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drawings/drawing1.xml" ContentType="application/vnd.openxmlformats-officedocument.drawing+xml"/>
  <Override PartName="/xl/comments2.xml" ContentType="application/vnd.openxmlformats-officedocument.spreadsheetml.comments+xml"/>
  <Override PartName="/xl/drawings/drawing2.xml" ContentType="application/vnd.openxmlformats-officedocument.drawing+xml"/>
  <Override PartName="/xl/comments3.xml" ContentType="application/vnd.openxmlformats-officedocument.spreadsheetml.comments+xml"/>
  <Override PartName="/xl/drawings/drawing3.xml" ContentType="application/vnd.openxmlformats-officedocument.drawing+xml"/>
  <Override PartName="/xl/comments4.xml" ContentType="application/vnd.openxmlformats-officedocument.spreadsheetml.comments+xml"/>
  <Override PartName="/xl/drawings/drawing4.xml" ContentType="application/vnd.openxmlformats-officedocument.drawing+xml"/>
  <Override PartName="/xl/comments5.xml" ContentType="application/vnd.openxmlformats-officedocument.spreadsheetml.comments+xml"/>
  <Override PartName="/xl/drawings/drawing5.xml" ContentType="application/vnd.openxmlformats-officedocument.drawing+xml"/>
  <Override PartName="/xl/comments6.xml" ContentType="application/vnd.openxmlformats-officedocument.spreadsheetml.comments+xml"/>
  <Override PartName="/xl/drawings/drawing6.xml" ContentType="application/vnd.openxmlformats-officedocument.drawing+xml"/>
  <Override PartName="/xl/comments7.xml" ContentType="application/vnd.openxmlformats-officedocument.spreadsheetml.comments+xml"/>
  <Override PartName="/xl/drawings/drawing7.xml" ContentType="application/vnd.openxmlformats-officedocument.drawing+xml"/>
  <Override PartName="/xl/comments8.xml" ContentType="application/vnd.openxmlformats-officedocument.spreadsheetml.comments+xml"/>
  <Override PartName="/xl/drawings/drawing8.xml" ContentType="application/vnd.openxmlformats-officedocument.drawing+xml"/>
  <Override PartName="/xl/comments9.xml" ContentType="application/vnd.openxmlformats-officedocument.spreadsheetml.comments+xml"/>
  <Override PartName="/xl/drawings/drawing9.xml" ContentType="application/vnd.openxmlformats-officedocument.drawing+xml"/>
  <Override PartName="/xl/comments10.xml" ContentType="application/vnd.openxmlformats-officedocument.spreadsheetml.comments+xml"/>
  <Override PartName="/xl/drawings/drawing10.xml" ContentType="application/vnd.openxmlformats-officedocument.drawing+xml"/>
  <Override PartName="/xl/comments11.xml" ContentType="application/vnd.openxmlformats-officedocument.spreadsheetml.comments+xml"/>
  <Override PartName="/xl/drawings/drawing11.xml" ContentType="application/vnd.openxmlformats-officedocument.drawing+xml"/>
  <Override PartName="/xl/comments12.xml" ContentType="application/vnd.openxmlformats-officedocument.spreadsheetml.comments+xml"/>
  <Override PartName="/xl/drawings/drawing12.xml" ContentType="application/vnd.openxmlformats-officedocument.drawing+xml"/>
  <Override PartName="/xl/comments13.xml" ContentType="application/vnd.openxmlformats-officedocument.spreadsheetml.comments+xml"/>
  <Override PartName="/xl/drawings/drawing13.xml" ContentType="application/vnd.openxmlformats-officedocument.drawing+xml"/>
  <Override PartName="/xl/comments14.xml" ContentType="application/vnd.openxmlformats-officedocument.spreadsheetml.comments+xml"/>
  <Override PartName="/xl/drawings/drawing14.xml" ContentType="application/vnd.openxmlformats-officedocument.drawing+xml"/>
  <Override PartName="/xl/comments15.xml" ContentType="application/vnd.openxmlformats-officedocument.spreadsheetml.comments+xml"/>
  <Override PartName="/xl/drawings/drawing15.xml" ContentType="application/vnd.openxmlformats-officedocument.drawing+xml"/>
  <Override PartName="/xl/comments16.xml" ContentType="application/vnd.openxmlformats-officedocument.spreadsheetml.comments+xml"/>
  <Override PartName="/xl/drawings/drawing16.xml" ContentType="application/vnd.openxmlformats-officedocument.drawing+xml"/>
  <Override PartName="/xl/comments17.xml" ContentType="application/vnd.openxmlformats-officedocument.spreadsheetml.comments+xml"/>
  <Override PartName="/xl/drawings/drawing17.xml" ContentType="application/vnd.openxmlformats-officedocument.drawing+xml"/>
  <Override PartName="/xl/comments18.xml" ContentType="application/vnd.openxmlformats-officedocument.spreadsheetml.comments+xml"/>
  <Override PartName="/xl/drawings/drawing18.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emf"/><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026"/>
  <workbookPr filterPrivacy="1" codeName="ThisWorkbook" defaultThemeVersion="124226"/>
  <xr:revisionPtr revIDLastSave="0" documentId="13_ncr:1_{98B1BDE1-A4F7-495F-8D89-D51A6D63B4A8}" xr6:coauthVersionLast="47" xr6:coauthVersionMax="47" xr10:uidLastSave="{00000000-0000-0000-0000-000000000000}"/>
  <bookViews>
    <workbookView xWindow="22932" yWindow="-108" windowWidth="23256" windowHeight="12456" tabRatio="808" xr2:uid="{00000000-000D-0000-FFFF-FFFF00000000}"/>
  </bookViews>
  <sheets>
    <sheet name="表紙" sheetId="95" r:id="rId1"/>
    <sheet name="ｱ.特管廃油" sheetId="2" r:id="rId2"/>
    <sheet name="ｲ.特管廃酸" sheetId="74" r:id="rId3"/>
    <sheet name="ｳ.特管廃ｱﾙｶﾘ" sheetId="75" r:id="rId4"/>
    <sheet name="ｴ.感染性廃棄物" sheetId="76" r:id="rId5"/>
    <sheet name="ｵ.廃PCB等" sheetId="77" r:id="rId6"/>
    <sheet name="ｶ.PCB汚染物" sheetId="78" r:id="rId7"/>
    <sheet name="ｷ.PCB処理物" sheetId="85" r:id="rId8"/>
    <sheet name="ｸ.指定下水汚泥" sheetId="86" r:id="rId9"/>
    <sheet name="ｹ.有害鉱さい" sheetId="87" r:id="rId10"/>
    <sheet name="ｺ.廃石綿等" sheetId="88" r:id="rId11"/>
    <sheet name="ｻ.有害ばいじん" sheetId="89" r:id="rId12"/>
    <sheet name="ｼ.有害燃え殻" sheetId="79" r:id="rId13"/>
    <sheet name="ｽ.有害廃油" sheetId="81" r:id="rId14"/>
    <sheet name="ｾ.有害汚泥" sheetId="84" r:id="rId15"/>
    <sheet name="ｿ.有害廃酸" sheetId="82" r:id="rId16"/>
    <sheet name="ﾀ.有害廃ｱﾙｶﾘ" sheetId="80" r:id="rId17"/>
    <sheet name="ﾁ.廃水銀等" sheetId="99" r:id="rId18"/>
    <sheet name="別紙" sheetId="94" r:id="rId19"/>
    <sheet name="印刷用表紙" sheetId="98" r:id="rId20"/>
  </sheets>
  <definedNames>
    <definedName name="_xlnm.Print_Area" localSheetId="1">ｱ.特管廃油!$B$2:$AW$34</definedName>
    <definedName name="_xlnm.Print_Area" localSheetId="2">ｲ.特管廃酸!$B$2:$AW$34</definedName>
    <definedName name="_xlnm.Print_Area" localSheetId="3">ｳ.特管廃ｱﾙｶﾘ!$B$2:$AW$34</definedName>
    <definedName name="_xlnm.Print_Area" localSheetId="4">ｴ.感染性廃棄物!$B$2:$AW$34</definedName>
    <definedName name="_xlnm.Print_Area" localSheetId="5">ｵ.廃PCB等!$B$2:$AW$34</definedName>
    <definedName name="_xlnm.Print_Area" localSheetId="6">ｶ.PCB汚染物!$B$2:$AW$34</definedName>
    <definedName name="_xlnm.Print_Area" localSheetId="7">ｷ.PCB処理物!$B$2:$AW$34</definedName>
    <definedName name="_xlnm.Print_Area" localSheetId="8">ｸ.指定下水汚泥!$B$2:$AW$34</definedName>
    <definedName name="_xlnm.Print_Area" localSheetId="9">ｹ.有害鉱さい!$B$2:$AW$34</definedName>
    <definedName name="_xlnm.Print_Area" localSheetId="10">ｺ.廃石綿等!$B$2:$AW$34</definedName>
    <definedName name="_xlnm.Print_Area" localSheetId="11">ｻ.有害ばいじん!$B$2:$AW$34</definedName>
    <definedName name="_xlnm.Print_Area" localSheetId="12">ｼ.有害燃え殻!$B$2:$AW$34</definedName>
    <definedName name="_xlnm.Print_Area" localSheetId="13">ｽ.有害廃油!$B$2:$AW$34</definedName>
    <definedName name="_xlnm.Print_Area" localSheetId="14">ｾ.有害汚泥!$B$2:$AW$34</definedName>
    <definedName name="_xlnm.Print_Area" localSheetId="15">ｿ.有害廃酸!$B$2:$AW$34</definedName>
    <definedName name="_xlnm.Print_Area" localSheetId="16">ﾀ.有害廃ｱﾙｶﾘ!$B$2:$AW$34</definedName>
    <definedName name="_xlnm.Print_Area" localSheetId="17">ﾁ.廃水銀等!$B$2:$AW$34</definedName>
    <definedName name="_xlnm.Print_Area" localSheetId="19">印刷用表紙!$C$3:$O$78</definedName>
    <definedName name="_xlnm.Print_Area" localSheetId="0">表紙!$C$26:$O$101</definedName>
    <definedName name="_xlnm.Print_Area" localSheetId="18">別紙!$B$3:$X$47</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M59" i="98" l="1"/>
  <c r="J59" i="98"/>
  <c r="G59" i="98"/>
  <c r="D59" i="98"/>
  <c r="M76" i="98"/>
  <c r="J76" i="98"/>
  <c r="G76" i="98"/>
  <c r="D76" i="98"/>
  <c r="M60" i="98"/>
  <c r="J60" i="98"/>
  <c r="G60" i="98"/>
  <c r="D60" i="98"/>
  <c r="M55" i="98"/>
  <c r="J55" i="98"/>
  <c r="G55" i="98"/>
  <c r="D55" i="98"/>
  <c r="J47" i="98"/>
  <c r="J46" i="98"/>
  <c r="C22" i="98"/>
  <c r="AS32" i="74"/>
  <c r="H54" i="94" s="1"/>
  <c r="AS32" i="75"/>
  <c r="I54" i="94" s="1"/>
  <c r="AS32" i="76"/>
  <c r="J54" i="94" s="1"/>
  <c r="AS32" i="77"/>
  <c r="K54" i="94" s="1"/>
  <c r="AS32" i="78"/>
  <c r="L54" i="94" s="1"/>
  <c r="AS32" i="85"/>
  <c r="M54" i="94" s="1"/>
  <c r="AS32" i="86"/>
  <c r="N54" i="94" s="1"/>
  <c r="AS32" i="87"/>
  <c r="O54" i="94" s="1"/>
  <c r="AS32" i="88"/>
  <c r="P54" i="94" s="1"/>
  <c r="AS32" i="89"/>
  <c r="Q54" i="94" s="1"/>
  <c r="AS32" i="79"/>
  <c r="R54" i="94" s="1"/>
  <c r="AS32" i="81"/>
  <c r="S54" i="94" s="1"/>
  <c r="AS32" i="84"/>
  <c r="T54" i="94" s="1"/>
  <c r="AS32" i="82"/>
  <c r="U54" i="94" s="1"/>
  <c r="AS32" i="80"/>
  <c r="V54" i="94" s="1"/>
  <c r="AS32" i="99"/>
  <c r="W54" i="94" s="1"/>
  <c r="AS32" i="2"/>
  <c r="G54" i="94" s="1"/>
  <c r="AS28" i="74"/>
  <c r="H53" i="94" s="1"/>
  <c r="AS28" i="75"/>
  <c r="I53" i="94" s="1"/>
  <c r="AS28" i="76"/>
  <c r="J53" i="94" s="1"/>
  <c r="AS28" i="77"/>
  <c r="K53" i="94" s="1"/>
  <c r="AS28" i="78"/>
  <c r="L53" i="94" s="1"/>
  <c r="AS28" i="85"/>
  <c r="M53" i="94" s="1"/>
  <c r="AS28" i="86"/>
  <c r="N53" i="94" s="1"/>
  <c r="AS28" i="87"/>
  <c r="O53" i="94" s="1"/>
  <c r="AS28" i="88"/>
  <c r="P53" i="94" s="1"/>
  <c r="AS28" i="89"/>
  <c r="Q53" i="94" s="1"/>
  <c r="AS28" i="79"/>
  <c r="R53" i="94" s="1"/>
  <c r="AS28" i="81"/>
  <c r="S53" i="94" s="1"/>
  <c r="AS28" i="84"/>
  <c r="T53" i="94" s="1"/>
  <c r="AS28" i="82"/>
  <c r="U53" i="94" s="1"/>
  <c r="AS28" i="80"/>
  <c r="V53" i="94" s="1"/>
  <c r="AS28" i="99"/>
  <c r="W53" i="94" s="1"/>
  <c r="AS28" i="2"/>
  <c r="G53" i="94" s="1"/>
  <c r="F29" i="98"/>
  <c r="F36" i="98"/>
  <c r="F35" i="98"/>
  <c r="L33" i="98"/>
  <c r="L32" i="98"/>
  <c r="L31" i="98"/>
  <c r="L30" i="98"/>
  <c r="L29" i="98"/>
  <c r="F37" i="98"/>
  <c r="M46" i="98"/>
  <c r="D49" i="98"/>
  <c r="W5" i="94" l="1"/>
  <c r="W47" i="94"/>
  <c r="W46" i="94"/>
  <c r="W44" i="94"/>
  <c r="W42" i="94"/>
  <c r="W41" i="94"/>
  <c r="W40" i="94"/>
  <c r="W39" i="94"/>
  <c r="W38" i="94" s="1"/>
  <c r="W36" i="94"/>
  <c r="W35" i="94"/>
  <c r="W34" i="94"/>
  <c r="W33" i="94"/>
  <c r="W30" i="94"/>
  <c r="W29" i="94"/>
  <c r="W28" i="94"/>
  <c r="W25" i="94"/>
  <c r="W24" i="94"/>
  <c r="W23" i="94"/>
  <c r="W22" i="94"/>
  <c r="W21" i="94"/>
  <c r="W20" i="94"/>
  <c r="C37" i="99"/>
  <c r="C36" i="99"/>
  <c r="C35" i="99"/>
  <c r="C34" i="99"/>
  <c r="H33" i="99"/>
  <c r="H32" i="99"/>
  <c r="AL31" i="99"/>
  <c r="W52" i="94" s="1"/>
  <c r="R30" i="99"/>
  <c r="H30" i="99"/>
  <c r="H28" i="99"/>
  <c r="P27" i="99"/>
  <c r="F12" i="99" s="1"/>
  <c r="H24" i="99" s="1"/>
  <c r="H26" i="99"/>
  <c r="H25" i="99"/>
  <c r="AS24" i="99"/>
  <c r="W45" i="94" s="1"/>
  <c r="P22" i="99"/>
  <c r="W51" i="94" s="1"/>
  <c r="AO18" i="99"/>
  <c r="AH18" i="99" s="1"/>
  <c r="Y18" i="99" s="1"/>
  <c r="Y21" i="99" s="1"/>
  <c r="H27" i="99" s="1"/>
  <c r="AF5" i="99"/>
  <c r="AU4" i="99"/>
  <c r="AS4" i="99"/>
  <c r="AL31" i="80"/>
  <c r="V52" i="94" s="1"/>
  <c r="P22" i="80"/>
  <c r="V51" i="94" s="1"/>
  <c r="AL31" i="82"/>
  <c r="U52" i="94" s="1"/>
  <c r="P22" i="82"/>
  <c r="U51" i="94" s="1"/>
  <c r="AL31" i="84"/>
  <c r="T52" i="94" s="1"/>
  <c r="P22" i="84"/>
  <c r="T51" i="94" s="1"/>
  <c r="AL31" i="81"/>
  <c r="S52" i="94" s="1"/>
  <c r="P22" i="81"/>
  <c r="S51" i="94" s="1"/>
  <c r="AL31" i="79"/>
  <c r="R52" i="94" s="1"/>
  <c r="P22" i="79"/>
  <c r="R51" i="94" s="1"/>
  <c r="AL31" i="89"/>
  <c r="Q52" i="94" s="1"/>
  <c r="P22" i="89"/>
  <c r="Q51" i="94" s="1"/>
  <c r="AL31" i="88"/>
  <c r="P52" i="94" s="1"/>
  <c r="P22" i="88"/>
  <c r="P51" i="94" s="1"/>
  <c r="AL31" i="87"/>
  <c r="O52" i="94" s="1"/>
  <c r="P22" i="87"/>
  <c r="O51" i="94" s="1"/>
  <c r="AL31" i="86"/>
  <c r="N52" i="94" s="1"/>
  <c r="P22" i="86"/>
  <c r="N51" i="94" s="1"/>
  <c r="AL31" i="85"/>
  <c r="M52" i="94" s="1"/>
  <c r="P22" i="85"/>
  <c r="M51" i="94" s="1"/>
  <c r="AL31" i="78"/>
  <c r="L52" i="94" s="1"/>
  <c r="P22" i="78"/>
  <c r="L51" i="94" s="1"/>
  <c r="AL31" i="77"/>
  <c r="K52" i="94" s="1"/>
  <c r="P22" i="77"/>
  <c r="K51" i="94" s="1"/>
  <c r="AL31" i="76"/>
  <c r="J52" i="94" s="1"/>
  <c r="P22" i="76"/>
  <c r="J51" i="94" s="1"/>
  <c r="AL31" i="75"/>
  <c r="I52" i="94" s="1"/>
  <c r="P22" i="75"/>
  <c r="I51" i="94" s="1"/>
  <c r="AL31" i="74"/>
  <c r="H52" i="94" s="1"/>
  <c r="P22" i="74"/>
  <c r="H51" i="94" s="1"/>
  <c r="T47" i="94"/>
  <c r="N47" i="94"/>
  <c r="T46" i="94"/>
  <c r="N46" i="94"/>
  <c r="AS24" i="84"/>
  <c r="T45" i="94" s="1"/>
  <c r="AS24" i="86"/>
  <c r="N45" i="94" s="1"/>
  <c r="T44" i="94"/>
  <c r="N44" i="94"/>
  <c r="R30" i="84"/>
  <c r="P27" i="84" s="1"/>
  <c r="R30" i="86"/>
  <c r="P27" i="86" s="1"/>
  <c r="F12" i="86" s="1"/>
  <c r="H24" i="86" s="1"/>
  <c r="T42" i="94"/>
  <c r="N42" i="94"/>
  <c r="T41" i="94"/>
  <c r="N41" i="94"/>
  <c r="T40" i="94"/>
  <c r="N40" i="94"/>
  <c r="T39" i="94"/>
  <c r="N39" i="94"/>
  <c r="T36" i="94"/>
  <c r="N36" i="94"/>
  <c r="T35" i="94"/>
  <c r="N35" i="94"/>
  <c r="T34" i="94"/>
  <c r="N34" i="94"/>
  <c r="T33" i="94"/>
  <c r="N33" i="94"/>
  <c r="T30" i="94"/>
  <c r="N30" i="94"/>
  <c r="T29" i="94"/>
  <c r="N29" i="94"/>
  <c r="T28" i="94"/>
  <c r="N28" i="94"/>
  <c r="T25" i="94"/>
  <c r="N25" i="94"/>
  <c r="T24" i="94"/>
  <c r="N24" i="94"/>
  <c r="T23" i="94"/>
  <c r="N23" i="94"/>
  <c r="T22" i="94"/>
  <c r="N22" i="94"/>
  <c r="T21" i="94"/>
  <c r="N21" i="94"/>
  <c r="T20" i="94"/>
  <c r="N20" i="94"/>
  <c r="AL31" i="2"/>
  <c r="G52" i="94" s="1"/>
  <c r="P22" i="2"/>
  <c r="G51" i="94" s="1"/>
  <c r="C37" i="74"/>
  <c r="C36" i="74"/>
  <c r="C35" i="74"/>
  <c r="C34" i="74"/>
  <c r="C37" i="75"/>
  <c r="C36" i="75"/>
  <c r="C35" i="75"/>
  <c r="C34" i="75"/>
  <c r="C37" i="76"/>
  <c r="C36" i="76"/>
  <c r="C35" i="76"/>
  <c r="C34" i="76"/>
  <c r="C37" i="77"/>
  <c r="C36" i="77"/>
  <c r="C35" i="77"/>
  <c r="C34" i="77"/>
  <c r="C37" i="78"/>
  <c r="C36" i="78"/>
  <c r="C35" i="78"/>
  <c r="C34" i="78"/>
  <c r="C37" i="85"/>
  <c r="C36" i="85"/>
  <c r="C35" i="85"/>
  <c r="C34" i="85"/>
  <c r="C37" i="86"/>
  <c r="C36" i="86"/>
  <c r="C35" i="86"/>
  <c r="C34" i="86"/>
  <c r="C37" i="87"/>
  <c r="C36" i="87"/>
  <c r="C35" i="87"/>
  <c r="C34" i="87"/>
  <c r="C37" i="88"/>
  <c r="C36" i="88"/>
  <c r="C35" i="88"/>
  <c r="C34" i="88"/>
  <c r="C37" i="89"/>
  <c r="C36" i="89"/>
  <c r="C35" i="89"/>
  <c r="C34" i="89"/>
  <c r="C37" i="79"/>
  <c r="C36" i="79"/>
  <c r="C35" i="79"/>
  <c r="C34" i="79"/>
  <c r="C37" i="81"/>
  <c r="C36" i="81"/>
  <c r="C35" i="81"/>
  <c r="C34" i="81"/>
  <c r="C37" i="84"/>
  <c r="C36" i="84"/>
  <c r="C35" i="84"/>
  <c r="C34" i="84"/>
  <c r="C37" i="82"/>
  <c r="C36" i="82"/>
  <c r="C35" i="82"/>
  <c r="C34" i="82"/>
  <c r="C37" i="80"/>
  <c r="C36" i="80"/>
  <c r="C35" i="80"/>
  <c r="C34" i="80"/>
  <c r="C37" i="2"/>
  <c r="C36" i="2"/>
  <c r="C35" i="2"/>
  <c r="C34" i="2"/>
  <c r="AS24" i="74"/>
  <c r="H31" i="74" s="1"/>
  <c r="AS24" i="75"/>
  <c r="H31" i="75" s="1"/>
  <c r="AS24" i="76"/>
  <c r="H31" i="76" s="1"/>
  <c r="AS24" i="77"/>
  <c r="K45" i="94" s="1"/>
  <c r="AS24" i="78"/>
  <c r="L45" i="94" s="1"/>
  <c r="AS24" i="85"/>
  <c r="H31" i="85" s="1"/>
  <c r="AS24" i="87"/>
  <c r="AS24" i="88"/>
  <c r="H31" i="88" s="1"/>
  <c r="AS24" i="89"/>
  <c r="Q45" i="94" s="1"/>
  <c r="AS24" i="79"/>
  <c r="H31" i="79" s="1"/>
  <c r="AS24" i="81"/>
  <c r="S45" i="94" s="1"/>
  <c r="AS24" i="82"/>
  <c r="H31" i="82" s="1"/>
  <c r="AS24" i="80"/>
  <c r="H31" i="80" s="1"/>
  <c r="AS24" i="2"/>
  <c r="G45" i="94" s="1"/>
  <c r="R30" i="74"/>
  <c r="P27" i="74" s="1"/>
  <c r="F12" i="74" s="1"/>
  <c r="H24" i="74" s="1"/>
  <c r="R30" i="75"/>
  <c r="P27" i="75" s="1"/>
  <c r="F12" i="75" s="1"/>
  <c r="H24" i="75" s="1"/>
  <c r="R30" i="76"/>
  <c r="P27" i="76" s="1"/>
  <c r="R30" i="77"/>
  <c r="P27" i="77" s="1"/>
  <c r="R30" i="78"/>
  <c r="P27" i="78" s="1"/>
  <c r="F12" i="78" s="1"/>
  <c r="H24" i="78" s="1"/>
  <c r="R30" i="85"/>
  <c r="P27" i="85" s="1"/>
  <c r="F12" i="85" s="1"/>
  <c r="H24" i="85" s="1"/>
  <c r="R30" i="87"/>
  <c r="P27" i="87" s="1"/>
  <c r="F12" i="87" s="1"/>
  <c r="H24" i="87" s="1"/>
  <c r="R30" i="88"/>
  <c r="P27" i="88" s="1"/>
  <c r="R30" i="89"/>
  <c r="P27" i="89" s="1"/>
  <c r="F12" i="89" s="1"/>
  <c r="H24" i="89" s="1"/>
  <c r="R30" i="79"/>
  <c r="P27" i="79" s="1"/>
  <c r="F12" i="79" s="1"/>
  <c r="H24" i="79" s="1"/>
  <c r="R30" i="81"/>
  <c r="P27" i="81" s="1"/>
  <c r="F12" i="81" s="1"/>
  <c r="H24" i="81" s="1"/>
  <c r="R30" i="82"/>
  <c r="P27" i="82" s="1"/>
  <c r="R30" i="80"/>
  <c r="P27" i="80" s="1"/>
  <c r="F12" i="80" s="1"/>
  <c r="H24" i="80" s="1"/>
  <c r="R30" i="2"/>
  <c r="P27" i="2" s="1"/>
  <c r="F12" i="2" s="1"/>
  <c r="H24" i="2" s="1"/>
  <c r="AO18" i="74"/>
  <c r="AH18" i="74" s="1"/>
  <c r="AO18" i="75"/>
  <c r="AH18" i="75" s="1"/>
  <c r="AO18" i="76"/>
  <c r="AH18" i="76" s="1"/>
  <c r="Y18" i="76" s="1"/>
  <c r="AO18" i="77"/>
  <c r="AO18" i="78"/>
  <c r="AH18" i="78" s="1"/>
  <c r="AO18" i="85"/>
  <c r="AH18" i="85" s="1"/>
  <c r="AO18" i="86"/>
  <c r="AH18" i="86" s="1"/>
  <c r="AO18" i="87"/>
  <c r="AH18" i="87" s="1"/>
  <c r="Y18" i="87" s="1"/>
  <c r="AO18" i="88"/>
  <c r="AH18" i="88" s="1"/>
  <c r="Y18" i="88" s="1"/>
  <c r="Y21" i="88" s="1"/>
  <c r="H27" i="88" s="1"/>
  <c r="AO18" i="89"/>
  <c r="AH18" i="89" s="1"/>
  <c r="AO18" i="79"/>
  <c r="AH18" i="79" s="1"/>
  <c r="AO18" i="81"/>
  <c r="AH18" i="81" s="1"/>
  <c r="AO18" i="84"/>
  <c r="AH18" i="84" s="1"/>
  <c r="Y18" i="84" s="1"/>
  <c r="AO18" i="82"/>
  <c r="AH18" i="82" s="1"/>
  <c r="Y18" i="82" s="1"/>
  <c r="Y21" i="82" s="1"/>
  <c r="H27" i="82" s="1"/>
  <c r="AO18" i="80"/>
  <c r="AH18" i="80" s="1"/>
  <c r="AO18" i="2"/>
  <c r="AH18" i="2" s="1"/>
  <c r="AH18" i="77"/>
  <c r="N44" i="98"/>
  <c r="N43" i="98"/>
  <c r="N42" i="98"/>
  <c r="N41" i="98"/>
  <c r="N40" i="98"/>
  <c r="H33" i="74"/>
  <c r="H33" i="75"/>
  <c r="H33" i="76"/>
  <c r="H33" i="77"/>
  <c r="H33" i="78"/>
  <c r="H33" i="85"/>
  <c r="H33" i="86"/>
  <c r="H33" i="87"/>
  <c r="H33" i="88"/>
  <c r="H33" i="89"/>
  <c r="H33" i="79"/>
  <c r="H33" i="81"/>
  <c r="H33" i="84"/>
  <c r="H33" i="82"/>
  <c r="H33" i="80"/>
  <c r="H33" i="2"/>
  <c r="H32" i="74"/>
  <c r="H32" i="75"/>
  <c r="H32" i="76"/>
  <c r="H32" i="77"/>
  <c r="H32" i="78"/>
  <c r="H32" i="85"/>
  <c r="H32" i="86"/>
  <c r="H32" i="87"/>
  <c r="H32" i="88"/>
  <c r="H32" i="89"/>
  <c r="H32" i="79"/>
  <c r="H32" i="81"/>
  <c r="H32" i="84"/>
  <c r="H32" i="82"/>
  <c r="H32" i="80"/>
  <c r="H32" i="2"/>
  <c r="H30" i="74"/>
  <c r="H30" i="75"/>
  <c r="H30" i="76"/>
  <c r="H30" i="77"/>
  <c r="H30" i="78"/>
  <c r="H30" i="85"/>
  <c r="H30" i="86"/>
  <c r="H30" i="87"/>
  <c r="H30" i="88"/>
  <c r="H30" i="89"/>
  <c r="H30" i="79"/>
  <c r="H30" i="81"/>
  <c r="H30" i="84"/>
  <c r="H30" i="82"/>
  <c r="H30" i="80"/>
  <c r="H30" i="2"/>
  <c r="H28" i="74"/>
  <c r="H28" i="75"/>
  <c r="H28" i="76"/>
  <c r="H28" i="77"/>
  <c r="H28" i="78"/>
  <c r="H28" i="85"/>
  <c r="H28" i="86"/>
  <c r="H28" i="87"/>
  <c r="H28" i="88"/>
  <c r="H28" i="89"/>
  <c r="H28" i="79"/>
  <c r="H28" i="81"/>
  <c r="H28" i="84"/>
  <c r="H28" i="82"/>
  <c r="H28" i="80"/>
  <c r="H28" i="2"/>
  <c r="H26" i="74"/>
  <c r="H26" i="75"/>
  <c r="H26" i="76"/>
  <c r="H26" i="77"/>
  <c r="H26" i="78"/>
  <c r="H26" i="85"/>
  <c r="H26" i="86"/>
  <c r="H26" i="87"/>
  <c r="H26" i="88"/>
  <c r="H26" i="89"/>
  <c r="H26" i="79"/>
  <c r="H26" i="81"/>
  <c r="H26" i="84"/>
  <c r="H26" i="82"/>
  <c r="H26" i="80"/>
  <c r="H26" i="2"/>
  <c r="H25" i="74"/>
  <c r="H25" i="75"/>
  <c r="H25" i="76"/>
  <c r="H25" i="77"/>
  <c r="H25" i="78"/>
  <c r="H25" i="85"/>
  <c r="H25" i="86"/>
  <c r="H25" i="87"/>
  <c r="H25" i="88"/>
  <c r="H25" i="89"/>
  <c r="H25" i="79"/>
  <c r="H25" i="81"/>
  <c r="H25" i="84"/>
  <c r="H25" i="82"/>
  <c r="H25" i="80"/>
  <c r="H25" i="2"/>
  <c r="L19" i="98"/>
  <c r="N26" i="98"/>
  <c r="F26" i="98"/>
  <c r="M25" i="98"/>
  <c r="F24" i="98"/>
  <c r="O5" i="98"/>
  <c r="N5" i="98"/>
  <c r="J17" i="98"/>
  <c r="J16" i="98"/>
  <c r="C13" i="98"/>
  <c r="L11" i="98"/>
  <c r="A5" i="98"/>
  <c r="G42" i="94"/>
  <c r="G41" i="94"/>
  <c r="G40" i="94"/>
  <c r="G39" i="94"/>
  <c r="V42" i="94"/>
  <c r="V39" i="94"/>
  <c r="V40" i="94"/>
  <c r="V41" i="94"/>
  <c r="V20" i="94"/>
  <c r="V23" i="94"/>
  <c r="V22" i="94"/>
  <c r="V21" i="94"/>
  <c r="U42" i="94"/>
  <c r="U39" i="94"/>
  <c r="U40" i="94"/>
  <c r="U41" i="94"/>
  <c r="U20" i="94"/>
  <c r="U23" i="94"/>
  <c r="U22" i="94"/>
  <c r="U21" i="94"/>
  <c r="S42" i="94"/>
  <c r="S39" i="94"/>
  <c r="S40" i="94"/>
  <c r="S41" i="94"/>
  <c r="S20" i="94"/>
  <c r="S23" i="94"/>
  <c r="S22" i="94"/>
  <c r="S21" i="94"/>
  <c r="R42" i="94"/>
  <c r="Q42" i="94"/>
  <c r="P42" i="94"/>
  <c r="O42" i="94"/>
  <c r="M42" i="94"/>
  <c r="L42" i="94"/>
  <c r="K42" i="94"/>
  <c r="J42" i="94"/>
  <c r="I42" i="94"/>
  <c r="I39" i="94"/>
  <c r="I40" i="94"/>
  <c r="I38" i="94" s="1"/>
  <c r="I37" i="94" s="1"/>
  <c r="I41" i="94"/>
  <c r="I20" i="94"/>
  <c r="I23" i="94"/>
  <c r="I22" i="94"/>
  <c r="I21" i="94"/>
  <c r="H42" i="94"/>
  <c r="V36" i="94"/>
  <c r="U36" i="94"/>
  <c r="S36" i="94"/>
  <c r="R36" i="94"/>
  <c r="Q36" i="94"/>
  <c r="P36" i="94"/>
  <c r="O36" i="94"/>
  <c r="M36" i="94"/>
  <c r="L36" i="94"/>
  <c r="K36" i="94"/>
  <c r="J36" i="94"/>
  <c r="I36" i="94"/>
  <c r="H36" i="94"/>
  <c r="G36" i="94"/>
  <c r="V29" i="94"/>
  <c r="U29" i="94"/>
  <c r="S29" i="94"/>
  <c r="R29" i="94"/>
  <c r="Q29" i="94"/>
  <c r="P29" i="94"/>
  <c r="O29" i="94"/>
  <c r="M29" i="94"/>
  <c r="L29" i="94"/>
  <c r="K29" i="94"/>
  <c r="J29" i="94"/>
  <c r="I29" i="94"/>
  <c r="H29" i="94"/>
  <c r="G29" i="94"/>
  <c r="V28" i="94"/>
  <c r="U28" i="94"/>
  <c r="S28" i="94"/>
  <c r="R28" i="94"/>
  <c r="Q28" i="94"/>
  <c r="P28" i="94"/>
  <c r="O28" i="94"/>
  <c r="M28" i="94"/>
  <c r="L28" i="94"/>
  <c r="K28" i="94"/>
  <c r="J28" i="94"/>
  <c r="I28" i="94"/>
  <c r="H28" i="94"/>
  <c r="G28" i="94"/>
  <c r="R21" i="94"/>
  <c r="Q21" i="94"/>
  <c r="P21" i="94"/>
  <c r="O21" i="94"/>
  <c r="M21" i="94"/>
  <c r="L21" i="94"/>
  <c r="K21" i="94"/>
  <c r="J21" i="94"/>
  <c r="H21" i="94"/>
  <c r="G21" i="94"/>
  <c r="R22" i="94"/>
  <c r="Q22" i="94"/>
  <c r="P22" i="94"/>
  <c r="O22" i="94"/>
  <c r="M22" i="94"/>
  <c r="L22" i="94"/>
  <c r="K22" i="94"/>
  <c r="J22" i="94"/>
  <c r="H22" i="94"/>
  <c r="G22" i="94"/>
  <c r="V47" i="94"/>
  <c r="U47" i="94"/>
  <c r="S47" i="94"/>
  <c r="R47" i="94"/>
  <c r="Q47" i="94"/>
  <c r="P47" i="94"/>
  <c r="O47" i="94"/>
  <c r="M47" i="94"/>
  <c r="L47" i="94"/>
  <c r="K47" i="94"/>
  <c r="J47" i="94"/>
  <c r="I47" i="94"/>
  <c r="H47" i="94"/>
  <c r="G47" i="94"/>
  <c r="V46" i="94"/>
  <c r="U46" i="94"/>
  <c r="S46" i="94"/>
  <c r="R46" i="94"/>
  <c r="Q46" i="94"/>
  <c r="P46" i="94"/>
  <c r="O46" i="94"/>
  <c r="M46" i="94"/>
  <c r="L46" i="94"/>
  <c r="K46" i="94"/>
  <c r="J46" i="94"/>
  <c r="I46" i="94"/>
  <c r="H46" i="94"/>
  <c r="G46" i="94"/>
  <c r="V44" i="94"/>
  <c r="U44" i="94"/>
  <c r="S44" i="94"/>
  <c r="R44" i="94"/>
  <c r="Q44" i="94"/>
  <c r="P44" i="94"/>
  <c r="O44" i="94"/>
  <c r="M44" i="94"/>
  <c r="L44" i="94"/>
  <c r="K44" i="94"/>
  <c r="J44" i="94"/>
  <c r="I44" i="94"/>
  <c r="H44" i="94"/>
  <c r="G44" i="94"/>
  <c r="V30" i="94"/>
  <c r="U30" i="94"/>
  <c r="S30" i="94"/>
  <c r="R30" i="94"/>
  <c r="R23" i="94"/>
  <c r="Q30" i="94"/>
  <c r="P30" i="94"/>
  <c r="P23" i="94"/>
  <c r="O30" i="94"/>
  <c r="M30" i="94"/>
  <c r="L30" i="94"/>
  <c r="K30" i="94"/>
  <c r="J30" i="94"/>
  <c r="I30" i="94"/>
  <c r="H30" i="94"/>
  <c r="G30" i="94"/>
  <c r="V24" i="94"/>
  <c r="U24" i="94"/>
  <c r="S24" i="94"/>
  <c r="R24" i="94"/>
  <c r="Q24" i="94"/>
  <c r="P24" i="94"/>
  <c r="O24" i="94"/>
  <c r="M24" i="94"/>
  <c r="L24" i="94"/>
  <c r="K24" i="94"/>
  <c r="J24" i="94"/>
  <c r="I24" i="94"/>
  <c r="H24" i="94"/>
  <c r="G24" i="94"/>
  <c r="AS4" i="2"/>
  <c r="AU4" i="2"/>
  <c r="AF5" i="2"/>
  <c r="AS4" i="74"/>
  <c r="AU4" i="74"/>
  <c r="AF5" i="74"/>
  <c r="AS4" i="75"/>
  <c r="AU4" i="75"/>
  <c r="AF5" i="75"/>
  <c r="AS4" i="76"/>
  <c r="AU4" i="76"/>
  <c r="AF5" i="76"/>
  <c r="AS4" i="77"/>
  <c r="AU4" i="77"/>
  <c r="AF5" i="77"/>
  <c r="AS4" i="78"/>
  <c r="AU4" i="78"/>
  <c r="AF5" i="78"/>
  <c r="AS4" i="85"/>
  <c r="AU4" i="85"/>
  <c r="AF5" i="85"/>
  <c r="AS4" i="86"/>
  <c r="AU4" i="86"/>
  <c r="AF5" i="86"/>
  <c r="AS4" i="87"/>
  <c r="AU4" i="87"/>
  <c r="AF5" i="87"/>
  <c r="AS4" i="88"/>
  <c r="AU4" i="88"/>
  <c r="AF5" i="88"/>
  <c r="AS4" i="89"/>
  <c r="AU4" i="89"/>
  <c r="AF5" i="89"/>
  <c r="AS4" i="79"/>
  <c r="AU4" i="79"/>
  <c r="AF5" i="79"/>
  <c r="AS4" i="81"/>
  <c r="AU4" i="81"/>
  <c r="AF5" i="81"/>
  <c r="AS4" i="84"/>
  <c r="AU4" i="84"/>
  <c r="AF5" i="84"/>
  <c r="AS4" i="82"/>
  <c r="AU4" i="82"/>
  <c r="AF5" i="82"/>
  <c r="AS4" i="80"/>
  <c r="AU4" i="80"/>
  <c r="AF5" i="80"/>
  <c r="A28" i="95"/>
  <c r="X5" i="94"/>
  <c r="P6" i="94"/>
  <c r="G20" i="94"/>
  <c r="H20" i="94"/>
  <c r="J20" i="94"/>
  <c r="K20" i="94"/>
  <c r="L20" i="94"/>
  <c r="M20" i="94"/>
  <c r="O20" i="94"/>
  <c r="P20" i="94"/>
  <c r="Q20" i="94"/>
  <c r="R20" i="94"/>
  <c r="G23" i="94"/>
  <c r="H23" i="94"/>
  <c r="J23" i="94"/>
  <c r="K23" i="94"/>
  <c r="L23" i="94"/>
  <c r="M23" i="94"/>
  <c r="O23" i="94"/>
  <c r="Q23" i="94"/>
  <c r="G25" i="94"/>
  <c r="H25" i="94"/>
  <c r="I25" i="94"/>
  <c r="J25" i="94"/>
  <c r="K25" i="94"/>
  <c r="L25" i="94"/>
  <c r="M25" i="94"/>
  <c r="O25" i="94"/>
  <c r="P25" i="94"/>
  <c r="Q25" i="94"/>
  <c r="R25" i="94"/>
  <c r="S25" i="94"/>
  <c r="U25" i="94"/>
  <c r="V25" i="94"/>
  <c r="G33" i="94"/>
  <c r="H33" i="94"/>
  <c r="I33" i="94"/>
  <c r="J33" i="94"/>
  <c r="K33" i="94"/>
  <c r="L33" i="94"/>
  <c r="M33" i="94"/>
  <c r="O33" i="94"/>
  <c r="P33" i="94"/>
  <c r="Q33" i="94"/>
  <c r="R33" i="94"/>
  <c r="S33" i="94"/>
  <c r="U33" i="94"/>
  <c r="V33" i="94"/>
  <c r="G34" i="94"/>
  <c r="H34" i="94"/>
  <c r="I34" i="94"/>
  <c r="I32" i="94" s="1"/>
  <c r="I31" i="94" s="1"/>
  <c r="J34" i="94"/>
  <c r="K34" i="94"/>
  <c r="L34" i="94"/>
  <c r="M34" i="94"/>
  <c r="X34" i="94" s="1"/>
  <c r="O34" i="94"/>
  <c r="P34" i="94"/>
  <c r="Q34" i="94"/>
  <c r="R34" i="94"/>
  <c r="S34" i="94"/>
  <c r="U34" i="94"/>
  <c r="V34" i="94"/>
  <c r="G35" i="94"/>
  <c r="H35" i="94"/>
  <c r="I35" i="94"/>
  <c r="J35" i="94"/>
  <c r="K35" i="94"/>
  <c r="L35" i="94"/>
  <c r="M35" i="94"/>
  <c r="O35" i="94"/>
  <c r="P35" i="94"/>
  <c r="Q35" i="94"/>
  <c r="R35" i="94"/>
  <c r="S35" i="94"/>
  <c r="U35" i="94"/>
  <c r="V35" i="94"/>
  <c r="H39" i="94"/>
  <c r="H40" i="94"/>
  <c r="H41" i="94"/>
  <c r="J39" i="94"/>
  <c r="K39" i="94"/>
  <c r="L39" i="94"/>
  <c r="M39" i="94"/>
  <c r="O39" i="94"/>
  <c r="P39" i="94"/>
  <c r="P40" i="94"/>
  <c r="P41" i="94"/>
  <c r="Q39" i="94"/>
  <c r="R39" i="94"/>
  <c r="J40" i="94"/>
  <c r="K40" i="94"/>
  <c r="L40" i="94"/>
  <c r="M40" i="94"/>
  <c r="O40" i="94"/>
  <c r="Q40" i="94"/>
  <c r="Q38" i="94" s="1"/>
  <c r="Q37" i="94" s="1"/>
  <c r="Q19" i="94" s="1"/>
  <c r="R40" i="94"/>
  <c r="M41" i="94"/>
  <c r="Q41" i="94"/>
  <c r="J41" i="94"/>
  <c r="J38" i="94" s="1"/>
  <c r="J37" i="94" s="1"/>
  <c r="K41" i="94"/>
  <c r="L41" i="94"/>
  <c r="O41" i="94"/>
  <c r="R41" i="94"/>
  <c r="U45" i="94"/>
  <c r="Y18" i="77"/>
  <c r="P16" i="77" s="1"/>
  <c r="K50" i="94" s="1"/>
  <c r="J19" i="94" l="1"/>
  <c r="J14" i="94" s="1"/>
  <c r="P16" i="82"/>
  <c r="U50" i="94" s="1"/>
  <c r="R45" i="94"/>
  <c r="Q18" i="94"/>
  <c r="Q17" i="94"/>
  <c r="Q16" i="94"/>
  <c r="Q15" i="94"/>
  <c r="Q14" i="94"/>
  <c r="Q13" i="94"/>
  <c r="Q12" i="94"/>
  <c r="Q11" i="94"/>
  <c r="Q10" i="94"/>
  <c r="Q9" i="94"/>
  <c r="Q55" i="94" s="1"/>
  <c r="J18" i="94"/>
  <c r="J17" i="94"/>
  <c r="J15" i="94"/>
  <c r="J12" i="94"/>
  <c r="J10" i="94"/>
  <c r="J9" i="94"/>
  <c r="J55" i="94" s="1"/>
  <c r="M45" i="94"/>
  <c r="J45" i="94"/>
  <c r="H31" i="89"/>
  <c r="I19" i="94"/>
  <c r="V45" i="94"/>
  <c r="H31" i="78"/>
  <c r="H45" i="94"/>
  <c r="Q32" i="94"/>
  <c r="H32" i="94"/>
  <c r="H31" i="94" s="1"/>
  <c r="H26" i="94" s="1"/>
  <c r="H27" i="94" s="1"/>
  <c r="N32" i="94"/>
  <c r="N31" i="94" s="1"/>
  <c r="N38" i="94"/>
  <c r="N37" i="94" s="1"/>
  <c r="N19" i="94" s="1"/>
  <c r="H31" i="84"/>
  <c r="H31" i="77"/>
  <c r="O38" i="94"/>
  <c r="O37" i="94" s="1"/>
  <c r="O19" i="94" s="1"/>
  <c r="H38" i="94"/>
  <c r="H37" i="94" s="1"/>
  <c r="H19" i="94" s="1"/>
  <c r="Q31" i="94"/>
  <c r="Q26" i="94" s="1"/>
  <c r="Q27" i="94" s="1"/>
  <c r="S38" i="94"/>
  <c r="S37" i="94" s="1"/>
  <c r="S19" i="94" s="1"/>
  <c r="V38" i="94"/>
  <c r="V37" i="94" s="1"/>
  <c r="G38" i="94"/>
  <c r="G37" i="94" s="1"/>
  <c r="G19" i="94" s="1"/>
  <c r="W32" i="94"/>
  <c r="W31" i="94" s="1"/>
  <c r="H31" i="81"/>
  <c r="M38" i="94"/>
  <c r="M37" i="94" s="1"/>
  <c r="M19" i="94" s="1"/>
  <c r="R32" i="94"/>
  <c r="R31" i="94" s="1"/>
  <c r="R26" i="94" s="1"/>
  <c r="R27" i="94" s="1"/>
  <c r="T32" i="94"/>
  <c r="T31" i="94" s="1"/>
  <c r="T26" i="94" s="1"/>
  <c r="T27" i="94" s="1"/>
  <c r="T38" i="94"/>
  <c r="T37" i="94" s="1"/>
  <c r="T19" i="94" s="1"/>
  <c r="P32" i="94"/>
  <c r="P31" i="94" s="1"/>
  <c r="P26" i="94" s="1"/>
  <c r="P27" i="94" s="1"/>
  <c r="V32" i="94"/>
  <c r="V31" i="94" s="1"/>
  <c r="V26" i="94" s="1"/>
  <c r="V27" i="94" s="1"/>
  <c r="H31" i="99"/>
  <c r="Y18" i="79"/>
  <c r="P16" i="79" s="1"/>
  <c r="R50" i="94" s="1"/>
  <c r="AL27" i="79"/>
  <c r="R43" i="94" s="1"/>
  <c r="F12" i="82"/>
  <c r="H24" i="82" s="1"/>
  <c r="AL27" i="82"/>
  <c r="Y21" i="84"/>
  <c r="H27" i="84" s="1"/>
  <c r="P16" i="84"/>
  <c r="T50" i="94" s="1"/>
  <c r="Y18" i="2"/>
  <c r="AL27" i="2"/>
  <c r="AL27" i="77"/>
  <c r="F12" i="77"/>
  <c r="H24" i="77" s="1"/>
  <c r="Y21" i="77"/>
  <c r="H27" i="77" s="1"/>
  <c r="AL27" i="87"/>
  <c r="O43" i="94" s="1"/>
  <c r="H31" i="86"/>
  <c r="H31" i="2"/>
  <c r="K38" i="94"/>
  <c r="K37" i="94" s="1"/>
  <c r="U32" i="94"/>
  <c r="U31" i="94" s="1"/>
  <c r="U26" i="94" s="1"/>
  <c r="U27" i="94" s="1"/>
  <c r="L32" i="94"/>
  <c r="L31" i="94" s="1"/>
  <c r="L26" i="94" s="1"/>
  <c r="L27" i="94" s="1"/>
  <c r="I26" i="94"/>
  <c r="I27" i="94" s="1"/>
  <c r="X42" i="94"/>
  <c r="P16" i="88"/>
  <c r="P50" i="94" s="1"/>
  <c r="S32" i="94"/>
  <c r="S31" i="94" s="1"/>
  <c r="S26" i="94" s="1"/>
  <c r="S27" i="94" s="1"/>
  <c r="K32" i="94"/>
  <c r="K31" i="94" s="1"/>
  <c r="K26" i="94" s="1"/>
  <c r="K27" i="94" s="1"/>
  <c r="X24" i="94"/>
  <c r="P45" i="94"/>
  <c r="U38" i="94"/>
  <c r="U37" i="94" s="1"/>
  <c r="U19" i="94" s="1"/>
  <c r="X39" i="94"/>
  <c r="AL27" i="99"/>
  <c r="H29" i="99" s="1"/>
  <c r="W26" i="94"/>
  <c r="W27" i="94" s="1"/>
  <c r="W37" i="94"/>
  <c r="W19" i="94" s="1"/>
  <c r="L38" i="94"/>
  <c r="L37" i="94" s="1"/>
  <c r="L19" i="94" s="1"/>
  <c r="I45" i="94"/>
  <c r="R38" i="94"/>
  <c r="R37" i="94" s="1"/>
  <c r="R19" i="94" s="1"/>
  <c r="P38" i="94"/>
  <c r="P37" i="94" s="1"/>
  <c r="P19" i="94" s="1"/>
  <c r="O32" i="94"/>
  <c r="O31" i="94" s="1"/>
  <c r="O26" i="94" s="1"/>
  <c r="O27" i="94" s="1"/>
  <c r="J32" i="94"/>
  <c r="J31" i="94" s="1"/>
  <c r="J26" i="94" s="1"/>
  <c r="J27" i="94" s="1"/>
  <c r="X46" i="94"/>
  <c r="X22" i="94"/>
  <c r="X28" i="94"/>
  <c r="X36" i="94"/>
  <c r="P16" i="99"/>
  <c r="W50" i="94" s="1"/>
  <c r="X25" i="94"/>
  <c r="X23" i="94"/>
  <c r="X40" i="94"/>
  <c r="Y18" i="86"/>
  <c r="AL27" i="86"/>
  <c r="Y18" i="74"/>
  <c r="AL27" i="74"/>
  <c r="AL27" i="81"/>
  <c r="Y18" i="81"/>
  <c r="X47" i="94"/>
  <c r="X21" i="94"/>
  <c r="X29" i="94"/>
  <c r="X41" i="94"/>
  <c r="Y18" i="75"/>
  <c r="AL27" i="75"/>
  <c r="K19" i="94"/>
  <c r="X35" i="94"/>
  <c r="G32" i="94"/>
  <c r="X33" i="94"/>
  <c r="X20" i="94"/>
  <c r="Y18" i="80"/>
  <c r="AL27" i="80"/>
  <c r="AL27" i="85"/>
  <c r="Y18" i="85"/>
  <c r="AL27" i="88"/>
  <c r="F12" i="88"/>
  <c r="H24" i="88" s="1"/>
  <c r="N26" i="94"/>
  <c r="N27" i="94" s="1"/>
  <c r="Y18" i="89"/>
  <c r="AL27" i="89"/>
  <c r="Y18" i="78"/>
  <c r="AL27" i="78"/>
  <c r="P16" i="87"/>
  <c r="O50" i="94" s="1"/>
  <c r="Y21" i="87"/>
  <c r="H27" i="87" s="1"/>
  <c r="M32" i="94"/>
  <c r="M31" i="94" s="1"/>
  <c r="M26" i="94" s="1"/>
  <c r="M27" i="94" s="1"/>
  <c r="X30" i="94"/>
  <c r="X44" i="94"/>
  <c r="F12" i="76"/>
  <c r="H24" i="76" s="1"/>
  <c r="AL27" i="76"/>
  <c r="O45" i="94"/>
  <c r="H31" i="87"/>
  <c r="V19" i="94"/>
  <c r="Y21" i="76"/>
  <c r="H27" i="76" s="1"/>
  <c r="P16" i="76"/>
  <c r="J50" i="94" s="1"/>
  <c r="F12" i="84"/>
  <c r="H24" i="84" s="1"/>
  <c r="AL27" i="84"/>
  <c r="J16" i="94" l="1"/>
  <c r="J11" i="94"/>
  <c r="J13" i="94"/>
  <c r="L14" i="94"/>
  <c r="L12" i="94"/>
  <c r="L10" i="94"/>
  <c r="L17" i="94"/>
  <c r="L18" i="94"/>
  <c r="L16" i="94"/>
  <c r="L15" i="94"/>
  <c r="L13" i="94"/>
  <c r="L11" i="94"/>
  <c r="L9" i="94"/>
  <c r="L55" i="94" s="1"/>
  <c r="T18" i="94"/>
  <c r="T15" i="94"/>
  <c r="T16" i="94"/>
  <c r="T14" i="94"/>
  <c r="T12" i="94"/>
  <c r="T10" i="94"/>
  <c r="T9" i="94"/>
  <c r="T55" i="94" s="1"/>
  <c r="T13" i="94"/>
  <c r="T11" i="94"/>
  <c r="T17" i="94"/>
  <c r="S18" i="94"/>
  <c r="S17" i="94"/>
  <c r="S16" i="94"/>
  <c r="S15" i="94"/>
  <c r="S14" i="94"/>
  <c r="S13" i="94"/>
  <c r="S12" i="94"/>
  <c r="S11" i="94"/>
  <c r="S10" i="94"/>
  <c r="S9" i="94"/>
  <c r="S55" i="94" s="1"/>
  <c r="I18" i="94"/>
  <c r="I17" i="94"/>
  <c r="I16" i="94"/>
  <c r="I15" i="94"/>
  <c r="I14" i="94"/>
  <c r="I13" i="94"/>
  <c r="I12" i="94"/>
  <c r="I11" i="94"/>
  <c r="I10" i="94"/>
  <c r="I9" i="94"/>
  <c r="I55" i="94" s="1"/>
  <c r="G18" i="94"/>
  <c r="G16" i="94"/>
  <c r="G14" i="94"/>
  <c r="G12" i="94"/>
  <c r="G10" i="94"/>
  <c r="G13" i="94"/>
  <c r="G11" i="94"/>
  <c r="G17" i="94"/>
  <c r="G15" i="94"/>
  <c r="G9" i="94"/>
  <c r="H18" i="94"/>
  <c r="H17" i="94"/>
  <c r="H16" i="94"/>
  <c r="H15" i="94"/>
  <c r="H14" i="94"/>
  <c r="H13" i="94"/>
  <c r="H12" i="94"/>
  <c r="H11" i="94"/>
  <c r="H10" i="94"/>
  <c r="H9" i="94"/>
  <c r="H55" i="94" s="1"/>
  <c r="K18" i="94"/>
  <c r="K17" i="94"/>
  <c r="K16" i="94"/>
  <c r="K15" i="94"/>
  <c r="K14" i="94"/>
  <c r="K13" i="94"/>
  <c r="K12" i="94"/>
  <c r="K11" i="94"/>
  <c r="K10" i="94"/>
  <c r="K9" i="94"/>
  <c r="K55" i="94" s="1"/>
  <c r="N15" i="94"/>
  <c r="N13" i="94"/>
  <c r="N11" i="94"/>
  <c r="N10" i="94"/>
  <c r="N18" i="94"/>
  <c r="N16" i="94"/>
  <c r="N14" i="94"/>
  <c r="N12" i="94"/>
  <c r="N9" i="94"/>
  <c r="N55" i="94" s="1"/>
  <c r="N17" i="94"/>
  <c r="M18" i="94"/>
  <c r="M16" i="94"/>
  <c r="M14" i="94"/>
  <c r="M12" i="94"/>
  <c r="M10" i="94"/>
  <c r="M9" i="94"/>
  <c r="M55" i="94" s="1"/>
  <c r="M17" i="94"/>
  <c r="M15" i="94"/>
  <c r="M13" i="94"/>
  <c r="M11" i="94"/>
  <c r="O16" i="94"/>
  <c r="O14" i="94"/>
  <c r="O12" i="94"/>
  <c r="O10" i="94"/>
  <c r="O9" i="94"/>
  <c r="O55" i="94" s="1"/>
  <c r="O18" i="94"/>
  <c r="O17" i="94"/>
  <c r="O15" i="94"/>
  <c r="O13" i="94"/>
  <c r="O11" i="94"/>
  <c r="R18" i="94"/>
  <c r="R17" i="94"/>
  <c r="R16" i="94"/>
  <c r="R15" i="94"/>
  <c r="R14" i="94"/>
  <c r="R13" i="94"/>
  <c r="R12" i="94"/>
  <c r="R11" i="94"/>
  <c r="R10" i="94"/>
  <c r="R9" i="94"/>
  <c r="R55" i="94" s="1"/>
  <c r="V17" i="94"/>
  <c r="V18" i="94"/>
  <c r="V15" i="94"/>
  <c r="V14" i="94"/>
  <c r="V12" i="94"/>
  <c r="V10" i="94"/>
  <c r="V16" i="94"/>
  <c r="V13" i="94"/>
  <c r="V11" i="94"/>
  <c r="V9" i="94"/>
  <c r="V55" i="94" s="1"/>
  <c r="P18" i="94"/>
  <c r="P17" i="94"/>
  <c r="P16" i="94"/>
  <c r="P15" i="94"/>
  <c r="P14" i="94"/>
  <c r="P13" i="94"/>
  <c r="P12" i="94"/>
  <c r="P11" i="94"/>
  <c r="P10" i="94"/>
  <c r="P9" i="94"/>
  <c r="P55" i="94" s="1"/>
  <c r="U16" i="94"/>
  <c r="U15" i="94"/>
  <c r="U13" i="94"/>
  <c r="U11" i="94"/>
  <c r="U9" i="94"/>
  <c r="U55" i="94" s="1"/>
  <c r="U18" i="94"/>
  <c r="U10" i="94"/>
  <c r="U17" i="94"/>
  <c r="U14" i="94"/>
  <c r="U12" i="94"/>
  <c r="X45" i="94"/>
  <c r="H29" i="87"/>
  <c r="W43" i="94"/>
  <c r="W14" i="94"/>
  <c r="W13" i="94"/>
  <c r="W12" i="94"/>
  <c r="W9" i="94"/>
  <c r="W55" i="94" s="1"/>
  <c r="W11" i="94"/>
  <c r="W18" i="94"/>
  <c r="W10" i="94"/>
  <c r="W17" i="94"/>
  <c r="W16" i="94"/>
  <c r="W15" i="94"/>
  <c r="M70" i="95"/>
  <c r="M47" i="98" s="1"/>
  <c r="H29" i="79"/>
  <c r="X38" i="94"/>
  <c r="X37" i="94"/>
  <c r="Y21" i="79"/>
  <c r="H27" i="79" s="1"/>
  <c r="K43" i="94"/>
  <c r="H29" i="77"/>
  <c r="H29" i="2"/>
  <c r="G43" i="94"/>
  <c r="Y21" i="2"/>
  <c r="H27" i="2" s="1"/>
  <c r="P16" i="2"/>
  <c r="G50" i="94" s="1"/>
  <c r="U43" i="94"/>
  <c r="H29" i="82"/>
  <c r="H29" i="86"/>
  <c r="N43" i="94"/>
  <c r="L43" i="94"/>
  <c r="H29" i="78"/>
  <c r="P16" i="78"/>
  <c r="L50" i="94" s="1"/>
  <c r="Y21" i="78"/>
  <c r="H27" i="78" s="1"/>
  <c r="P16" i="75"/>
  <c r="I50" i="94" s="1"/>
  <c r="Y21" i="75"/>
  <c r="H27" i="75" s="1"/>
  <c r="P16" i="86"/>
  <c r="N50" i="94" s="1"/>
  <c r="Y21" i="86"/>
  <c r="H27" i="86" s="1"/>
  <c r="H29" i="89"/>
  <c r="Q43" i="94"/>
  <c r="Y21" i="80"/>
  <c r="H27" i="80" s="1"/>
  <c r="P16" i="80"/>
  <c r="V50" i="94" s="1"/>
  <c r="H29" i="76"/>
  <c r="J43" i="94"/>
  <c r="P16" i="89"/>
  <c r="Q50" i="94" s="1"/>
  <c r="Y21" i="89"/>
  <c r="H27" i="89" s="1"/>
  <c r="G31" i="94"/>
  <c r="X32" i="94"/>
  <c r="Y21" i="81"/>
  <c r="H27" i="81" s="1"/>
  <c r="P16" i="81"/>
  <c r="S50" i="94" s="1"/>
  <c r="H29" i="84"/>
  <c r="T43" i="94"/>
  <c r="H29" i="88"/>
  <c r="P43" i="94"/>
  <c r="H29" i="81"/>
  <c r="S43" i="94"/>
  <c r="Y21" i="85"/>
  <c r="H27" i="85" s="1"/>
  <c r="P16" i="85"/>
  <c r="M50" i="94" s="1"/>
  <c r="H29" i="74"/>
  <c r="H43" i="94"/>
  <c r="V43" i="94"/>
  <c r="H29" i="80"/>
  <c r="I43" i="94"/>
  <c r="H29" i="75"/>
  <c r="X19" i="94"/>
  <c r="M43" i="94"/>
  <c r="H29" i="85"/>
  <c r="Y21" i="74"/>
  <c r="H27" i="74" s="1"/>
  <c r="P16" i="74"/>
  <c r="H50" i="94" s="1"/>
  <c r="X11" i="94" l="1"/>
  <c r="H65" i="95" s="1"/>
  <c r="H42" i="98" s="1"/>
  <c r="X12" i="94"/>
  <c r="H66" i="95" s="1"/>
  <c r="H43" i="98" s="1"/>
  <c r="X10" i="94"/>
  <c r="H64" i="95" s="1"/>
  <c r="H41" i="98" s="1"/>
  <c r="X18" i="94"/>
  <c r="M67" i="95" s="1"/>
  <c r="M44" i="98" s="1"/>
  <c r="X43" i="94"/>
  <c r="X13" i="94"/>
  <c r="H67" i="95" s="1"/>
  <c r="H44" i="98" s="1"/>
  <c r="G26" i="94"/>
  <c r="X31" i="94"/>
  <c r="X16" i="94"/>
  <c r="M65" i="95" s="1"/>
  <c r="M42" i="98" s="1"/>
  <c r="X17" i="94"/>
  <c r="M66" i="95" s="1"/>
  <c r="M43" i="98" s="1"/>
  <c r="G55" i="94"/>
  <c r="X9" i="94"/>
  <c r="X15" i="94"/>
  <c r="M64" i="95" s="1"/>
  <c r="M41" i="98" s="1"/>
  <c r="X14" i="94"/>
  <c r="M63" i="95" s="1"/>
  <c r="M40" i="98" s="1"/>
  <c r="H63" i="95" l="1"/>
  <c r="H40" i="98" s="1"/>
  <c r="X55" i="94"/>
  <c r="G27" i="94"/>
  <c r="X27" i="94" s="1"/>
  <c r="X26" i="94"/>
</calcChain>
</file>

<file path=xl/comments1.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C20" authorId="0" shapeId="0" xr:uid="{00000000-0006-0000-0000-000001000000}">
      <text>
        <r>
          <rPr>
            <b/>
            <sz val="9"/>
            <color indexed="81"/>
            <rFont val="ＭＳ Ｐゴシック"/>
            <family val="3"/>
            <charset val="128"/>
          </rPr>
          <t>説明文が表示されます</t>
        </r>
      </text>
    </comment>
    <comment ref="N28" authorId="0" shapeId="0" xr:uid="{00000000-0006-0000-0000-000002000000}">
      <text>
        <r>
          <rPr>
            <b/>
            <sz val="10"/>
            <color indexed="81"/>
            <rFont val="ＭＳ Ｐゴシック"/>
            <family val="3"/>
            <charset val="128"/>
          </rPr>
          <t>「○」の表示を消す場合は、プルダウン・メニュー「○」の下に現れる空白部分を選んでください。</t>
        </r>
      </text>
    </comment>
    <comment ref="O28" authorId="0" shapeId="0" xr:uid="{00000000-0006-0000-0000-000003000000}">
      <text>
        <r>
          <rPr>
            <b/>
            <sz val="10"/>
            <color indexed="81"/>
            <rFont val="ＭＳ Ｐゴシック"/>
            <family val="3"/>
            <charset val="128"/>
          </rPr>
          <t>「○」の表示を消す場合は、プルダウン・メニュー「○」の下に現れる空白部分を選んでください。</t>
        </r>
      </text>
    </comment>
    <comment ref="M48" authorId="0" shapeId="0" xr:uid="{00000000-0006-0000-0000-000004000000}">
      <text>
        <r>
          <rPr>
            <b/>
            <sz val="9"/>
            <color indexed="81"/>
            <rFont val="ＭＳ Ｐゴシック"/>
            <family val="3"/>
            <charset val="128"/>
          </rPr>
          <t>※　各事業場に送付した「フィードバック個票」の「貴事業場に関する属性データ」から貴事業場の自主管理事業登録番号を転記してください。
また、新規参加の場合は「新規」と記載してください。</t>
        </r>
      </text>
    </comment>
    <comment ref="F52" authorId="0" shapeId="0" xr:uid="{37D59C90-5D00-48A2-B21D-E70876D0FE73}">
      <text>
        <r>
          <rPr>
            <b/>
            <sz val="11"/>
            <color indexed="81"/>
            <rFont val="ＭＳ Ｐゴシック"/>
            <family val="3"/>
            <charset val="128"/>
          </rPr>
          <t xml:space="preserve">産業分類をメニューから選んでください。
</t>
        </r>
      </text>
    </comment>
    <comment ref="L52" authorId="0" shapeId="0" xr:uid="{14BFE9A4-D2DC-4716-8541-E3C271B66130}">
      <text>
        <r>
          <rPr>
            <b/>
            <sz val="11"/>
            <color indexed="81"/>
            <rFont val="ＭＳ Ｐゴシック"/>
            <family val="3"/>
            <charset val="128"/>
          </rPr>
          <t>事業の種類を具体的に記載してください。</t>
        </r>
      </text>
    </comment>
    <comment ref="H63" authorId="0" shapeId="0" xr:uid="{00000000-0006-0000-0000-000007000000}">
      <text>
        <r>
          <rPr>
            <b/>
            <sz val="11"/>
            <color indexed="81"/>
            <rFont val="ＭＳ Ｐゴシック"/>
            <family val="3"/>
            <charset val="128"/>
          </rPr>
          <t>種類ごとのシートから自動的に計算されます。</t>
        </r>
      </text>
    </comment>
    <comment ref="M63" authorId="0" shapeId="0" xr:uid="{00000000-0006-0000-0000-000008000000}">
      <text>
        <r>
          <rPr>
            <b/>
            <sz val="11"/>
            <color indexed="81"/>
            <rFont val="ＭＳ Ｐゴシック"/>
            <family val="3"/>
            <charset val="128"/>
          </rPr>
          <t>種類ごとのシートから自動的に計算されます。</t>
        </r>
      </text>
    </comment>
    <comment ref="H64" authorId="0" shapeId="0" xr:uid="{00000000-0006-0000-0000-000009000000}">
      <text>
        <r>
          <rPr>
            <b/>
            <sz val="11"/>
            <color indexed="81"/>
            <rFont val="ＭＳ Ｐゴシック"/>
            <family val="3"/>
            <charset val="128"/>
          </rPr>
          <t>種類ごとのシートから自動的に計算されます。</t>
        </r>
      </text>
    </comment>
    <comment ref="M64" authorId="0" shapeId="0" xr:uid="{00000000-0006-0000-0000-00000A000000}">
      <text>
        <r>
          <rPr>
            <b/>
            <sz val="11"/>
            <color indexed="81"/>
            <rFont val="ＭＳ Ｐゴシック"/>
            <family val="3"/>
            <charset val="128"/>
          </rPr>
          <t>種類ごとのシートから自動的に計算されます。</t>
        </r>
      </text>
    </comment>
    <comment ref="H65" authorId="0" shapeId="0" xr:uid="{00000000-0006-0000-0000-00000B000000}">
      <text>
        <r>
          <rPr>
            <b/>
            <sz val="11"/>
            <color indexed="81"/>
            <rFont val="ＭＳ Ｐゴシック"/>
            <family val="3"/>
            <charset val="128"/>
          </rPr>
          <t>種類ごとのシートから自動的に計算されます。</t>
        </r>
      </text>
    </comment>
    <comment ref="M65" authorId="0" shapeId="0" xr:uid="{00000000-0006-0000-0000-00000C000000}">
      <text>
        <r>
          <rPr>
            <b/>
            <sz val="11"/>
            <color indexed="81"/>
            <rFont val="ＭＳ Ｐゴシック"/>
            <family val="3"/>
            <charset val="128"/>
          </rPr>
          <t>種類ごとのシートから自動的に計算されます。</t>
        </r>
      </text>
    </comment>
    <comment ref="H66" authorId="0" shapeId="0" xr:uid="{00000000-0006-0000-0000-00000D000000}">
      <text>
        <r>
          <rPr>
            <b/>
            <sz val="11"/>
            <color indexed="81"/>
            <rFont val="ＭＳ Ｐゴシック"/>
            <family val="3"/>
            <charset val="128"/>
          </rPr>
          <t>種類ごとのシートから自動的に計算されます。</t>
        </r>
      </text>
    </comment>
    <comment ref="M66" authorId="0" shapeId="0" xr:uid="{00000000-0006-0000-0000-00000E000000}">
      <text>
        <r>
          <rPr>
            <b/>
            <sz val="11"/>
            <color indexed="81"/>
            <rFont val="ＭＳ Ｐゴシック"/>
            <family val="3"/>
            <charset val="128"/>
          </rPr>
          <t>種類ごとのシートから自動的に計算されます。</t>
        </r>
      </text>
    </comment>
    <comment ref="H67" authorId="0" shapeId="0" xr:uid="{00000000-0006-0000-0000-00000F000000}">
      <text>
        <r>
          <rPr>
            <b/>
            <sz val="11"/>
            <color indexed="81"/>
            <rFont val="ＭＳ Ｐゴシック"/>
            <family val="3"/>
            <charset val="128"/>
          </rPr>
          <t>種類ごとのシートから自動的に計算されます。</t>
        </r>
      </text>
    </comment>
    <comment ref="M67" authorId="0" shapeId="0" xr:uid="{00000000-0006-0000-0000-000010000000}">
      <text>
        <r>
          <rPr>
            <b/>
            <sz val="11"/>
            <color indexed="81"/>
            <rFont val="ＭＳ Ｐゴシック"/>
            <family val="3"/>
            <charset val="128"/>
          </rPr>
          <t>種類ごとのシートから自動的に計算されます。</t>
        </r>
      </text>
    </comment>
    <comment ref="M70" authorId="0" shapeId="0" xr:uid="{265E1C17-D92F-4CC4-8F04-470DB4A79211}">
      <text>
        <r>
          <rPr>
            <b/>
            <sz val="9"/>
            <color indexed="81"/>
            <rFont val="MS P ゴシック"/>
            <family val="3"/>
            <charset val="128"/>
          </rPr>
          <t>種類ごとのシートから自動的に計算されます。</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S4" authorId="0" shapeId="0" xr:uid="{00000000-0006-0000-0100-000001000000}">
      <text>
        <r>
          <rPr>
            <sz val="10"/>
            <color indexed="81"/>
            <rFont val="ＭＳ Ｐゴシック"/>
            <family val="3"/>
            <charset val="128"/>
          </rPr>
          <t>「表紙」シートで選択された○印が自動的に反映されます。</t>
        </r>
      </text>
    </comment>
    <comment ref="AU4" authorId="0" shapeId="0" xr:uid="{00000000-0006-0000-0100-000002000000}">
      <text>
        <r>
          <rPr>
            <sz val="10"/>
            <color indexed="81"/>
            <rFont val="ＭＳ Ｐゴシック"/>
            <family val="3"/>
            <charset val="128"/>
          </rPr>
          <t>「表紙」シートで選択された○印が自動的に反映されます。</t>
        </r>
      </text>
    </comment>
    <comment ref="AF5" authorId="0" shapeId="0" xr:uid="{00000000-0006-0000-01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H9" authorId="0" shapeId="0" xr:uid="{00000000-0006-0000-0100-000004000000}">
      <text>
        <r>
          <rPr>
            <sz val="9"/>
            <color indexed="81"/>
            <rFont val="ＭＳ Ｐゴシック"/>
            <family val="3"/>
            <charset val="128"/>
          </rPr>
          <t>自ら中間処理した後の残さを再生利用した量で、利用形態は自社の事業場だけでなく、他事業者による再生利用も含みます。また、残さの有償売却量も含めて記載してください。</t>
        </r>
      </text>
    </comment>
    <comment ref="F12" authorId="0" shapeId="0" xr:uid="{00000000-0006-0000-01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P12" authorId="0" shapeId="0" xr:uid="{00000000-0006-0000-0100-000006000000}">
      <text>
        <r>
          <rPr>
            <sz val="9"/>
            <color indexed="81"/>
            <rFont val="ＭＳ Ｐゴシック"/>
            <family val="3"/>
            <charset val="128"/>
          </rPr>
          <t>特別管理産業廃棄物の中間処理ではなく、汚れの除去程度等で、発生事業場（自己）又は自社の他事業場等において直接再生利用した量を記載してください。</t>
        </r>
      </text>
    </comment>
    <comment ref="AH12" authorId="0" shapeId="0" xr:uid="{00000000-0006-0000-0100-000007000000}">
      <text>
        <r>
          <rPr>
            <sz val="9"/>
            <color indexed="81"/>
            <rFont val="ＭＳ Ｐゴシック"/>
            <family val="3"/>
            <charset val="128"/>
          </rPr>
          <t>自ら中間処理した後の残さを発生事業場又は自社自らが、埋立処分や海洋投入処分を行った量を記載してください。（処分先について、発生事業場内外や県の内外を問いません）</t>
        </r>
      </text>
    </comment>
    <comment ref="F15" authorId="0" shapeId="0" xr:uid="{00000000-0006-0000-0100-000008000000}">
      <text>
        <r>
          <rPr>
            <sz val="9"/>
            <color indexed="81"/>
            <rFont val="ＭＳ Ｐゴシック"/>
            <family val="3"/>
            <charset val="128"/>
          </rPr>
          <t>当該用紙に記載する特別管理産業廃棄物等で自社の他事業場で発生し、当該事業場で搬入処理される場合があれば、その搬入量を記載してください。</t>
        </r>
      </text>
    </comment>
    <comment ref="P15" authorId="0" shapeId="0" xr:uid="{00000000-0006-0000-0100-000009000000}">
      <text>
        <r>
          <rPr>
            <sz val="9"/>
            <color indexed="81"/>
            <rFont val="ＭＳ Ｐゴシック"/>
            <family val="3"/>
            <charset val="128"/>
          </rPr>
          <t>発生事業場又は自社自らが、埋立処分を行った量を記載してください。（処分先について、発生事業場内外や県の内外を問いません）</t>
        </r>
      </text>
    </comment>
    <comment ref="AH15" authorId="0" shapeId="0" xr:uid="{00000000-0006-0000-0100-00000A000000}">
      <text>
        <r>
          <rPr>
            <sz val="9"/>
            <color indexed="81"/>
            <rFont val="ＭＳ Ｐゴシック"/>
            <family val="3"/>
            <charset val="128"/>
          </rPr>
          <t>自ら中間処理した後の残さについて、自社の他事業場等で処理を行った量を記載してください。</t>
        </r>
      </text>
    </comment>
    <comment ref="AU16" authorId="0" shapeId="0" xr:uid="{00000000-0006-0000-01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U17" authorId="0" shapeId="0" xr:uid="{00000000-0006-0000-0100-00000C000000}">
      <text>
        <r>
          <rPr>
            <sz val="9"/>
            <color indexed="81"/>
            <rFont val="ＭＳ Ｐゴシック"/>
            <family val="3"/>
            <charset val="128"/>
          </rPr>
          <t>同上</t>
        </r>
      </text>
    </comment>
    <comment ref="P18" authorId="0" shapeId="0" xr:uid="{00000000-0006-0000-0100-00000D000000}">
      <text>
        <r>
          <rPr>
            <sz val="9"/>
            <color indexed="81"/>
            <rFont val="ＭＳ Ｐゴシック"/>
            <family val="3"/>
            <charset val="128"/>
          </rPr>
          <t>発生事業場内で破砕や脱水、焼却などの中間処理を行った量を記載してください。</t>
        </r>
      </text>
    </comment>
    <comment ref="Y18" authorId="0" shapeId="0" xr:uid="{00000000-0006-0000-0100-00000E000000}">
      <text>
        <r>
          <rPr>
            <sz val="9"/>
            <color indexed="81"/>
            <rFont val="ＭＳ Ｐゴシック"/>
            <family val="3"/>
            <charset val="128"/>
          </rPr>
          <t>⑧、⑨、※3及びｂの合計から自動的に計算されます。</t>
        </r>
      </text>
    </comment>
    <comment ref="AH18" authorId="0" shapeId="0" xr:uid="{00000000-0006-0000-0100-00000F000000}">
      <text>
        <r>
          <rPr>
            <sz val="9"/>
            <color indexed="81"/>
            <rFont val="ＭＳ Ｐゴシック"/>
            <family val="3"/>
            <charset val="128"/>
          </rPr>
          <t>右にあるｂ-1およびｂ-2から、自動的に計算されます。</t>
        </r>
      </text>
    </comment>
    <comment ref="AO18" authorId="0" shapeId="0" xr:uid="{00000000-0006-0000-0100-000010000000}">
      <text>
        <r>
          <rPr>
            <sz val="9"/>
            <color indexed="81"/>
            <rFont val="ＭＳ Ｐゴシック"/>
            <family val="3"/>
            <charset val="128"/>
          </rPr>
          <t>右側にある3つの委託目的別内訳量から、自動的に計算されます。</t>
        </r>
      </text>
    </comment>
    <comment ref="AU18" authorId="0" shapeId="0" xr:uid="{00000000-0006-0000-0100-000011000000}">
      <text>
        <r>
          <rPr>
            <sz val="9"/>
            <color indexed="81"/>
            <rFont val="ＭＳ Ｐゴシック"/>
            <family val="3"/>
            <charset val="128"/>
          </rPr>
          <t>同上</t>
        </r>
      </text>
    </comment>
    <comment ref="P21" authorId="0" shapeId="0" xr:uid="{00000000-0006-0000-0100-000012000000}">
      <text>
        <r>
          <rPr>
            <sz val="9"/>
            <color indexed="81"/>
            <rFont val="ＭＳ Ｐゴシック"/>
            <family val="3"/>
            <charset val="128"/>
          </rPr>
          <t>④のうち、ボイラによる熱回収を行う焼却施設（ガス化溶融施設も含む）において処理を行った量を記載してください。
熱回収認定業者であるか否かを問いません。</t>
        </r>
      </text>
    </comment>
    <comment ref="Y21" authorId="0" shapeId="0" xr:uid="{00000000-0006-0000-01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O21" authorId="0" shapeId="0" xr:uid="{00000000-0006-0000-0100-000014000000}">
      <text>
        <r>
          <rPr>
            <sz val="9"/>
            <color indexed="81"/>
            <rFont val="ＭＳ Ｐゴシック"/>
            <family val="3"/>
            <charset val="128"/>
          </rPr>
          <t>自ら中間処理した後の残さについて、中間処理委託を経ずに、直接埋立処分や海洋投入処分の委託をした量を記載してください。</t>
        </r>
      </text>
    </comment>
    <comment ref="D24" authorId="0" shapeId="0" xr:uid="{00000000-0006-0000-0100-000015000000}">
      <text>
        <r>
          <rPr>
            <sz val="9"/>
            <color indexed="81"/>
            <rFont val="ＭＳ Ｐゴシック"/>
            <family val="3"/>
            <charset val="128"/>
          </rPr>
          <t>前年度（令和７年度）に提出した様式４に記載した令和７年度目標値を記入してください。</t>
        </r>
      </text>
    </comment>
    <comment ref="H24" authorId="0" shapeId="0" xr:uid="{00000000-0006-0000-0100-000016000000}">
      <text>
        <r>
          <rPr>
            <sz val="9"/>
            <color indexed="81"/>
            <rFont val="ＭＳ Ｐゴシック"/>
            <family val="3"/>
            <charset val="128"/>
          </rPr>
          <t>右上のフローから、自動的に計算されます。</t>
        </r>
      </text>
    </comment>
    <comment ref="P24" authorId="0" shapeId="0" xr:uid="{00000000-0006-0000-0100-000017000000}">
      <text>
        <r>
          <rPr>
            <sz val="9"/>
            <color indexed="81"/>
            <rFont val="ＭＳ Ｐゴシック"/>
            <family val="3"/>
            <charset val="128"/>
          </rPr>
          <t>発生事業場内での処理ではなく、自社の他事業場等で処理を行った量を記載してください。</t>
        </r>
      </text>
    </comment>
    <comment ref="AS24" authorId="0" shapeId="0" xr:uid="{00000000-0006-0000-0100-000018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D25" authorId="0" shapeId="0" xr:uid="{9E3BF049-2F01-4BFF-9C31-870D68B36197}">
      <text>
        <r>
          <rPr>
            <sz val="9"/>
            <color indexed="81"/>
            <rFont val="ＭＳ Ｐゴシック"/>
            <family val="3"/>
            <charset val="128"/>
          </rPr>
          <t>前年度（令和７年度）に提出した様式４に記載した令和７年度目標値を記入してください。</t>
        </r>
      </text>
    </comment>
    <comment ref="H25" authorId="0" shapeId="0" xr:uid="{00000000-0006-0000-0100-00001A000000}">
      <text>
        <r>
          <rPr>
            <sz val="9"/>
            <color indexed="81"/>
            <rFont val="ＭＳ Ｐゴシック"/>
            <family val="3"/>
            <charset val="128"/>
          </rPr>
          <t>右上のフローから、自動的に計算されます。</t>
        </r>
      </text>
    </comment>
    <comment ref="D26" authorId="0" shapeId="0" xr:uid="{F93F8B46-3F5C-48F8-8E59-5C1B6C3BEE82}">
      <text>
        <r>
          <rPr>
            <sz val="9"/>
            <color indexed="81"/>
            <rFont val="ＭＳ Ｐゴシック"/>
            <family val="3"/>
            <charset val="128"/>
          </rPr>
          <t>前年度（令和７年度）に提出した様式４に記載した令和７年度目標値を記入してください。</t>
        </r>
      </text>
    </comment>
    <comment ref="H26" authorId="0" shapeId="0" xr:uid="{00000000-0006-0000-0100-00001C000000}">
      <text>
        <r>
          <rPr>
            <sz val="9"/>
            <color indexed="81"/>
            <rFont val="ＭＳ Ｐゴシック"/>
            <family val="3"/>
            <charset val="128"/>
          </rPr>
          <t>右上のフローから、自動的に計算されます。</t>
        </r>
      </text>
    </comment>
    <comment ref="D27" authorId="0" shapeId="0" xr:uid="{7A38A643-5B84-444F-9DD9-61C25A457E6A}">
      <text>
        <r>
          <rPr>
            <sz val="9"/>
            <color indexed="81"/>
            <rFont val="ＭＳ Ｐゴシック"/>
            <family val="3"/>
            <charset val="128"/>
          </rPr>
          <t>前年度（令和７年度）に提出した様式４に記載した令和７年度目標値を記入してください。</t>
        </r>
      </text>
    </comment>
    <comment ref="H27" authorId="0" shapeId="0" xr:uid="{00000000-0006-0000-0100-00001E000000}">
      <text>
        <r>
          <rPr>
            <sz val="9"/>
            <color indexed="81"/>
            <rFont val="ＭＳ Ｐゴシック"/>
            <family val="3"/>
            <charset val="128"/>
          </rPr>
          <t>右上のフローから、自動的に計算されます。</t>
        </r>
      </text>
    </comment>
    <comment ref="P27" authorId="0" shapeId="0" xr:uid="{00000000-0006-0000-0100-00001F000000}">
      <text>
        <r>
          <rPr>
            <sz val="9"/>
            <color indexed="81"/>
            <rFont val="ＭＳ Ｐゴシック"/>
            <family val="3"/>
            <charset val="128"/>
          </rPr>
          <t>下にあるＢ-1およびＢ-2から、自動的に計算されます。</t>
        </r>
      </text>
    </comment>
    <comment ref="AL27" authorId="0" shapeId="0" xr:uid="{00000000-0006-0000-0100-000020000000}">
      <text>
        <r>
          <rPr>
            <sz val="9"/>
            <color indexed="81"/>
            <rFont val="ＭＳ Ｐゴシック"/>
            <family val="3"/>
            <charset val="128"/>
          </rPr>
          <t>Ｂとｂの合計が自動的に計算されます。</t>
        </r>
      </text>
    </comment>
    <comment ref="AS27" authorId="0" shapeId="0" xr:uid="{00000000-0006-0000-0100-000021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D28" authorId="0" shapeId="0" xr:uid="{552C0E01-7502-404F-8742-2D8341191D8B}">
      <text>
        <r>
          <rPr>
            <sz val="9"/>
            <color indexed="81"/>
            <rFont val="ＭＳ Ｐゴシック"/>
            <family val="3"/>
            <charset val="128"/>
          </rPr>
          <t>前年度（令和７年度）に提出した様式４に記載した令和７年度目標値を記入してください。</t>
        </r>
      </text>
    </comment>
    <comment ref="H28" authorId="0" shapeId="0" xr:uid="{00000000-0006-0000-0100-000023000000}">
      <text>
        <r>
          <rPr>
            <sz val="9"/>
            <color indexed="81"/>
            <rFont val="ＭＳ Ｐゴシック"/>
            <family val="3"/>
            <charset val="128"/>
          </rPr>
          <t>右上のフローから、自動的に計算されます。</t>
        </r>
      </text>
    </comment>
    <comment ref="AA28" authorId="0" shapeId="0" xr:uid="{00000000-0006-0000-0100-000024000000}">
      <text>
        <r>
          <rPr>
            <sz val="9"/>
            <color indexed="81"/>
            <rFont val="ＭＳ Ｐゴシック"/>
            <family val="3"/>
            <charset val="128"/>
          </rPr>
          <t>特別管理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D29" authorId="0" shapeId="0" xr:uid="{45E9B038-0102-49A9-8B0B-FD0F422B3405}">
      <text>
        <r>
          <rPr>
            <sz val="9"/>
            <color indexed="81"/>
            <rFont val="ＭＳ Ｐゴシック"/>
            <family val="3"/>
            <charset val="128"/>
          </rPr>
          <t>前年度（令和７年度）に提出した様式４に記載した令和７年度目標値を記入してください。</t>
        </r>
      </text>
    </comment>
    <comment ref="H29" authorId="0" shapeId="0" xr:uid="{00000000-0006-0000-0100-000026000000}">
      <text>
        <r>
          <rPr>
            <sz val="9"/>
            <color indexed="81"/>
            <rFont val="ＭＳ Ｐゴシック"/>
            <family val="3"/>
            <charset val="128"/>
          </rPr>
          <t>右上のフローから、自動的に計算されます。</t>
        </r>
      </text>
    </comment>
    <comment ref="AA29" authorId="0" shapeId="0" xr:uid="{00000000-0006-0000-0100-000027000000}">
      <text>
        <r>
          <rPr>
            <sz val="9"/>
            <color indexed="81"/>
            <rFont val="ＭＳ Ｐゴシック"/>
            <family val="3"/>
            <charset val="128"/>
          </rPr>
          <t>同上</t>
        </r>
      </text>
    </comment>
    <comment ref="D30" authorId="0" shapeId="0" xr:uid="{E866C7FD-CEFB-4EEC-98E8-0D2805AB319F}">
      <text>
        <r>
          <rPr>
            <sz val="9"/>
            <color indexed="81"/>
            <rFont val="ＭＳ Ｐゴシック"/>
            <family val="3"/>
            <charset val="128"/>
          </rPr>
          <t>前年度（令和７年度）に提出した様式４に記載した令和７年度目標値を記入してください。</t>
        </r>
      </text>
    </comment>
    <comment ref="H30" authorId="0" shapeId="0" xr:uid="{00000000-0006-0000-0100-000029000000}">
      <text>
        <r>
          <rPr>
            <sz val="9"/>
            <color indexed="81"/>
            <rFont val="ＭＳ Ｐゴシック"/>
            <family val="3"/>
            <charset val="128"/>
          </rPr>
          <t>右上のフローから、自動的に計算されます。</t>
        </r>
      </text>
    </comment>
    <comment ref="R30" authorId="0" shapeId="0" xr:uid="{00000000-0006-0000-0100-00002A000000}">
      <text>
        <r>
          <rPr>
            <sz val="9"/>
            <color indexed="81"/>
            <rFont val="ＭＳ Ｐゴシック"/>
            <family val="3"/>
            <charset val="128"/>
          </rPr>
          <t>右側にある3つの委託目的別内訳量から、自動的に計算されます。</t>
        </r>
      </text>
    </comment>
    <comment ref="AA30" authorId="0" shapeId="0" xr:uid="{00000000-0006-0000-0100-00002B000000}">
      <text>
        <r>
          <rPr>
            <sz val="9"/>
            <color indexed="81"/>
            <rFont val="ＭＳ Ｐゴシック"/>
            <family val="3"/>
            <charset val="128"/>
          </rPr>
          <t>同上</t>
        </r>
      </text>
    </comment>
    <comment ref="AL30" authorId="0" shapeId="0" xr:uid="{00000000-0006-0000-0100-00002C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D31" authorId="0" shapeId="0" xr:uid="{19B746B8-8CCE-492A-801A-C73558F3564C}">
      <text>
        <r>
          <rPr>
            <sz val="9"/>
            <color indexed="81"/>
            <rFont val="ＭＳ Ｐゴシック"/>
            <family val="3"/>
            <charset val="128"/>
          </rPr>
          <t>前年度（令和７年度）に提出した様式４に記載した令和７年度目標値を記入してください。</t>
        </r>
      </text>
    </comment>
    <comment ref="H31" authorId="0" shapeId="0" xr:uid="{00000000-0006-0000-0100-00002E000000}">
      <text>
        <r>
          <rPr>
            <sz val="9"/>
            <color indexed="81"/>
            <rFont val="ＭＳ Ｐゴシック"/>
            <family val="3"/>
            <charset val="128"/>
          </rPr>
          <t>右上のフローから、自動的に計算されます。</t>
        </r>
      </text>
    </comment>
    <comment ref="AS31" authorId="0" shapeId="0" xr:uid="{00000000-0006-0000-0100-00002F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D32" authorId="0" shapeId="0" xr:uid="{DD06955D-52CF-4754-B361-02E2A87A2526}">
      <text>
        <r>
          <rPr>
            <sz val="9"/>
            <color indexed="81"/>
            <rFont val="ＭＳ Ｐゴシック"/>
            <family val="3"/>
            <charset val="128"/>
          </rPr>
          <t>前年度（令和７年度）に提出した様式４に記載した令和７年度目標値を記入してください。</t>
        </r>
      </text>
    </comment>
    <comment ref="H32" authorId="0" shapeId="0" xr:uid="{00000000-0006-0000-0100-000031000000}">
      <text>
        <r>
          <rPr>
            <sz val="9"/>
            <color indexed="81"/>
            <rFont val="ＭＳ Ｐゴシック"/>
            <family val="3"/>
            <charset val="128"/>
          </rPr>
          <t>右上のフローから、自動的に計算されます。</t>
        </r>
      </text>
    </comment>
    <comment ref="D33" authorId="0" shapeId="0" xr:uid="{00000000-0006-0000-0100-000032000000}">
      <text>
        <r>
          <rPr>
            <sz val="9"/>
            <color indexed="81"/>
            <rFont val="ＭＳ Ｐゴシック"/>
            <family val="3"/>
            <charset val="128"/>
          </rPr>
          <t>前年度（令和７年度）に提出した様式４に記載した令和７年度目標値を記入してください。</t>
        </r>
      </text>
    </comment>
    <comment ref="H33" authorId="0" shapeId="0" xr:uid="{00000000-0006-0000-0100-000033000000}">
      <text>
        <r>
          <rPr>
            <sz val="9"/>
            <color indexed="81"/>
            <rFont val="ＭＳ Ｐゴシック"/>
            <family val="3"/>
            <charset val="128"/>
          </rPr>
          <t>右上のフローから、自動的に計算されます。</t>
        </r>
      </text>
    </comment>
    <comment ref="R33" authorId="0" shapeId="0" xr:uid="{00000000-0006-0000-0100-000034000000}">
      <text>
        <r>
          <rPr>
            <sz val="9"/>
            <color indexed="81"/>
            <rFont val="ＭＳ Ｐゴシック"/>
            <family val="3"/>
            <charset val="128"/>
          </rPr>
          <t>中間処理を経ずに、特別管理産業廃棄物を直接、埋立処分の委託をした量を記載してください。</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S4" authorId="0" shapeId="0" xr:uid="{00000000-0006-0000-0200-000001000000}">
      <text>
        <r>
          <rPr>
            <sz val="10"/>
            <color indexed="81"/>
            <rFont val="ＭＳ Ｐゴシック"/>
            <family val="3"/>
            <charset val="128"/>
          </rPr>
          <t>「表紙」シートで選択された○印が自動的に反映されます。</t>
        </r>
      </text>
    </comment>
    <comment ref="AU4" authorId="0" shapeId="0" xr:uid="{00000000-0006-0000-0200-000002000000}">
      <text>
        <r>
          <rPr>
            <sz val="10"/>
            <color indexed="81"/>
            <rFont val="ＭＳ Ｐゴシック"/>
            <family val="3"/>
            <charset val="128"/>
          </rPr>
          <t>「表紙」シートで選択された○印が自動的に反映されます。</t>
        </r>
      </text>
    </comment>
    <comment ref="AF5" authorId="0" shapeId="0" xr:uid="{00000000-0006-0000-02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H9" authorId="0" shapeId="0" xr:uid="{00000000-0006-0000-0200-000004000000}">
      <text>
        <r>
          <rPr>
            <sz val="9"/>
            <color indexed="81"/>
            <rFont val="ＭＳ Ｐゴシック"/>
            <family val="3"/>
            <charset val="128"/>
          </rPr>
          <t>自ら中間処理した後の残さを再生利用した量で、利用形態は自社の事業場だけでなく、他事業者による再生利用も含みます。また、残さの有償売却量も含めて記載してください。</t>
        </r>
      </text>
    </comment>
    <comment ref="F12" authorId="0" shapeId="0" xr:uid="{00000000-0006-0000-02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P12" authorId="0" shapeId="0" xr:uid="{00000000-0006-0000-0200-000006000000}">
      <text>
        <r>
          <rPr>
            <sz val="9"/>
            <color indexed="81"/>
            <rFont val="ＭＳ Ｐゴシック"/>
            <family val="3"/>
            <charset val="128"/>
          </rPr>
          <t>特別管理産業廃棄物の中間処理ではなく、汚れの除去程度等で、発生事業場（自己）又は自社の他事業場等において直接再生利用した量を記載してください。</t>
        </r>
      </text>
    </comment>
    <comment ref="AH12" authorId="0" shapeId="0" xr:uid="{00000000-0006-0000-0200-000007000000}">
      <text>
        <r>
          <rPr>
            <sz val="9"/>
            <color indexed="81"/>
            <rFont val="ＭＳ Ｐゴシック"/>
            <family val="3"/>
            <charset val="128"/>
          </rPr>
          <t>自ら中間処理した後の残さを発生事業場又は自社自らが、埋立処分や海洋投入処分を行った量を記載してください。（処分先について、発生事業場内外や県の内外を問いません）</t>
        </r>
      </text>
    </comment>
    <comment ref="F15" authorId="0" shapeId="0" xr:uid="{00000000-0006-0000-0200-000008000000}">
      <text>
        <r>
          <rPr>
            <sz val="9"/>
            <color indexed="81"/>
            <rFont val="ＭＳ Ｐゴシック"/>
            <family val="3"/>
            <charset val="128"/>
          </rPr>
          <t>当該用紙に記載する特別管理産業廃棄物等で自社の他事業場で発生し、当該事業場で搬入処理される場合があれば、その搬入量を記載してください。</t>
        </r>
      </text>
    </comment>
    <comment ref="P15" authorId="0" shapeId="0" xr:uid="{00000000-0006-0000-0200-000009000000}">
      <text>
        <r>
          <rPr>
            <sz val="9"/>
            <color indexed="81"/>
            <rFont val="ＭＳ Ｐゴシック"/>
            <family val="3"/>
            <charset val="128"/>
          </rPr>
          <t>発生事業場又は自社自らが、埋立処分を行った量を記載してください。（処分先について、発生事業場内外や県の内外を問いません）</t>
        </r>
      </text>
    </comment>
    <comment ref="AH15" authorId="0" shapeId="0" xr:uid="{00000000-0006-0000-0200-00000A000000}">
      <text>
        <r>
          <rPr>
            <sz val="9"/>
            <color indexed="81"/>
            <rFont val="ＭＳ Ｐゴシック"/>
            <family val="3"/>
            <charset val="128"/>
          </rPr>
          <t>自ら中間処理した後の残さについて、自社の他事業場等で処理を行った量を記載してください。</t>
        </r>
      </text>
    </comment>
    <comment ref="AU16" authorId="0" shapeId="0" xr:uid="{00000000-0006-0000-02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U17" authorId="0" shapeId="0" xr:uid="{00000000-0006-0000-0200-00000C000000}">
      <text>
        <r>
          <rPr>
            <sz val="9"/>
            <color indexed="81"/>
            <rFont val="ＭＳ Ｐゴシック"/>
            <family val="3"/>
            <charset val="128"/>
          </rPr>
          <t>同上</t>
        </r>
      </text>
    </comment>
    <comment ref="P18" authorId="0" shapeId="0" xr:uid="{00000000-0006-0000-0200-00000D000000}">
      <text>
        <r>
          <rPr>
            <sz val="9"/>
            <color indexed="81"/>
            <rFont val="ＭＳ Ｐゴシック"/>
            <family val="3"/>
            <charset val="128"/>
          </rPr>
          <t>発生事業場内で破砕や脱水、焼却などの中間処理を行った量を記載してください。</t>
        </r>
      </text>
    </comment>
    <comment ref="Y18" authorId="0" shapeId="0" xr:uid="{00000000-0006-0000-0200-00000E000000}">
      <text>
        <r>
          <rPr>
            <sz val="9"/>
            <color indexed="81"/>
            <rFont val="ＭＳ Ｐゴシック"/>
            <family val="3"/>
            <charset val="128"/>
          </rPr>
          <t>⑧、⑨、※3及びｂの合計から自動的に計算されます。</t>
        </r>
      </text>
    </comment>
    <comment ref="AH18" authorId="0" shapeId="0" xr:uid="{00000000-0006-0000-0200-00000F000000}">
      <text>
        <r>
          <rPr>
            <sz val="9"/>
            <color indexed="81"/>
            <rFont val="ＭＳ Ｐゴシック"/>
            <family val="3"/>
            <charset val="128"/>
          </rPr>
          <t>右にあるｂ-1およびｂ-2から、自動的に計算されます。</t>
        </r>
      </text>
    </comment>
    <comment ref="AO18" authorId="0" shapeId="0" xr:uid="{00000000-0006-0000-0200-000010000000}">
      <text>
        <r>
          <rPr>
            <sz val="9"/>
            <color indexed="81"/>
            <rFont val="ＭＳ Ｐゴシック"/>
            <family val="3"/>
            <charset val="128"/>
          </rPr>
          <t>右側にある3つの委託目的別内訳量から、自動的に計算されます。</t>
        </r>
      </text>
    </comment>
    <comment ref="AU18" authorId="0" shapeId="0" xr:uid="{00000000-0006-0000-0200-000011000000}">
      <text>
        <r>
          <rPr>
            <sz val="9"/>
            <color indexed="81"/>
            <rFont val="ＭＳ Ｐゴシック"/>
            <family val="3"/>
            <charset val="128"/>
          </rPr>
          <t>同上</t>
        </r>
      </text>
    </comment>
    <comment ref="P21" authorId="0" shapeId="0" xr:uid="{00000000-0006-0000-0200-000012000000}">
      <text>
        <r>
          <rPr>
            <sz val="9"/>
            <color indexed="81"/>
            <rFont val="ＭＳ Ｐゴシック"/>
            <family val="3"/>
            <charset val="128"/>
          </rPr>
          <t>④のうち、ボイラによる熱回収を行う焼却施設（ガス化溶融施設も含む）において処理を行った量を記載してください。
熱回収認定業者であるか否かを問いません。</t>
        </r>
      </text>
    </comment>
    <comment ref="Y21" authorId="0" shapeId="0" xr:uid="{00000000-0006-0000-02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O21" authorId="0" shapeId="0" xr:uid="{00000000-0006-0000-0200-000014000000}">
      <text>
        <r>
          <rPr>
            <sz val="9"/>
            <color indexed="81"/>
            <rFont val="ＭＳ Ｐゴシック"/>
            <family val="3"/>
            <charset val="128"/>
          </rPr>
          <t>自ら中間処理した後の残さについて、中間処理委託を経ずに、直接埋立処分や海洋投入処分の委託をした量を記載してください。</t>
        </r>
      </text>
    </comment>
    <comment ref="D24" authorId="0" shapeId="0" xr:uid="{66BA5701-4A11-4369-B222-2844C1E6FDC6}">
      <text>
        <r>
          <rPr>
            <sz val="9"/>
            <color indexed="81"/>
            <rFont val="ＭＳ Ｐゴシック"/>
            <family val="3"/>
            <charset val="128"/>
          </rPr>
          <t>前年度（令和７年度）に提出した様式４に記載した令和７年度目標値を記入してください。</t>
        </r>
      </text>
    </comment>
    <comment ref="H24" authorId="0" shapeId="0" xr:uid="{00000000-0006-0000-0200-000016000000}">
      <text>
        <r>
          <rPr>
            <sz val="9"/>
            <color indexed="81"/>
            <rFont val="ＭＳ Ｐゴシック"/>
            <family val="3"/>
            <charset val="128"/>
          </rPr>
          <t>右上のフローから、自動的に計算されます。</t>
        </r>
      </text>
    </comment>
    <comment ref="P24" authorId="0" shapeId="0" xr:uid="{00000000-0006-0000-0200-000017000000}">
      <text>
        <r>
          <rPr>
            <sz val="9"/>
            <color indexed="81"/>
            <rFont val="ＭＳ Ｐゴシック"/>
            <family val="3"/>
            <charset val="128"/>
          </rPr>
          <t>発生事業場内での処理ではなく、自社の他事業場等で処理を行った量を記載してください。</t>
        </r>
      </text>
    </comment>
    <comment ref="AS24" authorId="0" shapeId="0" xr:uid="{00000000-0006-0000-0200-000018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D25" authorId="0" shapeId="0" xr:uid="{1FEA19FA-6CF6-4B12-A3C2-9F9D93515E96}">
      <text>
        <r>
          <rPr>
            <sz val="9"/>
            <color indexed="81"/>
            <rFont val="ＭＳ Ｐゴシック"/>
            <family val="3"/>
            <charset val="128"/>
          </rPr>
          <t>前年度（令和７年度）に提出した様式４に記載した令和７年度目標値を記入してください。</t>
        </r>
      </text>
    </comment>
    <comment ref="H25" authorId="0" shapeId="0" xr:uid="{00000000-0006-0000-0200-00001A000000}">
      <text>
        <r>
          <rPr>
            <sz val="9"/>
            <color indexed="81"/>
            <rFont val="ＭＳ Ｐゴシック"/>
            <family val="3"/>
            <charset val="128"/>
          </rPr>
          <t>右上のフローから、自動的に計算されます。</t>
        </r>
      </text>
    </comment>
    <comment ref="D26" authorId="0" shapeId="0" xr:uid="{312F4F59-B145-40D8-A2D9-469FD65A162A}">
      <text>
        <r>
          <rPr>
            <sz val="9"/>
            <color indexed="81"/>
            <rFont val="ＭＳ Ｐゴシック"/>
            <family val="3"/>
            <charset val="128"/>
          </rPr>
          <t>前年度（令和７年度）に提出した様式４に記載した令和７年度目標値を記入してください。</t>
        </r>
      </text>
    </comment>
    <comment ref="H26" authorId="0" shapeId="0" xr:uid="{00000000-0006-0000-0200-00001C000000}">
      <text>
        <r>
          <rPr>
            <sz val="9"/>
            <color indexed="81"/>
            <rFont val="ＭＳ Ｐゴシック"/>
            <family val="3"/>
            <charset val="128"/>
          </rPr>
          <t>右上のフローから、自動的に計算されます。</t>
        </r>
      </text>
    </comment>
    <comment ref="D27" authorId="0" shapeId="0" xr:uid="{04E35C90-FF3D-4598-BD60-36930D1D70BD}">
      <text>
        <r>
          <rPr>
            <sz val="9"/>
            <color indexed="81"/>
            <rFont val="ＭＳ Ｐゴシック"/>
            <family val="3"/>
            <charset val="128"/>
          </rPr>
          <t>前年度（令和７年度）に提出した様式４に記載した令和７年度目標値を記入してください。</t>
        </r>
      </text>
    </comment>
    <comment ref="H27" authorId="0" shapeId="0" xr:uid="{00000000-0006-0000-0200-00001E000000}">
      <text>
        <r>
          <rPr>
            <sz val="9"/>
            <color indexed="81"/>
            <rFont val="ＭＳ Ｐゴシック"/>
            <family val="3"/>
            <charset val="128"/>
          </rPr>
          <t>右上のフローから、自動的に計算されます。</t>
        </r>
      </text>
    </comment>
    <comment ref="P27" authorId="0" shapeId="0" xr:uid="{00000000-0006-0000-0200-00001F000000}">
      <text>
        <r>
          <rPr>
            <sz val="9"/>
            <color indexed="81"/>
            <rFont val="ＭＳ Ｐゴシック"/>
            <family val="3"/>
            <charset val="128"/>
          </rPr>
          <t>下にあるＢ-1およびＢ-2から、自動的に計算されます。</t>
        </r>
      </text>
    </comment>
    <comment ref="AL27" authorId="0" shapeId="0" xr:uid="{00000000-0006-0000-0200-000020000000}">
      <text>
        <r>
          <rPr>
            <sz val="9"/>
            <color indexed="81"/>
            <rFont val="ＭＳ Ｐゴシック"/>
            <family val="3"/>
            <charset val="128"/>
          </rPr>
          <t>Ｂとｂの合計が自動的に計算されます。</t>
        </r>
      </text>
    </comment>
    <comment ref="AS27" authorId="0" shapeId="0" xr:uid="{00000000-0006-0000-0200-000021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D28" authorId="0" shapeId="0" xr:uid="{918C541B-0DC8-4C97-B3D9-D90D2B265409}">
      <text>
        <r>
          <rPr>
            <sz val="9"/>
            <color indexed="81"/>
            <rFont val="ＭＳ Ｐゴシック"/>
            <family val="3"/>
            <charset val="128"/>
          </rPr>
          <t>前年度（令和７年度）に提出した様式４に記載した令和７年度目標値を記入してください。</t>
        </r>
      </text>
    </comment>
    <comment ref="H28" authorId="0" shapeId="0" xr:uid="{00000000-0006-0000-0200-000023000000}">
      <text>
        <r>
          <rPr>
            <sz val="9"/>
            <color indexed="81"/>
            <rFont val="ＭＳ Ｐゴシック"/>
            <family val="3"/>
            <charset val="128"/>
          </rPr>
          <t>右上のフローから、自動的に計算されます。</t>
        </r>
      </text>
    </comment>
    <comment ref="AA28" authorId="0" shapeId="0" xr:uid="{00000000-0006-0000-0200-000024000000}">
      <text>
        <r>
          <rPr>
            <sz val="9"/>
            <color indexed="81"/>
            <rFont val="ＭＳ Ｐゴシック"/>
            <family val="3"/>
            <charset val="128"/>
          </rPr>
          <t>特別管理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D29" authorId="0" shapeId="0" xr:uid="{EA27B7EA-1C74-4629-B4AC-FC572982D694}">
      <text>
        <r>
          <rPr>
            <sz val="9"/>
            <color indexed="81"/>
            <rFont val="ＭＳ Ｐゴシック"/>
            <family val="3"/>
            <charset val="128"/>
          </rPr>
          <t>前年度（令和７年度）に提出した様式４に記載した令和７年度目標値を記入してください。</t>
        </r>
      </text>
    </comment>
    <comment ref="H29" authorId="0" shapeId="0" xr:uid="{00000000-0006-0000-0200-000026000000}">
      <text>
        <r>
          <rPr>
            <sz val="9"/>
            <color indexed="81"/>
            <rFont val="ＭＳ Ｐゴシック"/>
            <family val="3"/>
            <charset val="128"/>
          </rPr>
          <t>右上のフローから、自動的に計算されます。</t>
        </r>
      </text>
    </comment>
    <comment ref="AA29" authorId="0" shapeId="0" xr:uid="{00000000-0006-0000-0200-000027000000}">
      <text>
        <r>
          <rPr>
            <sz val="9"/>
            <color indexed="81"/>
            <rFont val="ＭＳ Ｐゴシック"/>
            <family val="3"/>
            <charset val="128"/>
          </rPr>
          <t>同上</t>
        </r>
      </text>
    </comment>
    <comment ref="D30" authorId="0" shapeId="0" xr:uid="{67959ED9-31DA-48A7-A02A-9EA8B4139438}">
      <text>
        <r>
          <rPr>
            <sz val="9"/>
            <color indexed="81"/>
            <rFont val="ＭＳ Ｐゴシック"/>
            <family val="3"/>
            <charset val="128"/>
          </rPr>
          <t>前年度（令和７年度）に提出した様式４に記載した令和７年度目標値を記入してください。</t>
        </r>
      </text>
    </comment>
    <comment ref="H30" authorId="0" shapeId="0" xr:uid="{00000000-0006-0000-0200-000029000000}">
      <text>
        <r>
          <rPr>
            <sz val="9"/>
            <color indexed="81"/>
            <rFont val="ＭＳ Ｐゴシック"/>
            <family val="3"/>
            <charset val="128"/>
          </rPr>
          <t>右上のフローから、自動的に計算されます。</t>
        </r>
      </text>
    </comment>
    <comment ref="R30" authorId="0" shapeId="0" xr:uid="{00000000-0006-0000-0200-00002A000000}">
      <text>
        <r>
          <rPr>
            <sz val="9"/>
            <color indexed="81"/>
            <rFont val="ＭＳ Ｐゴシック"/>
            <family val="3"/>
            <charset val="128"/>
          </rPr>
          <t>右側にある3つの委託目的別内訳量から、自動的に計算されます。</t>
        </r>
      </text>
    </comment>
    <comment ref="AA30" authorId="0" shapeId="0" xr:uid="{00000000-0006-0000-0200-00002B000000}">
      <text>
        <r>
          <rPr>
            <sz val="9"/>
            <color indexed="81"/>
            <rFont val="ＭＳ Ｐゴシック"/>
            <family val="3"/>
            <charset val="128"/>
          </rPr>
          <t>同上</t>
        </r>
      </text>
    </comment>
    <comment ref="AL30" authorId="0" shapeId="0" xr:uid="{00000000-0006-0000-0200-00002C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D31" authorId="0" shapeId="0" xr:uid="{21278806-45D4-46D8-958D-7F35EA33789D}">
      <text>
        <r>
          <rPr>
            <sz val="9"/>
            <color indexed="81"/>
            <rFont val="ＭＳ Ｐゴシック"/>
            <family val="3"/>
            <charset val="128"/>
          </rPr>
          <t>前年度（令和７年度）に提出した様式４に記載した令和７年度目標値を記入してください。</t>
        </r>
      </text>
    </comment>
    <comment ref="H31" authorId="0" shapeId="0" xr:uid="{00000000-0006-0000-0200-00002E000000}">
      <text>
        <r>
          <rPr>
            <sz val="9"/>
            <color indexed="81"/>
            <rFont val="ＭＳ Ｐゴシック"/>
            <family val="3"/>
            <charset val="128"/>
          </rPr>
          <t>右上のフローから、自動的に計算されます。</t>
        </r>
      </text>
    </comment>
    <comment ref="AS31" authorId="0" shapeId="0" xr:uid="{00000000-0006-0000-0200-00002F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D32" authorId="0" shapeId="0" xr:uid="{869A2401-AF62-4E59-B2FC-BDCA2531540B}">
      <text>
        <r>
          <rPr>
            <sz val="9"/>
            <color indexed="81"/>
            <rFont val="ＭＳ Ｐゴシック"/>
            <family val="3"/>
            <charset val="128"/>
          </rPr>
          <t>前年度（令和７年度）に提出した様式４に記載した令和７年度目標値を記入してください。</t>
        </r>
      </text>
    </comment>
    <comment ref="H32" authorId="0" shapeId="0" xr:uid="{00000000-0006-0000-0200-000031000000}">
      <text>
        <r>
          <rPr>
            <sz val="9"/>
            <color indexed="81"/>
            <rFont val="ＭＳ Ｐゴシック"/>
            <family val="3"/>
            <charset val="128"/>
          </rPr>
          <t>右上のフローから、自動的に計算されます。</t>
        </r>
      </text>
    </comment>
    <comment ref="D33" authorId="0" shapeId="0" xr:uid="{6EEDCB09-C806-476A-9948-B40918B9B75C}">
      <text>
        <r>
          <rPr>
            <sz val="9"/>
            <color indexed="81"/>
            <rFont val="ＭＳ Ｐゴシック"/>
            <family val="3"/>
            <charset val="128"/>
          </rPr>
          <t>前年度（令和７年度）に提出した様式４に記載した令和７年度目標値を記入してください。</t>
        </r>
      </text>
    </comment>
    <comment ref="H33" authorId="0" shapeId="0" xr:uid="{00000000-0006-0000-0200-000033000000}">
      <text>
        <r>
          <rPr>
            <sz val="9"/>
            <color indexed="81"/>
            <rFont val="ＭＳ Ｐゴシック"/>
            <family val="3"/>
            <charset val="128"/>
          </rPr>
          <t>右上のフローから、自動的に計算されます。</t>
        </r>
      </text>
    </comment>
    <comment ref="R33" authorId="0" shapeId="0" xr:uid="{00000000-0006-0000-0200-000034000000}">
      <text>
        <r>
          <rPr>
            <sz val="9"/>
            <color indexed="81"/>
            <rFont val="ＭＳ Ｐゴシック"/>
            <family val="3"/>
            <charset val="128"/>
          </rPr>
          <t>中間処理を経ずに、特別管理産業廃棄物を直接、埋立処分の委託をした量を記載してください。</t>
        </r>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S4" authorId="0" shapeId="0" xr:uid="{00000000-0006-0000-0300-000001000000}">
      <text>
        <r>
          <rPr>
            <sz val="10"/>
            <color indexed="81"/>
            <rFont val="ＭＳ Ｐゴシック"/>
            <family val="3"/>
            <charset val="128"/>
          </rPr>
          <t>「表紙」シートで選択された○印が自動的に反映されます。</t>
        </r>
      </text>
    </comment>
    <comment ref="AU4" authorId="0" shapeId="0" xr:uid="{00000000-0006-0000-0300-000002000000}">
      <text>
        <r>
          <rPr>
            <sz val="10"/>
            <color indexed="81"/>
            <rFont val="ＭＳ Ｐゴシック"/>
            <family val="3"/>
            <charset val="128"/>
          </rPr>
          <t>「表紙」シートで選択された○印が自動的に反映されます。</t>
        </r>
      </text>
    </comment>
    <comment ref="AF5" authorId="0" shapeId="0" xr:uid="{00000000-0006-0000-03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H9" authorId="0" shapeId="0" xr:uid="{00000000-0006-0000-0300-000004000000}">
      <text>
        <r>
          <rPr>
            <sz val="9"/>
            <color indexed="81"/>
            <rFont val="ＭＳ Ｐゴシック"/>
            <family val="3"/>
            <charset val="128"/>
          </rPr>
          <t>自ら中間処理した後の残さを再生利用した量で、利用形態は自社の事業場だけでなく、他事業者による再生利用も含みます。また、残さの有償売却量も含めて記載してください。</t>
        </r>
      </text>
    </comment>
    <comment ref="F12" authorId="0" shapeId="0" xr:uid="{00000000-0006-0000-03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P12" authorId="0" shapeId="0" xr:uid="{00000000-0006-0000-0300-000006000000}">
      <text>
        <r>
          <rPr>
            <sz val="9"/>
            <color indexed="81"/>
            <rFont val="ＭＳ Ｐゴシック"/>
            <family val="3"/>
            <charset val="128"/>
          </rPr>
          <t>特別管理産業廃棄物の中間処理ではなく、汚れの除去程度等で、発生事業場（自己）又は自社の他事業場等において直接再生利用した量を記載してください。</t>
        </r>
      </text>
    </comment>
    <comment ref="AH12" authorId="0" shapeId="0" xr:uid="{00000000-0006-0000-0300-000007000000}">
      <text>
        <r>
          <rPr>
            <sz val="9"/>
            <color indexed="81"/>
            <rFont val="ＭＳ Ｐゴシック"/>
            <family val="3"/>
            <charset val="128"/>
          </rPr>
          <t>自ら中間処理した後の残さを発生事業場又は自社自らが、埋立処分や海洋投入処分を行った量を記載してください。（処分先について、発生事業場内外や県の内外を問いません）</t>
        </r>
      </text>
    </comment>
    <comment ref="F15" authorId="0" shapeId="0" xr:uid="{00000000-0006-0000-0300-000008000000}">
      <text>
        <r>
          <rPr>
            <sz val="9"/>
            <color indexed="81"/>
            <rFont val="ＭＳ Ｐゴシック"/>
            <family val="3"/>
            <charset val="128"/>
          </rPr>
          <t>当該用紙に記載する特別管理産業廃棄物等で自社の他事業場で発生し、当該事業場で搬入処理される場合があれば、その搬入量を記載してください。</t>
        </r>
      </text>
    </comment>
    <comment ref="P15" authorId="0" shapeId="0" xr:uid="{00000000-0006-0000-0300-000009000000}">
      <text>
        <r>
          <rPr>
            <sz val="9"/>
            <color indexed="81"/>
            <rFont val="ＭＳ Ｐゴシック"/>
            <family val="3"/>
            <charset val="128"/>
          </rPr>
          <t>発生事業場又は自社自らが、埋立処分を行った量を記載してください。（処分先について、発生事業場内外や県の内外を問いません）</t>
        </r>
      </text>
    </comment>
    <comment ref="AH15" authorId="0" shapeId="0" xr:uid="{00000000-0006-0000-0300-00000A000000}">
      <text>
        <r>
          <rPr>
            <sz val="9"/>
            <color indexed="81"/>
            <rFont val="ＭＳ Ｐゴシック"/>
            <family val="3"/>
            <charset val="128"/>
          </rPr>
          <t>自ら中間処理した後の残さについて、自社の他事業場等で処理を行った量を記載してください。</t>
        </r>
      </text>
    </comment>
    <comment ref="AU16" authorId="0" shapeId="0" xr:uid="{00000000-0006-0000-03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U17" authorId="0" shapeId="0" xr:uid="{00000000-0006-0000-0300-00000C000000}">
      <text>
        <r>
          <rPr>
            <sz val="9"/>
            <color indexed="81"/>
            <rFont val="ＭＳ Ｐゴシック"/>
            <family val="3"/>
            <charset val="128"/>
          </rPr>
          <t>同上</t>
        </r>
      </text>
    </comment>
    <comment ref="P18" authorId="0" shapeId="0" xr:uid="{00000000-0006-0000-0300-00000D000000}">
      <text>
        <r>
          <rPr>
            <sz val="9"/>
            <color indexed="81"/>
            <rFont val="ＭＳ Ｐゴシック"/>
            <family val="3"/>
            <charset val="128"/>
          </rPr>
          <t>発生事業場内で破砕や脱水、焼却などの中間処理を行った量を記載してください。</t>
        </r>
      </text>
    </comment>
    <comment ref="Y18" authorId="0" shapeId="0" xr:uid="{00000000-0006-0000-0300-00000E000000}">
      <text>
        <r>
          <rPr>
            <sz val="9"/>
            <color indexed="81"/>
            <rFont val="ＭＳ Ｐゴシック"/>
            <family val="3"/>
            <charset val="128"/>
          </rPr>
          <t>⑧、⑨、※3及びｂの合計から自動的に計算されます。</t>
        </r>
      </text>
    </comment>
    <comment ref="AH18" authorId="0" shapeId="0" xr:uid="{00000000-0006-0000-0300-00000F000000}">
      <text>
        <r>
          <rPr>
            <sz val="9"/>
            <color indexed="81"/>
            <rFont val="ＭＳ Ｐゴシック"/>
            <family val="3"/>
            <charset val="128"/>
          </rPr>
          <t>右にあるｂ-1およびｂ-2から、自動的に計算されます。</t>
        </r>
      </text>
    </comment>
    <comment ref="AO18" authorId="0" shapeId="0" xr:uid="{00000000-0006-0000-0300-000010000000}">
      <text>
        <r>
          <rPr>
            <sz val="9"/>
            <color indexed="81"/>
            <rFont val="ＭＳ Ｐゴシック"/>
            <family val="3"/>
            <charset val="128"/>
          </rPr>
          <t>右側にある3つの委託目的別内訳量から、自動的に計算されます。</t>
        </r>
      </text>
    </comment>
    <comment ref="AU18" authorId="0" shapeId="0" xr:uid="{00000000-0006-0000-0300-000011000000}">
      <text>
        <r>
          <rPr>
            <sz val="9"/>
            <color indexed="81"/>
            <rFont val="ＭＳ Ｐゴシック"/>
            <family val="3"/>
            <charset val="128"/>
          </rPr>
          <t>同上</t>
        </r>
      </text>
    </comment>
    <comment ref="P21" authorId="0" shapeId="0" xr:uid="{00000000-0006-0000-0300-000012000000}">
      <text>
        <r>
          <rPr>
            <sz val="9"/>
            <color indexed="81"/>
            <rFont val="ＭＳ Ｐゴシック"/>
            <family val="3"/>
            <charset val="128"/>
          </rPr>
          <t>④のうち、ボイラによる熱回収を行う焼却施設（ガス化溶融施設も含む）において処理を行った量を記載してください。
熱回収認定業者であるか否かを問いません。</t>
        </r>
      </text>
    </comment>
    <comment ref="Y21" authorId="0" shapeId="0" xr:uid="{00000000-0006-0000-03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O21" authorId="0" shapeId="0" xr:uid="{00000000-0006-0000-0300-000014000000}">
      <text>
        <r>
          <rPr>
            <sz val="9"/>
            <color indexed="81"/>
            <rFont val="ＭＳ Ｐゴシック"/>
            <family val="3"/>
            <charset val="128"/>
          </rPr>
          <t>自ら中間処理した後の残さについて、中間処理委託を経ずに、直接埋立処分や海洋投入処分の委託をした量を記載してください。</t>
        </r>
      </text>
    </comment>
    <comment ref="D24" authorId="0" shapeId="0" xr:uid="{4329387F-1F14-48A1-BD1A-78A0992C3733}">
      <text>
        <r>
          <rPr>
            <sz val="9"/>
            <color indexed="81"/>
            <rFont val="ＭＳ Ｐゴシック"/>
            <family val="3"/>
            <charset val="128"/>
          </rPr>
          <t>前年度（令和７年度）に提出した様式４に記載した令和７年度目標値を記入してください。</t>
        </r>
      </text>
    </comment>
    <comment ref="H24" authorId="0" shapeId="0" xr:uid="{00000000-0006-0000-0300-000016000000}">
      <text>
        <r>
          <rPr>
            <sz val="9"/>
            <color indexed="81"/>
            <rFont val="ＭＳ Ｐゴシック"/>
            <family val="3"/>
            <charset val="128"/>
          </rPr>
          <t>右上のフローから、自動的に計算されます。</t>
        </r>
      </text>
    </comment>
    <comment ref="P24" authorId="0" shapeId="0" xr:uid="{00000000-0006-0000-0300-000017000000}">
      <text>
        <r>
          <rPr>
            <sz val="9"/>
            <color indexed="81"/>
            <rFont val="ＭＳ Ｐゴシック"/>
            <family val="3"/>
            <charset val="128"/>
          </rPr>
          <t>発生事業場内での処理ではなく、自社の他事業場等で処理を行った量を記載してください。</t>
        </r>
      </text>
    </comment>
    <comment ref="AS24" authorId="0" shapeId="0" xr:uid="{00000000-0006-0000-0300-000018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D25" authorId="0" shapeId="0" xr:uid="{7399C72D-597B-4DB7-A6BA-1FA236B319FA}">
      <text>
        <r>
          <rPr>
            <sz val="9"/>
            <color indexed="81"/>
            <rFont val="ＭＳ Ｐゴシック"/>
            <family val="3"/>
            <charset val="128"/>
          </rPr>
          <t>前年度（令和７年度）に提出した様式４に記載した令和７年度目標値を記入してください。</t>
        </r>
      </text>
    </comment>
    <comment ref="H25" authorId="0" shapeId="0" xr:uid="{00000000-0006-0000-0300-00001A000000}">
      <text>
        <r>
          <rPr>
            <sz val="9"/>
            <color indexed="81"/>
            <rFont val="ＭＳ Ｐゴシック"/>
            <family val="3"/>
            <charset val="128"/>
          </rPr>
          <t>右上のフローから、自動的に計算されます。</t>
        </r>
      </text>
    </comment>
    <comment ref="D26" authorId="0" shapeId="0" xr:uid="{3B054AF2-8F50-4C7D-8D45-CC16BCCD40BD}">
      <text>
        <r>
          <rPr>
            <sz val="9"/>
            <color indexed="81"/>
            <rFont val="ＭＳ Ｐゴシック"/>
            <family val="3"/>
            <charset val="128"/>
          </rPr>
          <t>前年度（令和７年度）に提出した様式４に記載した令和７年度目標値を記入してください。</t>
        </r>
      </text>
    </comment>
    <comment ref="H26" authorId="0" shapeId="0" xr:uid="{00000000-0006-0000-0300-00001C000000}">
      <text>
        <r>
          <rPr>
            <sz val="9"/>
            <color indexed="81"/>
            <rFont val="ＭＳ Ｐゴシック"/>
            <family val="3"/>
            <charset val="128"/>
          </rPr>
          <t>右上のフローから、自動的に計算されます。</t>
        </r>
      </text>
    </comment>
    <comment ref="D27" authorId="0" shapeId="0" xr:uid="{862BDEFE-48B0-4C39-B604-673CEE84E7DA}">
      <text>
        <r>
          <rPr>
            <sz val="9"/>
            <color indexed="81"/>
            <rFont val="ＭＳ Ｐゴシック"/>
            <family val="3"/>
            <charset val="128"/>
          </rPr>
          <t>前年度（令和７年度）に提出した様式４に記載した令和７年度目標値を記入してください。</t>
        </r>
      </text>
    </comment>
    <comment ref="H27" authorId="0" shapeId="0" xr:uid="{00000000-0006-0000-0300-00001E000000}">
      <text>
        <r>
          <rPr>
            <sz val="9"/>
            <color indexed="81"/>
            <rFont val="ＭＳ Ｐゴシック"/>
            <family val="3"/>
            <charset val="128"/>
          </rPr>
          <t>右上のフローから、自動的に計算されます。</t>
        </r>
      </text>
    </comment>
    <comment ref="P27" authorId="0" shapeId="0" xr:uid="{00000000-0006-0000-0300-00001F000000}">
      <text>
        <r>
          <rPr>
            <sz val="9"/>
            <color indexed="81"/>
            <rFont val="ＭＳ Ｐゴシック"/>
            <family val="3"/>
            <charset val="128"/>
          </rPr>
          <t>下にあるＢ-1およびＢ-2から、自動的に計算されます。</t>
        </r>
      </text>
    </comment>
    <comment ref="AL27" authorId="0" shapeId="0" xr:uid="{00000000-0006-0000-0300-000020000000}">
      <text>
        <r>
          <rPr>
            <sz val="9"/>
            <color indexed="81"/>
            <rFont val="ＭＳ Ｐゴシック"/>
            <family val="3"/>
            <charset val="128"/>
          </rPr>
          <t>Ｂとｂの合計が自動的に計算されます。</t>
        </r>
      </text>
    </comment>
    <comment ref="AS27" authorId="0" shapeId="0" xr:uid="{00000000-0006-0000-0300-000021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D28" authorId="0" shapeId="0" xr:uid="{241F4D61-CF22-48E8-B530-4C2B4FC26B07}">
      <text>
        <r>
          <rPr>
            <sz val="9"/>
            <color indexed="81"/>
            <rFont val="ＭＳ Ｐゴシック"/>
            <family val="3"/>
            <charset val="128"/>
          </rPr>
          <t>前年度（令和７年度）に提出した様式４に記載した令和７年度目標値を記入してください。</t>
        </r>
      </text>
    </comment>
    <comment ref="H28" authorId="0" shapeId="0" xr:uid="{00000000-0006-0000-0300-000023000000}">
      <text>
        <r>
          <rPr>
            <sz val="9"/>
            <color indexed="81"/>
            <rFont val="ＭＳ Ｐゴシック"/>
            <family val="3"/>
            <charset val="128"/>
          </rPr>
          <t>右上のフローから、自動的に計算されます。</t>
        </r>
      </text>
    </comment>
    <comment ref="AA28" authorId="0" shapeId="0" xr:uid="{00000000-0006-0000-0300-000024000000}">
      <text>
        <r>
          <rPr>
            <sz val="9"/>
            <color indexed="81"/>
            <rFont val="ＭＳ Ｐゴシック"/>
            <family val="3"/>
            <charset val="128"/>
          </rPr>
          <t>特別管理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D29" authorId="0" shapeId="0" xr:uid="{085CC0D0-02A6-44EB-A62F-C8F281E28070}">
      <text>
        <r>
          <rPr>
            <sz val="9"/>
            <color indexed="81"/>
            <rFont val="ＭＳ Ｐゴシック"/>
            <family val="3"/>
            <charset val="128"/>
          </rPr>
          <t>前年度（令和７年度）に提出した様式４に記載した令和７年度目標値を記入してください。</t>
        </r>
      </text>
    </comment>
    <comment ref="H29" authorId="0" shapeId="0" xr:uid="{00000000-0006-0000-0300-000026000000}">
      <text>
        <r>
          <rPr>
            <sz val="9"/>
            <color indexed="81"/>
            <rFont val="ＭＳ Ｐゴシック"/>
            <family val="3"/>
            <charset val="128"/>
          </rPr>
          <t>右上のフローから、自動的に計算されます。</t>
        </r>
      </text>
    </comment>
    <comment ref="AA29" authorId="0" shapeId="0" xr:uid="{00000000-0006-0000-0300-000027000000}">
      <text>
        <r>
          <rPr>
            <sz val="9"/>
            <color indexed="81"/>
            <rFont val="ＭＳ Ｐゴシック"/>
            <family val="3"/>
            <charset val="128"/>
          </rPr>
          <t>同上</t>
        </r>
      </text>
    </comment>
    <comment ref="D30" authorId="0" shapeId="0" xr:uid="{3112333B-9040-4219-99BC-B8FA8A0A36B1}">
      <text>
        <r>
          <rPr>
            <sz val="9"/>
            <color indexed="81"/>
            <rFont val="ＭＳ Ｐゴシック"/>
            <family val="3"/>
            <charset val="128"/>
          </rPr>
          <t>前年度（令和７年度）に提出した様式４に記載した令和７年度目標値を記入してください。</t>
        </r>
      </text>
    </comment>
    <comment ref="H30" authorId="0" shapeId="0" xr:uid="{00000000-0006-0000-0300-000029000000}">
      <text>
        <r>
          <rPr>
            <sz val="9"/>
            <color indexed="81"/>
            <rFont val="ＭＳ Ｐゴシック"/>
            <family val="3"/>
            <charset val="128"/>
          </rPr>
          <t>右上のフローから、自動的に計算されます。</t>
        </r>
      </text>
    </comment>
    <comment ref="R30" authorId="0" shapeId="0" xr:uid="{00000000-0006-0000-0300-00002A000000}">
      <text>
        <r>
          <rPr>
            <sz val="9"/>
            <color indexed="81"/>
            <rFont val="ＭＳ Ｐゴシック"/>
            <family val="3"/>
            <charset val="128"/>
          </rPr>
          <t>右側にある3つの委託目的別内訳量から、自動的に計算されます。</t>
        </r>
      </text>
    </comment>
    <comment ref="AA30" authorId="0" shapeId="0" xr:uid="{00000000-0006-0000-0300-00002B000000}">
      <text>
        <r>
          <rPr>
            <sz val="9"/>
            <color indexed="81"/>
            <rFont val="ＭＳ Ｐゴシック"/>
            <family val="3"/>
            <charset val="128"/>
          </rPr>
          <t>同上</t>
        </r>
      </text>
    </comment>
    <comment ref="AL30" authorId="0" shapeId="0" xr:uid="{00000000-0006-0000-0300-00002C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D31" authorId="0" shapeId="0" xr:uid="{3124A137-B89F-4337-AAA9-3E4C68FDCCA0}">
      <text>
        <r>
          <rPr>
            <sz val="9"/>
            <color indexed="81"/>
            <rFont val="ＭＳ Ｐゴシック"/>
            <family val="3"/>
            <charset val="128"/>
          </rPr>
          <t>前年度（令和７年度）に提出した様式４に記載した令和７年度目標値を記入してください。</t>
        </r>
      </text>
    </comment>
    <comment ref="H31" authorId="0" shapeId="0" xr:uid="{00000000-0006-0000-0300-00002E000000}">
      <text>
        <r>
          <rPr>
            <sz val="9"/>
            <color indexed="81"/>
            <rFont val="ＭＳ Ｐゴシック"/>
            <family val="3"/>
            <charset val="128"/>
          </rPr>
          <t>右上のフローから、自動的に計算されます。</t>
        </r>
      </text>
    </comment>
    <comment ref="AS31" authorId="0" shapeId="0" xr:uid="{00000000-0006-0000-0300-00002F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D32" authorId="0" shapeId="0" xr:uid="{EBA4D3D9-AD34-4ED2-A66F-03BC3853A0FB}">
      <text>
        <r>
          <rPr>
            <sz val="9"/>
            <color indexed="81"/>
            <rFont val="ＭＳ Ｐゴシック"/>
            <family val="3"/>
            <charset val="128"/>
          </rPr>
          <t>前年度（令和７年度）に提出した様式４に記載した令和７年度目標値を記入してください。</t>
        </r>
      </text>
    </comment>
    <comment ref="H32" authorId="0" shapeId="0" xr:uid="{00000000-0006-0000-0300-000031000000}">
      <text>
        <r>
          <rPr>
            <sz val="9"/>
            <color indexed="81"/>
            <rFont val="ＭＳ Ｐゴシック"/>
            <family val="3"/>
            <charset val="128"/>
          </rPr>
          <t>右上のフローから、自動的に計算されます。</t>
        </r>
      </text>
    </comment>
    <comment ref="D33" authorId="0" shapeId="0" xr:uid="{2CCD8943-55EF-44B3-89C9-C16CDCF3D69A}">
      <text>
        <r>
          <rPr>
            <sz val="9"/>
            <color indexed="81"/>
            <rFont val="ＭＳ Ｐゴシック"/>
            <family val="3"/>
            <charset val="128"/>
          </rPr>
          <t>前年度（令和７年度）に提出した様式４に記載した令和７年度目標値を記入してください。</t>
        </r>
      </text>
    </comment>
    <comment ref="H33" authorId="0" shapeId="0" xr:uid="{00000000-0006-0000-0300-000033000000}">
      <text>
        <r>
          <rPr>
            <sz val="9"/>
            <color indexed="81"/>
            <rFont val="ＭＳ Ｐゴシック"/>
            <family val="3"/>
            <charset val="128"/>
          </rPr>
          <t>右上のフローから、自動的に計算されます。</t>
        </r>
      </text>
    </comment>
    <comment ref="R33" authorId="0" shapeId="0" xr:uid="{00000000-0006-0000-0300-000034000000}">
      <text>
        <r>
          <rPr>
            <sz val="9"/>
            <color indexed="81"/>
            <rFont val="ＭＳ Ｐゴシック"/>
            <family val="3"/>
            <charset val="128"/>
          </rPr>
          <t>中間処理を経ずに、特別管理産業廃棄物を直接、埋立処分の委託をした量を記載してください。</t>
        </r>
      </text>
    </comment>
  </commentList>
</comments>
</file>

<file path=xl/comments5.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S4" authorId="0" shapeId="0" xr:uid="{00000000-0006-0000-0400-000001000000}">
      <text>
        <r>
          <rPr>
            <sz val="10"/>
            <color indexed="81"/>
            <rFont val="ＭＳ Ｐゴシック"/>
            <family val="3"/>
            <charset val="128"/>
          </rPr>
          <t>「表紙」シートで選択された○印が自動的に反映されます。</t>
        </r>
      </text>
    </comment>
    <comment ref="AU4" authorId="0" shapeId="0" xr:uid="{00000000-0006-0000-0400-000002000000}">
      <text>
        <r>
          <rPr>
            <sz val="10"/>
            <color indexed="81"/>
            <rFont val="ＭＳ Ｐゴシック"/>
            <family val="3"/>
            <charset val="128"/>
          </rPr>
          <t>「表紙」シートで選択された○印が自動的に反映されます。</t>
        </r>
      </text>
    </comment>
    <comment ref="AF5" authorId="0" shapeId="0" xr:uid="{00000000-0006-0000-04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H9" authorId="0" shapeId="0" xr:uid="{00000000-0006-0000-0400-000004000000}">
      <text>
        <r>
          <rPr>
            <sz val="9"/>
            <color indexed="81"/>
            <rFont val="ＭＳ Ｐゴシック"/>
            <family val="3"/>
            <charset val="128"/>
          </rPr>
          <t>自ら中間処理した後の残さを再生利用した量で、利用形態は自社の事業場だけでなく、他事業者による再生利用も含みます。また、残さの有償売却量も含めて記載してください。</t>
        </r>
      </text>
    </comment>
    <comment ref="F12" authorId="0" shapeId="0" xr:uid="{00000000-0006-0000-04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P12" authorId="0" shapeId="0" xr:uid="{00000000-0006-0000-0400-000006000000}">
      <text>
        <r>
          <rPr>
            <sz val="9"/>
            <color indexed="81"/>
            <rFont val="ＭＳ Ｐゴシック"/>
            <family val="3"/>
            <charset val="128"/>
          </rPr>
          <t>特別管理産業廃棄物の中間処理ではなく、汚れの除去程度等で、発生事業場（自己）又は自社の他事業場等において直接再生利用した量を記載してください。</t>
        </r>
      </text>
    </comment>
    <comment ref="AH12" authorId="0" shapeId="0" xr:uid="{00000000-0006-0000-0400-000007000000}">
      <text>
        <r>
          <rPr>
            <sz val="9"/>
            <color indexed="81"/>
            <rFont val="ＭＳ Ｐゴシック"/>
            <family val="3"/>
            <charset val="128"/>
          </rPr>
          <t>自ら中間処理した後の残さを発生事業場又は自社自らが、埋立処分や海洋投入処分を行った量を記載してください。（処分先について、発生事業場内外や県の内外を問いません）</t>
        </r>
      </text>
    </comment>
    <comment ref="F15" authorId="0" shapeId="0" xr:uid="{00000000-0006-0000-0400-000008000000}">
      <text>
        <r>
          <rPr>
            <sz val="9"/>
            <color indexed="81"/>
            <rFont val="ＭＳ Ｐゴシック"/>
            <family val="3"/>
            <charset val="128"/>
          </rPr>
          <t>当該用紙に記載する特別管理産業廃棄物等で自社の他事業場で発生し、当該事業場で搬入処理される場合があれば、その搬入量を記載してください。</t>
        </r>
      </text>
    </comment>
    <comment ref="P15" authorId="0" shapeId="0" xr:uid="{00000000-0006-0000-0400-000009000000}">
      <text>
        <r>
          <rPr>
            <sz val="9"/>
            <color indexed="81"/>
            <rFont val="ＭＳ Ｐゴシック"/>
            <family val="3"/>
            <charset val="128"/>
          </rPr>
          <t>発生事業場又は自社自らが、埋立処分を行った量を記載してください。（処分先について、発生事業場内外や県の内外を問いません）</t>
        </r>
      </text>
    </comment>
    <comment ref="AH15" authorId="0" shapeId="0" xr:uid="{00000000-0006-0000-0400-00000A000000}">
      <text>
        <r>
          <rPr>
            <sz val="9"/>
            <color indexed="81"/>
            <rFont val="ＭＳ Ｐゴシック"/>
            <family val="3"/>
            <charset val="128"/>
          </rPr>
          <t>自ら中間処理した後の残さについて、自社の他事業場等で処理を行った量を記載してください。</t>
        </r>
      </text>
    </comment>
    <comment ref="AU16" authorId="0" shapeId="0" xr:uid="{00000000-0006-0000-04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U17" authorId="0" shapeId="0" xr:uid="{00000000-0006-0000-0400-00000C000000}">
      <text>
        <r>
          <rPr>
            <sz val="9"/>
            <color indexed="81"/>
            <rFont val="ＭＳ Ｐゴシック"/>
            <family val="3"/>
            <charset val="128"/>
          </rPr>
          <t>同上</t>
        </r>
      </text>
    </comment>
    <comment ref="P18" authorId="0" shapeId="0" xr:uid="{00000000-0006-0000-0400-00000D000000}">
      <text>
        <r>
          <rPr>
            <sz val="9"/>
            <color indexed="81"/>
            <rFont val="ＭＳ Ｐゴシック"/>
            <family val="3"/>
            <charset val="128"/>
          </rPr>
          <t>発生事業場内で破砕や脱水、焼却などの中間処理を行った量を記載してください。</t>
        </r>
      </text>
    </comment>
    <comment ref="Y18" authorId="0" shapeId="0" xr:uid="{00000000-0006-0000-0400-00000E000000}">
      <text>
        <r>
          <rPr>
            <sz val="9"/>
            <color indexed="81"/>
            <rFont val="ＭＳ Ｐゴシック"/>
            <family val="3"/>
            <charset val="128"/>
          </rPr>
          <t>⑧、⑨、※3及びｂの合計から自動的に計算されます。</t>
        </r>
      </text>
    </comment>
    <comment ref="AH18" authorId="0" shapeId="0" xr:uid="{00000000-0006-0000-0400-00000F000000}">
      <text>
        <r>
          <rPr>
            <sz val="9"/>
            <color indexed="81"/>
            <rFont val="ＭＳ Ｐゴシック"/>
            <family val="3"/>
            <charset val="128"/>
          </rPr>
          <t>右にあるｂ-1およびｂ-2から、自動的に計算されます。</t>
        </r>
      </text>
    </comment>
    <comment ref="AO18" authorId="0" shapeId="0" xr:uid="{00000000-0006-0000-0400-000010000000}">
      <text>
        <r>
          <rPr>
            <sz val="9"/>
            <color indexed="81"/>
            <rFont val="ＭＳ Ｐゴシック"/>
            <family val="3"/>
            <charset val="128"/>
          </rPr>
          <t>右側にある3つの委託目的別内訳量から、自動的に計算されます。</t>
        </r>
      </text>
    </comment>
    <comment ref="AU18" authorId="0" shapeId="0" xr:uid="{00000000-0006-0000-0400-000011000000}">
      <text>
        <r>
          <rPr>
            <sz val="9"/>
            <color indexed="81"/>
            <rFont val="ＭＳ Ｐゴシック"/>
            <family val="3"/>
            <charset val="128"/>
          </rPr>
          <t>同上</t>
        </r>
      </text>
    </comment>
    <comment ref="P21" authorId="0" shapeId="0" xr:uid="{00000000-0006-0000-0400-000012000000}">
      <text>
        <r>
          <rPr>
            <sz val="9"/>
            <color indexed="81"/>
            <rFont val="ＭＳ Ｐゴシック"/>
            <family val="3"/>
            <charset val="128"/>
          </rPr>
          <t>④のうち、ボイラによる熱回収を行う焼却施設（ガス化溶融施設も含む）において処理を行った量を記載してください。
熱回収認定業者であるか否かを問いません。</t>
        </r>
      </text>
    </comment>
    <comment ref="Y21" authorId="0" shapeId="0" xr:uid="{00000000-0006-0000-04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O21" authorId="0" shapeId="0" xr:uid="{00000000-0006-0000-0400-000014000000}">
      <text>
        <r>
          <rPr>
            <sz val="9"/>
            <color indexed="81"/>
            <rFont val="ＭＳ Ｐゴシック"/>
            <family val="3"/>
            <charset val="128"/>
          </rPr>
          <t>自ら中間処理した後の残さについて、中間処理委託を経ずに、直接埋立処分や海洋投入処分の委託をした量を記載してください。</t>
        </r>
      </text>
    </comment>
    <comment ref="D24" authorId="0" shapeId="0" xr:uid="{1F411B31-D39E-464D-80D7-6502A824741F}">
      <text>
        <r>
          <rPr>
            <sz val="9"/>
            <color indexed="81"/>
            <rFont val="ＭＳ Ｐゴシック"/>
            <family val="3"/>
            <charset val="128"/>
          </rPr>
          <t>前年度（令和７年度）に提出した様式４に記載した令和７年度目標値を記入してください。</t>
        </r>
      </text>
    </comment>
    <comment ref="H24" authorId="0" shapeId="0" xr:uid="{00000000-0006-0000-0400-000016000000}">
      <text>
        <r>
          <rPr>
            <sz val="9"/>
            <color indexed="81"/>
            <rFont val="ＭＳ Ｐゴシック"/>
            <family val="3"/>
            <charset val="128"/>
          </rPr>
          <t>右上のフローから、自動的に計算されます。</t>
        </r>
      </text>
    </comment>
    <comment ref="P24" authorId="0" shapeId="0" xr:uid="{00000000-0006-0000-0400-000017000000}">
      <text>
        <r>
          <rPr>
            <sz val="9"/>
            <color indexed="81"/>
            <rFont val="ＭＳ Ｐゴシック"/>
            <family val="3"/>
            <charset val="128"/>
          </rPr>
          <t>発生事業場内での処理ではなく、自社の他事業場等で処理を行った量を記載してください。</t>
        </r>
      </text>
    </comment>
    <comment ref="AS24" authorId="0" shapeId="0" xr:uid="{00000000-0006-0000-0400-000018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D25" authorId="0" shapeId="0" xr:uid="{4A697DBE-C85E-45B0-8B11-D18C916E669A}">
      <text>
        <r>
          <rPr>
            <sz val="9"/>
            <color indexed="81"/>
            <rFont val="ＭＳ Ｐゴシック"/>
            <family val="3"/>
            <charset val="128"/>
          </rPr>
          <t>前年度（令和７年度）に提出した様式４に記載した令和７年度目標値を記入してください。</t>
        </r>
      </text>
    </comment>
    <comment ref="H25" authorId="0" shapeId="0" xr:uid="{00000000-0006-0000-0400-00001A000000}">
      <text>
        <r>
          <rPr>
            <sz val="9"/>
            <color indexed="81"/>
            <rFont val="ＭＳ Ｐゴシック"/>
            <family val="3"/>
            <charset val="128"/>
          </rPr>
          <t>右上のフローから、自動的に計算されます。</t>
        </r>
      </text>
    </comment>
    <comment ref="D26" authorId="0" shapeId="0" xr:uid="{B1FE8EBD-CF1E-4CC6-8C84-6B23A1B4D4B9}">
      <text>
        <r>
          <rPr>
            <sz val="9"/>
            <color indexed="81"/>
            <rFont val="ＭＳ Ｐゴシック"/>
            <family val="3"/>
            <charset val="128"/>
          </rPr>
          <t>前年度（令和７年度）に提出した様式４に記載した令和７年度目標値を記入してください。</t>
        </r>
      </text>
    </comment>
    <comment ref="H26" authorId="0" shapeId="0" xr:uid="{00000000-0006-0000-0400-00001C000000}">
      <text>
        <r>
          <rPr>
            <sz val="9"/>
            <color indexed="81"/>
            <rFont val="ＭＳ Ｐゴシック"/>
            <family val="3"/>
            <charset val="128"/>
          </rPr>
          <t>右上のフローから、自動的に計算されます。</t>
        </r>
      </text>
    </comment>
    <comment ref="D27" authorId="0" shapeId="0" xr:uid="{36AD612C-8CDC-4382-B379-DF66C40AAD31}">
      <text>
        <r>
          <rPr>
            <sz val="9"/>
            <color indexed="81"/>
            <rFont val="ＭＳ Ｐゴシック"/>
            <family val="3"/>
            <charset val="128"/>
          </rPr>
          <t>前年度（令和７年度）に提出した様式４に記載した令和７年度目標値を記入してください。</t>
        </r>
      </text>
    </comment>
    <comment ref="H27" authorId="0" shapeId="0" xr:uid="{00000000-0006-0000-0400-00001E000000}">
      <text>
        <r>
          <rPr>
            <sz val="9"/>
            <color indexed="81"/>
            <rFont val="ＭＳ Ｐゴシック"/>
            <family val="3"/>
            <charset val="128"/>
          </rPr>
          <t>右上のフローから、自動的に計算されます。</t>
        </r>
      </text>
    </comment>
    <comment ref="P27" authorId="0" shapeId="0" xr:uid="{00000000-0006-0000-0400-00001F000000}">
      <text>
        <r>
          <rPr>
            <sz val="9"/>
            <color indexed="81"/>
            <rFont val="ＭＳ Ｐゴシック"/>
            <family val="3"/>
            <charset val="128"/>
          </rPr>
          <t>下にあるＢ-1およびＢ-2から、自動的に計算されます。</t>
        </r>
      </text>
    </comment>
    <comment ref="AL27" authorId="0" shapeId="0" xr:uid="{00000000-0006-0000-0400-000020000000}">
      <text>
        <r>
          <rPr>
            <sz val="9"/>
            <color indexed="81"/>
            <rFont val="ＭＳ Ｐゴシック"/>
            <family val="3"/>
            <charset val="128"/>
          </rPr>
          <t>Ｂとｂの合計が自動的に計算されます。</t>
        </r>
      </text>
    </comment>
    <comment ref="AS27" authorId="0" shapeId="0" xr:uid="{00000000-0006-0000-0400-000021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D28" authorId="0" shapeId="0" xr:uid="{F036739A-8E98-4F0E-8ED1-D6E2D309A26A}">
      <text>
        <r>
          <rPr>
            <sz val="9"/>
            <color indexed="81"/>
            <rFont val="ＭＳ Ｐゴシック"/>
            <family val="3"/>
            <charset val="128"/>
          </rPr>
          <t>前年度（令和７年度）に提出した様式４に記載した令和７年度目標値を記入してください。</t>
        </r>
      </text>
    </comment>
    <comment ref="H28" authorId="0" shapeId="0" xr:uid="{00000000-0006-0000-0400-000023000000}">
      <text>
        <r>
          <rPr>
            <sz val="9"/>
            <color indexed="81"/>
            <rFont val="ＭＳ Ｐゴシック"/>
            <family val="3"/>
            <charset val="128"/>
          </rPr>
          <t>右上のフローから、自動的に計算されます。</t>
        </r>
      </text>
    </comment>
    <comment ref="AA28" authorId="0" shapeId="0" xr:uid="{00000000-0006-0000-0400-000024000000}">
      <text>
        <r>
          <rPr>
            <sz val="9"/>
            <color indexed="81"/>
            <rFont val="ＭＳ Ｐゴシック"/>
            <family val="3"/>
            <charset val="128"/>
          </rPr>
          <t>特別管理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D29" authorId="0" shapeId="0" xr:uid="{6D593B84-5A57-452F-BAA2-168684E6FEBC}">
      <text>
        <r>
          <rPr>
            <sz val="9"/>
            <color indexed="81"/>
            <rFont val="ＭＳ Ｐゴシック"/>
            <family val="3"/>
            <charset val="128"/>
          </rPr>
          <t>前年度（令和７年度）に提出した様式４に記載した令和７年度目標値を記入してください。</t>
        </r>
      </text>
    </comment>
    <comment ref="H29" authorId="0" shapeId="0" xr:uid="{00000000-0006-0000-0400-000026000000}">
      <text>
        <r>
          <rPr>
            <sz val="9"/>
            <color indexed="81"/>
            <rFont val="ＭＳ Ｐゴシック"/>
            <family val="3"/>
            <charset val="128"/>
          </rPr>
          <t>右上のフローから、自動的に計算されます。</t>
        </r>
      </text>
    </comment>
    <comment ref="AA29" authorId="0" shapeId="0" xr:uid="{00000000-0006-0000-0400-000027000000}">
      <text>
        <r>
          <rPr>
            <sz val="9"/>
            <color indexed="81"/>
            <rFont val="ＭＳ Ｐゴシック"/>
            <family val="3"/>
            <charset val="128"/>
          </rPr>
          <t>同上</t>
        </r>
      </text>
    </comment>
    <comment ref="D30" authorId="0" shapeId="0" xr:uid="{5202174B-9A2E-49A0-A92C-53C4A0C1CD62}">
      <text>
        <r>
          <rPr>
            <sz val="9"/>
            <color indexed="81"/>
            <rFont val="ＭＳ Ｐゴシック"/>
            <family val="3"/>
            <charset val="128"/>
          </rPr>
          <t>前年度（令和７年度）に提出した様式４に記載した令和７年度目標値を記入してください。</t>
        </r>
      </text>
    </comment>
    <comment ref="H30" authorId="0" shapeId="0" xr:uid="{00000000-0006-0000-0400-000029000000}">
      <text>
        <r>
          <rPr>
            <sz val="9"/>
            <color indexed="81"/>
            <rFont val="ＭＳ Ｐゴシック"/>
            <family val="3"/>
            <charset val="128"/>
          </rPr>
          <t>右上のフローから、自動的に計算されます。</t>
        </r>
      </text>
    </comment>
    <comment ref="R30" authorId="0" shapeId="0" xr:uid="{00000000-0006-0000-0400-00002A000000}">
      <text>
        <r>
          <rPr>
            <sz val="9"/>
            <color indexed="81"/>
            <rFont val="ＭＳ Ｐゴシック"/>
            <family val="3"/>
            <charset val="128"/>
          </rPr>
          <t>右側にある3つの委託目的別内訳量から、自動的に計算されます。</t>
        </r>
      </text>
    </comment>
    <comment ref="AA30" authorId="0" shapeId="0" xr:uid="{00000000-0006-0000-0400-00002B000000}">
      <text>
        <r>
          <rPr>
            <sz val="9"/>
            <color indexed="81"/>
            <rFont val="ＭＳ Ｐゴシック"/>
            <family val="3"/>
            <charset val="128"/>
          </rPr>
          <t>同上</t>
        </r>
      </text>
    </comment>
    <comment ref="AL30" authorId="0" shapeId="0" xr:uid="{00000000-0006-0000-0400-00002C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D31" authorId="0" shapeId="0" xr:uid="{FB811A4A-FF3E-49DD-938B-15306AEBF02B}">
      <text>
        <r>
          <rPr>
            <sz val="9"/>
            <color indexed="81"/>
            <rFont val="ＭＳ Ｐゴシック"/>
            <family val="3"/>
            <charset val="128"/>
          </rPr>
          <t>前年度（令和７年度）に提出した様式４に記載した令和７年度目標値を記入してください。</t>
        </r>
      </text>
    </comment>
    <comment ref="H31" authorId="0" shapeId="0" xr:uid="{00000000-0006-0000-0400-00002E000000}">
      <text>
        <r>
          <rPr>
            <sz val="9"/>
            <color indexed="81"/>
            <rFont val="ＭＳ Ｐゴシック"/>
            <family val="3"/>
            <charset val="128"/>
          </rPr>
          <t>右上のフローから、自動的に計算されます。</t>
        </r>
      </text>
    </comment>
    <comment ref="AS31" authorId="0" shapeId="0" xr:uid="{00000000-0006-0000-0400-00002F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D32" authorId="0" shapeId="0" xr:uid="{D936D58D-862F-470F-98E1-3942829E2123}">
      <text>
        <r>
          <rPr>
            <sz val="9"/>
            <color indexed="81"/>
            <rFont val="ＭＳ Ｐゴシック"/>
            <family val="3"/>
            <charset val="128"/>
          </rPr>
          <t>前年度（令和７年度）に提出した様式４に記載した令和７年度目標値を記入してください。</t>
        </r>
      </text>
    </comment>
    <comment ref="H32" authorId="0" shapeId="0" xr:uid="{00000000-0006-0000-0400-000031000000}">
      <text>
        <r>
          <rPr>
            <sz val="9"/>
            <color indexed="81"/>
            <rFont val="ＭＳ Ｐゴシック"/>
            <family val="3"/>
            <charset val="128"/>
          </rPr>
          <t>右上のフローから、自動的に計算されます。</t>
        </r>
      </text>
    </comment>
    <comment ref="D33" authorId="0" shapeId="0" xr:uid="{4512FD50-786C-4043-A6A9-7322F153136B}">
      <text>
        <r>
          <rPr>
            <sz val="9"/>
            <color indexed="81"/>
            <rFont val="ＭＳ Ｐゴシック"/>
            <family val="3"/>
            <charset val="128"/>
          </rPr>
          <t>前年度（令和７年度）に提出した様式４に記載した令和７年度目標値を記入してください。</t>
        </r>
      </text>
    </comment>
    <comment ref="H33" authorId="0" shapeId="0" xr:uid="{00000000-0006-0000-0400-000033000000}">
      <text>
        <r>
          <rPr>
            <sz val="9"/>
            <color indexed="81"/>
            <rFont val="ＭＳ Ｐゴシック"/>
            <family val="3"/>
            <charset val="128"/>
          </rPr>
          <t>右上のフローから、自動的に計算されます。</t>
        </r>
      </text>
    </comment>
    <comment ref="R33" authorId="0" shapeId="0" xr:uid="{00000000-0006-0000-0400-000034000000}">
      <text>
        <r>
          <rPr>
            <sz val="9"/>
            <color indexed="81"/>
            <rFont val="ＭＳ Ｐゴシック"/>
            <family val="3"/>
            <charset val="128"/>
          </rPr>
          <t>中間処理を経ずに、特別管理産業廃棄物を直接、埋立処分の委託をした量を記載してください。</t>
        </r>
      </text>
    </comment>
  </commentList>
</comments>
</file>

<file path=xl/comments6.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S4" authorId="0" shapeId="0" xr:uid="{00000000-0006-0000-0500-000001000000}">
      <text>
        <r>
          <rPr>
            <sz val="10"/>
            <color indexed="81"/>
            <rFont val="ＭＳ Ｐゴシック"/>
            <family val="3"/>
            <charset val="128"/>
          </rPr>
          <t>「表紙」シートで選択された○印が自動的に反映されます。</t>
        </r>
      </text>
    </comment>
    <comment ref="AU4" authorId="0" shapeId="0" xr:uid="{00000000-0006-0000-0500-000002000000}">
      <text>
        <r>
          <rPr>
            <sz val="10"/>
            <color indexed="81"/>
            <rFont val="ＭＳ Ｐゴシック"/>
            <family val="3"/>
            <charset val="128"/>
          </rPr>
          <t>「表紙」シートで選択された○印が自動的に反映されます。</t>
        </r>
      </text>
    </comment>
    <comment ref="AF5" authorId="0" shapeId="0" xr:uid="{00000000-0006-0000-05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H9" authorId="0" shapeId="0" xr:uid="{00000000-0006-0000-0500-000004000000}">
      <text>
        <r>
          <rPr>
            <sz val="9"/>
            <color indexed="81"/>
            <rFont val="ＭＳ Ｐゴシック"/>
            <family val="3"/>
            <charset val="128"/>
          </rPr>
          <t>自ら中間処理した後の残さを再生利用した量で、利用形態は自社の事業場だけでなく、他事業者による再生利用も含みます。また、残さの有償売却量も含めて記載してください。</t>
        </r>
      </text>
    </comment>
    <comment ref="F12" authorId="0" shapeId="0" xr:uid="{00000000-0006-0000-05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P12" authorId="0" shapeId="0" xr:uid="{00000000-0006-0000-0500-000006000000}">
      <text>
        <r>
          <rPr>
            <sz val="9"/>
            <color indexed="81"/>
            <rFont val="ＭＳ Ｐゴシック"/>
            <family val="3"/>
            <charset val="128"/>
          </rPr>
          <t>特別管理産業廃棄物の中間処理ではなく、汚れの除去程度等で、発生事業場（自己）又は自社の他事業場等において直接再生利用した量を記載してください。</t>
        </r>
      </text>
    </comment>
    <comment ref="AH12" authorId="0" shapeId="0" xr:uid="{00000000-0006-0000-0500-000007000000}">
      <text>
        <r>
          <rPr>
            <sz val="9"/>
            <color indexed="81"/>
            <rFont val="ＭＳ Ｐゴシック"/>
            <family val="3"/>
            <charset val="128"/>
          </rPr>
          <t>自ら中間処理した後の残さを発生事業場又は自社自らが、埋立処分や海洋投入処分を行った量を記載してください。（処分先について、発生事業場内外や県の内外を問いません）</t>
        </r>
      </text>
    </comment>
    <comment ref="F15" authorId="0" shapeId="0" xr:uid="{00000000-0006-0000-0500-000008000000}">
      <text>
        <r>
          <rPr>
            <sz val="9"/>
            <color indexed="81"/>
            <rFont val="ＭＳ Ｐゴシック"/>
            <family val="3"/>
            <charset val="128"/>
          </rPr>
          <t>当該用紙に記載する特別管理産業廃棄物等で自社の他事業場で発生し、当該事業場で搬入処理される場合があれば、その搬入量を記載してください。</t>
        </r>
      </text>
    </comment>
    <comment ref="P15" authorId="0" shapeId="0" xr:uid="{00000000-0006-0000-0500-000009000000}">
      <text>
        <r>
          <rPr>
            <sz val="9"/>
            <color indexed="81"/>
            <rFont val="ＭＳ Ｐゴシック"/>
            <family val="3"/>
            <charset val="128"/>
          </rPr>
          <t>発生事業場又は自社自らが、埋立処分を行った量を記載してください。（処分先について、発生事業場内外や県の内外を問いません）</t>
        </r>
      </text>
    </comment>
    <comment ref="AH15" authorId="0" shapeId="0" xr:uid="{00000000-0006-0000-0500-00000A000000}">
      <text>
        <r>
          <rPr>
            <sz val="9"/>
            <color indexed="81"/>
            <rFont val="ＭＳ Ｐゴシック"/>
            <family val="3"/>
            <charset val="128"/>
          </rPr>
          <t>自ら中間処理した後の残さについて、自社の他事業場等で処理を行った量を記載してください。</t>
        </r>
      </text>
    </comment>
    <comment ref="AU16" authorId="0" shapeId="0" xr:uid="{00000000-0006-0000-05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U17" authorId="0" shapeId="0" xr:uid="{00000000-0006-0000-0500-00000C000000}">
      <text>
        <r>
          <rPr>
            <sz val="9"/>
            <color indexed="81"/>
            <rFont val="ＭＳ Ｐゴシック"/>
            <family val="3"/>
            <charset val="128"/>
          </rPr>
          <t>同上</t>
        </r>
      </text>
    </comment>
    <comment ref="P18" authorId="0" shapeId="0" xr:uid="{00000000-0006-0000-0500-00000D000000}">
      <text>
        <r>
          <rPr>
            <sz val="9"/>
            <color indexed="81"/>
            <rFont val="ＭＳ Ｐゴシック"/>
            <family val="3"/>
            <charset val="128"/>
          </rPr>
          <t>発生事業場内で破砕や脱水、焼却などの中間処理を行った量を記載してください。</t>
        </r>
      </text>
    </comment>
    <comment ref="Y18" authorId="0" shapeId="0" xr:uid="{00000000-0006-0000-0500-00000E000000}">
      <text>
        <r>
          <rPr>
            <sz val="9"/>
            <color indexed="81"/>
            <rFont val="ＭＳ Ｐゴシック"/>
            <family val="3"/>
            <charset val="128"/>
          </rPr>
          <t>⑧、⑨、※3及びｂの合計から自動的に計算されます。</t>
        </r>
      </text>
    </comment>
    <comment ref="AH18" authorId="0" shapeId="0" xr:uid="{00000000-0006-0000-0500-00000F000000}">
      <text>
        <r>
          <rPr>
            <sz val="9"/>
            <color indexed="81"/>
            <rFont val="ＭＳ Ｐゴシック"/>
            <family val="3"/>
            <charset val="128"/>
          </rPr>
          <t>右にあるｂ-1およびｂ-2から、自動的に計算されます。</t>
        </r>
      </text>
    </comment>
    <comment ref="AO18" authorId="0" shapeId="0" xr:uid="{00000000-0006-0000-0500-000010000000}">
      <text>
        <r>
          <rPr>
            <sz val="9"/>
            <color indexed="81"/>
            <rFont val="ＭＳ Ｐゴシック"/>
            <family val="3"/>
            <charset val="128"/>
          </rPr>
          <t>右側にある3つの委託目的別内訳量から、自動的に計算されます。</t>
        </r>
      </text>
    </comment>
    <comment ref="AU18" authorId="0" shapeId="0" xr:uid="{00000000-0006-0000-0500-000011000000}">
      <text>
        <r>
          <rPr>
            <sz val="9"/>
            <color indexed="81"/>
            <rFont val="ＭＳ Ｐゴシック"/>
            <family val="3"/>
            <charset val="128"/>
          </rPr>
          <t>同上</t>
        </r>
      </text>
    </comment>
    <comment ref="P21" authorId="0" shapeId="0" xr:uid="{00000000-0006-0000-0500-000012000000}">
      <text>
        <r>
          <rPr>
            <sz val="9"/>
            <color indexed="81"/>
            <rFont val="ＭＳ Ｐゴシック"/>
            <family val="3"/>
            <charset val="128"/>
          </rPr>
          <t>④のうち、ボイラによる熱回収を行う焼却施設（ガス化溶融施設も含む）において処理を行った量を記載してください。
熱回収認定業者であるか否かを問いません。</t>
        </r>
      </text>
    </comment>
    <comment ref="Y21" authorId="0" shapeId="0" xr:uid="{00000000-0006-0000-05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O21" authorId="0" shapeId="0" xr:uid="{00000000-0006-0000-0500-000014000000}">
      <text>
        <r>
          <rPr>
            <sz val="9"/>
            <color indexed="81"/>
            <rFont val="ＭＳ Ｐゴシック"/>
            <family val="3"/>
            <charset val="128"/>
          </rPr>
          <t>自ら中間処理した後の残さについて、中間処理委託を経ずに、直接埋立処分や海洋投入処分の委託をした量を記載してください。</t>
        </r>
      </text>
    </comment>
    <comment ref="D24" authorId="0" shapeId="0" xr:uid="{D7B217C5-1CA6-42E7-B71D-26D9A7D75CEF}">
      <text>
        <r>
          <rPr>
            <sz val="9"/>
            <color indexed="81"/>
            <rFont val="ＭＳ Ｐゴシック"/>
            <family val="3"/>
            <charset val="128"/>
          </rPr>
          <t>前年度（令和７年度）に提出した様式４に記載した令和７年度目標値を記入してください。</t>
        </r>
      </text>
    </comment>
    <comment ref="H24" authorId="0" shapeId="0" xr:uid="{00000000-0006-0000-0500-000016000000}">
      <text>
        <r>
          <rPr>
            <sz val="9"/>
            <color indexed="81"/>
            <rFont val="ＭＳ Ｐゴシック"/>
            <family val="3"/>
            <charset val="128"/>
          </rPr>
          <t>右上のフローから、自動的に計算されます。</t>
        </r>
      </text>
    </comment>
    <comment ref="P24" authorId="0" shapeId="0" xr:uid="{00000000-0006-0000-0500-000017000000}">
      <text>
        <r>
          <rPr>
            <sz val="9"/>
            <color indexed="81"/>
            <rFont val="ＭＳ Ｐゴシック"/>
            <family val="3"/>
            <charset val="128"/>
          </rPr>
          <t>発生事業場内での処理ではなく、自社の他事業場等で処理を行った量を記載してください。</t>
        </r>
      </text>
    </comment>
    <comment ref="AS24" authorId="0" shapeId="0" xr:uid="{00000000-0006-0000-0500-000018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D25" authorId="0" shapeId="0" xr:uid="{5D7D8DC0-8287-4F5D-9D51-5D594735914A}">
      <text>
        <r>
          <rPr>
            <sz val="9"/>
            <color indexed="81"/>
            <rFont val="ＭＳ Ｐゴシック"/>
            <family val="3"/>
            <charset val="128"/>
          </rPr>
          <t>前年度（令和７年度）に提出した様式４に記載した令和７年度目標値を記入してください。</t>
        </r>
      </text>
    </comment>
    <comment ref="H25" authorId="0" shapeId="0" xr:uid="{00000000-0006-0000-0500-00001A000000}">
      <text>
        <r>
          <rPr>
            <sz val="9"/>
            <color indexed="81"/>
            <rFont val="ＭＳ Ｐゴシック"/>
            <family val="3"/>
            <charset val="128"/>
          </rPr>
          <t>右上のフローから、自動的に計算されます。</t>
        </r>
      </text>
    </comment>
    <comment ref="D26" authorId="0" shapeId="0" xr:uid="{DF3E1463-8DE3-4513-8FBC-D671CCE4A91B}">
      <text>
        <r>
          <rPr>
            <sz val="9"/>
            <color indexed="81"/>
            <rFont val="ＭＳ Ｐゴシック"/>
            <family val="3"/>
            <charset val="128"/>
          </rPr>
          <t>前年度（令和７年度）に提出した様式４に記載した令和７年度目標値を記入してください。</t>
        </r>
      </text>
    </comment>
    <comment ref="H26" authorId="0" shapeId="0" xr:uid="{00000000-0006-0000-0500-00001C000000}">
      <text>
        <r>
          <rPr>
            <sz val="9"/>
            <color indexed="81"/>
            <rFont val="ＭＳ Ｐゴシック"/>
            <family val="3"/>
            <charset val="128"/>
          </rPr>
          <t>右上のフローから、自動的に計算されます。</t>
        </r>
      </text>
    </comment>
    <comment ref="D27" authorId="0" shapeId="0" xr:uid="{CDFC7850-47A5-42B1-B6F5-148065F239C3}">
      <text>
        <r>
          <rPr>
            <sz val="9"/>
            <color indexed="81"/>
            <rFont val="ＭＳ Ｐゴシック"/>
            <family val="3"/>
            <charset val="128"/>
          </rPr>
          <t>前年度（令和７年度）に提出した様式４に記載した令和７年度目標値を記入してください。</t>
        </r>
      </text>
    </comment>
    <comment ref="H27" authorId="0" shapeId="0" xr:uid="{00000000-0006-0000-0500-00001E000000}">
      <text>
        <r>
          <rPr>
            <sz val="9"/>
            <color indexed="81"/>
            <rFont val="ＭＳ Ｐゴシック"/>
            <family val="3"/>
            <charset val="128"/>
          </rPr>
          <t>右上のフローから、自動的に計算されます。</t>
        </r>
      </text>
    </comment>
    <comment ref="P27" authorId="0" shapeId="0" xr:uid="{00000000-0006-0000-0500-00001F000000}">
      <text>
        <r>
          <rPr>
            <sz val="9"/>
            <color indexed="81"/>
            <rFont val="ＭＳ Ｐゴシック"/>
            <family val="3"/>
            <charset val="128"/>
          </rPr>
          <t>下にあるＢ-1およびＢ-2から、自動的に計算されます。</t>
        </r>
      </text>
    </comment>
    <comment ref="AL27" authorId="0" shapeId="0" xr:uid="{00000000-0006-0000-0500-000020000000}">
      <text>
        <r>
          <rPr>
            <sz val="9"/>
            <color indexed="81"/>
            <rFont val="ＭＳ Ｐゴシック"/>
            <family val="3"/>
            <charset val="128"/>
          </rPr>
          <t>Ｂとｂの合計が自動的に計算されます。</t>
        </r>
      </text>
    </comment>
    <comment ref="AS27" authorId="0" shapeId="0" xr:uid="{00000000-0006-0000-0500-000021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D28" authorId="0" shapeId="0" xr:uid="{77122CC9-1310-468C-A8FD-5F3B81B3E842}">
      <text>
        <r>
          <rPr>
            <sz val="9"/>
            <color indexed="81"/>
            <rFont val="ＭＳ Ｐゴシック"/>
            <family val="3"/>
            <charset val="128"/>
          </rPr>
          <t>前年度（令和７年度）に提出した様式４に記載した令和７年度目標値を記入してください。</t>
        </r>
      </text>
    </comment>
    <comment ref="H28" authorId="0" shapeId="0" xr:uid="{00000000-0006-0000-0500-000023000000}">
      <text>
        <r>
          <rPr>
            <sz val="9"/>
            <color indexed="81"/>
            <rFont val="ＭＳ Ｐゴシック"/>
            <family val="3"/>
            <charset val="128"/>
          </rPr>
          <t>右上のフローから、自動的に計算されます。</t>
        </r>
      </text>
    </comment>
    <comment ref="AA28" authorId="0" shapeId="0" xr:uid="{00000000-0006-0000-0500-000024000000}">
      <text>
        <r>
          <rPr>
            <sz val="9"/>
            <color indexed="81"/>
            <rFont val="ＭＳ Ｐゴシック"/>
            <family val="3"/>
            <charset val="128"/>
          </rPr>
          <t>特別管理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D29" authorId="0" shapeId="0" xr:uid="{E7724894-1B56-4A99-964D-71270E759309}">
      <text>
        <r>
          <rPr>
            <sz val="9"/>
            <color indexed="81"/>
            <rFont val="ＭＳ Ｐゴシック"/>
            <family val="3"/>
            <charset val="128"/>
          </rPr>
          <t>前年度（令和７年度）に提出した様式４に記載した令和７年度目標値を記入してください。</t>
        </r>
      </text>
    </comment>
    <comment ref="H29" authorId="0" shapeId="0" xr:uid="{00000000-0006-0000-0500-000026000000}">
      <text>
        <r>
          <rPr>
            <sz val="9"/>
            <color indexed="81"/>
            <rFont val="ＭＳ Ｐゴシック"/>
            <family val="3"/>
            <charset val="128"/>
          </rPr>
          <t>右上のフローから、自動的に計算されます。</t>
        </r>
      </text>
    </comment>
    <comment ref="AA29" authorId="0" shapeId="0" xr:uid="{00000000-0006-0000-0500-000027000000}">
      <text>
        <r>
          <rPr>
            <sz val="9"/>
            <color indexed="81"/>
            <rFont val="ＭＳ Ｐゴシック"/>
            <family val="3"/>
            <charset val="128"/>
          </rPr>
          <t>同上</t>
        </r>
      </text>
    </comment>
    <comment ref="D30" authorId="0" shapeId="0" xr:uid="{49803A90-19E2-449D-99D6-1B6BE6E49D6C}">
      <text>
        <r>
          <rPr>
            <sz val="9"/>
            <color indexed="81"/>
            <rFont val="ＭＳ Ｐゴシック"/>
            <family val="3"/>
            <charset val="128"/>
          </rPr>
          <t>前年度（令和７年度）に提出した様式４に記載した令和７年度目標値を記入してください。</t>
        </r>
      </text>
    </comment>
    <comment ref="H30" authorId="0" shapeId="0" xr:uid="{00000000-0006-0000-0500-000029000000}">
      <text>
        <r>
          <rPr>
            <sz val="9"/>
            <color indexed="81"/>
            <rFont val="ＭＳ Ｐゴシック"/>
            <family val="3"/>
            <charset val="128"/>
          </rPr>
          <t>右上のフローから、自動的に計算されます。</t>
        </r>
      </text>
    </comment>
    <comment ref="R30" authorId="0" shapeId="0" xr:uid="{00000000-0006-0000-0500-00002A000000}">
      <text>
        <r>
          <rPr>
            <sz val="9"/>
            <color indexed="81"/>
            <rFont val="ＭＳ Ｐゴシック"/>
            <family val="3"/>
            <charset val="128"/>
          </rPr>
          <t>右側にある3つの委託目的別内訳量から、自動的に計算されます。</t>
        </r>
      </text>
    </comment>
    <comment ref="AA30" authorId="0" shapeId="0" xr:uid="{00000000-0006-0000-0500-00002B000000}">
      <text>
        <r>
          <rPr>
            <sz val="9"/>
            <color indexed="81"/>
            <rFont val="ＭＳ Ｐゴシック"/>
            <family val="3"/>
            <charset val="128"/>
          </rPr>
          <t>同上</t>
        </r>
      </text>
    </comment>
    <comment ref="AL30" authorId="0" shapeId="0" xr:uid="{00000000-0006-0000-0500-00002C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D31" authorId="0" shapeId="0" xr:uid="{9F5E9204-52B9-4972-96FC-B332957F47E6}">
      <text>
        <r>
          <rPr>
            <sz val="9"/>
            <color indexed="81"/>
            <rFont val="ＭＳ Ｐゴシック"/>
            <family val="3"/>
            <charset val="128"/>
          </rPr>
          <t>前年度（令和７年度）に提出した様式４に記載した令和７年度目標値を記入してください。</t>
        </r>
      </text>
    </comment>
    <comment ref="H31" authorId="0" shapeId="0" xr:uid="{00000000-0006-0000-0500-00002E000000}">
      <text>
        <r>
          <rPr>
            <sz val="9"/>
            <color indexed="81"/>
            <rFont val="ＭＳ Ｐゴシック"/>
            <family val="3"/>
            <charset val="128"/>
          </rPr>
          <t>右上のフローから、自動的に計算されます。</t>
        </r>
      </text>
    </comment>
    <comment ref="AS31" authorId="0" shapeId="0" xr:uid="{00000000-0006-0000-0500-00002F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D32" authorId="0" shapeId="0" xr:uid="{83611144-AB8F-443A-9A82-0D94EA29EB00}">
      <text>
        <r>
          <rPr>
            <sz val="9"/>
            <color indexed="81"/>
            <rFont val="ＭＳ Ｐゴシック"/>
            <family val="3"/>
            <charset val="128"/>
          </rPr>
          <t>前年度（令和７年度）に提出した様式４に記載した令和７年度目標値を記入してください。</t>
        </r>
      </text>
    </comment>
    <comment ref="H32" authorId="0" shapeId="0" xr:uid="{00000000-0006-0000-0500-000031000000}">
      <text>
        <r>
          <rPr>
            <sz val="9"/>
            <color indexed="81"/>
            <rFont val="ＭＳ Ｐゴシック"/>
            <family val="3"/>
            <charset val="128"/>
          </rPr>
          <t>右上のフローから、自動的に計算されます。</t>
        </r>
      </text>
    </comment>
    <comment ref="D33" authorId="0" shapeId="0" xr:uid="{966B0264-9795-4C8D-B2A0-85CC8F6D1F62}">
      <text>
        <r>
          <rPr>
            <sz val="9"/>
            <color indexed="81"/>
            <rFont val="ＭＳ Ｐゴシック"/>
            <family val="3"/>
            <charset val="128"/>
          </rPr>
          <t>前年度（令和７年度）に提出した様式４に記載した令和７年度目標値を記入してください。</t>
        </r>
      </text>
    </comment>
    <comment ref="H33" authorId="0" shapeId="0" xr:uid="{00000000-0006-0000-0500-000033000000}">
      <text>
        <r>
          <rPr>
            <sz val="9"/>
            <color indexed="81"/>
            <rFont val="ＭＳ Ｐゴシック"/>
            <family val="3"/>
            <charset val="128"/>
          </rPr>
          <t>右上のフローから、自動的に計算されます。</t>
        </r>
      </text>
    </comment>
    <comment ref="R33" authorId="0" shapeId="0" xr:uid="{00000000-0006-0000-0500-000034000000}">
      <text>
        <r>
          <rPr>
            <sz val="9"/>
            <color indexed="81"/>
            <rFont val="ＭＳ Ｐゴシック"/>
            <family val="3"/>
            <charset val="128"/>
          </rPr>
          <t>中間処理を経ずに、特別管理産業廃棄物を直接、埋立処分の委託をした量を記載してください。</t>
        </r>
      </text>
    </comment>
  </commentList>
</comments>
</file>

<file path=xl/comments7.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S4" authorId="0" shapeId="0" xr:uid="{00000000-0006-0000-0600-000001000000}">
      <text>
        <r>
          <rPr>
            <sz val="10"/>
            <color indexed="81"/>
            <rFont val="ＭＳ Ｐゴシック"/>
            <family val="3"/>
            <charset val="128"/>
          </rPr>
          <t>「表紙」シートで選択された○印が自動的に反映されます。</t>
        </r>
      </text>
    </comment>
    <comment ref="AU4" authorId="0" shapeId="0" xr:uid="{00000000-0006-0000-0600-000002000000}">
      <text>
        <r>
          <rPr>
            <sz val="10"/>
            <color indexed="81"/>
            <rFont val="ＭＳ Ｐゴシック"/>
            <family val="3"/>
            <charset val="128"/>
          </rPr>
          <t>「表紙」シートで選択された○印が自動的に反映されます。</t>
        </r>
      </text>
    </comment>
    <comment ref="AF5" authorId="0" shapeId="0" xr:uid="{00000000-0006-0000-06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H9" authorId="0" shapeId="0" xr:uid="{00000000-0006-0000-0600-000004000000}">
      <text>
        <r>
          <rPr>
            <sz val="9"/>
            <color indexed="81"/>
            <rFont val="ＭＳ Ｐゴシック"/>
            <family val="3"/>
            <charset val="128"/>
          </rPr>
          <t>自ら中間処理した後の残さを再生利用した量で、利用形態は自社の事業場だけでなく、他事業者による再生利用も含みます。また、残さの有償売却量も含めて記載してください。</t>
        </r>
      </text>
    </comment>
    <comment ref="F12" authorId="0" shapeId="0" xr:uid="{00000000-0006-0000-06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P12" authorId="0" shapeId="0" xr:uid="{00000000-0006-0000-0600-000006000000}">
      <text>
        <r>
          <rPr>
            <sz val="9"/>
            <color indexed="81"/>
            <rFont val="ＭＳ Ｐゴシック"/>
            <family val="3"/>
            <charset val="128"/>
          </rPr>
          <t>特別管理産業廃棄物の中間処理ではなく、汚れの除去程度等で、発生事業場（自己）又は自社の他事業場等において直接再生利用した量を記載してください。</t>
        </r>
      </text>
    </comment>
    <comment ref="AH12" authorId="0" shapeId="0" xr:uid="{00000000-0006-0000-0600-000007000000}">
      <text>
        <r>
          <rPr>
            <sz val="9"/>
            <color indexed="81"/>
            <rFont val="ＭＳ Ｐゴシック"/>
            <family val="3"/>
            <charset val="128"/>
          </rPr>
          <t>自ら中間処理した後の残さを発生事業場又は自社自らが、埋立処分や海洋投入処分を行った量を記載してください。（処分先について、発生事業場内外や県の内外を問いません）</t>
        </r>
      </text>
    </comment>
    <comment ref="F15" authorId="0" shapeId="0" xr:uid="{00000000-0006-0000-0600-000008000000}">
      <text>
        <r>
          <rPr>
            <sz val="9"/>
            <color indexed="81"/>
            <rFont val="ＭＳ Ｐゴシック"/>
            <family val="3"/>
            <charset val="128"/>
          </rPr>
          <t>当該用紙に記載する特別管理産業廃棄物等で自社の他事業場で発生し、当該事業場で搬入処理される場合があれば、その搬入量を記載してください。</t>
        </r>
      </text>
    </comment>
    <comment ref="P15" authorId="0" shapeId="0" xr:uid="{00000000-0006-0000-0600-000009000000}">
      <text>
        <r>
          <rPr>
            <sz val="9"/>
            <color indexed="81"/>
            <rFont val="ＭＳ Ｐゴシック"/>
            <family val="3"/>
            <charset val="128"/>
          </rPr>
          <t>発生事業場又は自社自らが、埋立処分を行った量を記載してください。（処分先について、発生事業場内外や県の内外を問いません）</t>
        </r>
      </text>
    </comment>
    <comment ref="AH15" authorId="0" shapeId="0" xr:uid="{00000000-0006-0000-0600-00000A000000}">
      <text>
        <r>
          <rPr>
            <sz val="9"/>
            <color indexed="81"/>
            <rFont val="ＭＳ Ｐゴシック"/>
            <family val="3"/>
            <charset val="128"/>
          </rPr>
          <t>自ら中間処理した後の残さについて、自社の他事業場等で処理を行った量を記載してください。</t>
        </r>
      </text>
    </comment>
    <comment ref="AU16" authorId="0" shapeId="0" xr:uid="{00000000-0006-0000-06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U17" authorId="0" shapeId="0" xr:uid="{00000000-0006-0000-0600-00000C000000}">
      <text>
        <r>
          <rPr>
            <sz val="9"/>
            <color indexed="81"/>
            <rFont val="ＭＳ Ｐゴシック"/>
            <family val="3"/>
            <charset val="128"/>
          </rPr>
          <t>同上</t>
        </r>
      </text>
    </comment>
    <comment ref="P18" authorId="0" shapeId="0" xr:uid="{00000000-0006-0000-0600-00000D000000}">
      <text>
        <r>
          <rPr>
            <sz val="9"/>
            <color indexed="81"/>
            <rFont val="ＭＳ Ｐゴシック"/>
            <family val="3"/>
            <charset val="128"/>
          </rPr>
          <t>発生事業場内で破砕や脱水、焼却などの中間処理を行った量を記載してください。</t>
        </r>
      </text>
    </comment>
    <comment ref="Y18" authorId="0" shapeId="0" xr:uid="{00000000-0006-0000-0600-00000E000000}">
      <text>
        <r>
          <rPr>
            <sz val="9"/>
            <color indexed="81"/>
            <rFont val="ＭＳ Ｐゴシック"/>
            <family val="3"/>
            <charset val="128"/>
          </rPr>
          <t>⑧、⑨、※3及びｂの合計から自動的に計算されます。</t>
        </r>
      </text>
    </comment>
    <comment ref="AH18" authorId="0" shapeId="0" xr:uid="{00000000-0006-0000-0600-00000F000000}">
      <text>
        <r>
          <rPr>
            <sz val="9"/>
            <color indexed="81"/>
            <rFont val="ＭＳ Ｐゴシック"/>
            <family val="3"/>
            <charset val="128"/>
          </rPr>
          <t>右にあるｂ-1およびｂ-2から、自動的に計算されます。</t>
        </r>
      </text>
    </comment>
    <comment ref="AO18" authorId="0" shapeId="0" xr:uid="{00000000-0006-0000-0600-000010000000}">
      <text>
        <r>
          <rPr>
            <sz val="9"/>
            <color indexed="81"/>
            <rFont val="ＭＳ Ｐゴシック"/>
            <family val="3"/>
            <charset val="128"/>
          </rPr>
          <t>右側にある3つの委託目的別内訳量から、自動的に計算されます。</t>
        </r>
      </text>
    </comment>
    <comment ref="AU18" authorId="0" shapeId="0" xr:uid="{00000000-0006-0000-0600-000011000000}">
      <text>
        <r>
          <rPr>
            <sz val="9"/>
            <color indexed="81"/>
            <rFont val="ＭＳ Ｐゴシック"/>
            <family val="3"/>
            <charset val="128"/>
          </rPr>
          <t>同上</t>
        </r>
      </text>
    </comment>
    <comment ref="P21" authorId="0" shapeId="0" xr:uid="{00000000-0006-0000-0600-000012000000}">
      <text>
        <r>
          <rPr>
            <sz val="9"/>
            <color indexed="81"/>
            <rFont val="ＭＳ Ｐゴシック"/>
            <family val="3"/>
            <charset val="128"/>
          </rPr>
          <t>④のうち、ボイラによる熱回収を行う焼却施設（ガス化溶融施設も含む）において処理を行った量を記載してください。
熱回収認定業者であるか否かを問いません。</t>
        </r>
      </text>
    </comment>
    <comment ref="Y21" authorId="0" shapeId="0" xr:uid="{00000000-0006-0000-06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O21" authorId="0" shapeId="0" xr:uid="{00000000-0006-0000-0600-000014000000}">
      <text>
        <r>
          <rPr>
            <sz val="9"/>
            <color indexed="81"/>
            <rFont val="ＭＳ Ｐゴシック"/>
            <family val="3"/>
            <charset val="128"/>
          </rPr>
          <t>自ら中間処理した後の残さについて、中間処理委託を経ずに、直接埋立処分や海洋投入処分の委託をした量を記載してください。</t>
        </r>
      </text>
    </comment>
    <comment ref="D24" authorId="0" shapeId="0" xr:uid="{16E36694-7D04-49A1-AED6-064441201768}">
      <text>
        <r>
          <rPr>
            <sz val="9"/>
            <color indexed="81"/>
            <rFont val="ＭＳ Ｐゴシック"/>
            <family val="3"/>
            <charset val="128"/>
          </rPr>
          <t>前年度（令和７年度）に提出した様式４に記載した令和７年度目標値を記入してください。</t>
        </r>
      </text>
    </comment>
    <comment ref="H24" authorId="0" shapeId="0" xr:uid="{00000000-0006-0000-0600-000016000000}">
      <text>
        <r>
          <rPr>
            <sz val="9"/>
            <color indexed="81"/>
            <rFont val="ＭＳ Ｐゴシック"/>
            <family val="3"/>
            <charset val="128"/>
          </rPr>
          <t>右上のフローから、自動的に計算されます。</t>
        </r>
      </text>
    </comment>
    <comment ref="P24" authorId="0" shapeId="0" xr:uid="{00000000-0006-0000-0600-000017000000}">
      <text>
        <r>
          <rPr>
            <sz val="9"/>
            <color indexed="81"/>
            <rFont val="ＭＳ Ｐゴシック"/>
            <family val="3"/>
            <charset val="128"/>
          </rPr>
          <t>発生事業場内での処理ではなく、自社の他事業場等で処理を行った量を記載してください。</t>
        </r>
      </text>
    </comment>
    <comment ref="AS24" authorId="0" shapeId="0" xr:uid="{00000000-0006-0000-0600-000018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D25" authorId="0" shapeId="0" xr:uid="{502E17EA-F82F-4B5C-9F64-F857556233B1}">
      <text>
        <r>
          <rPr>
            <sz val="9"/>
            <color indexed="81"/>
            <rFont val="ＭＳ Ｐゴシック"/>
            <family val="3"/>
            <charset val="128"/>
          </rPr>
          <t>前年度（令和７年度）に提出した様式４に記載した令和７年度目標値を記入してください。</t>
        </r>
      </text>
    </comment>
    <comment ref="H25" authorId="0" shapeId="0" xr:uid="{00000000-0006-0000-0600-00001A000000}">
      <text>
        <r>
          <rPr>
            <sz val="9"/>
            <color indexed="81"/>
            <rFont val="ＭＳ Ｐゴシック"/>
            <family val="3"/>
            <charset val="128"/>
          </rPr>
          <t>右上のフローから、自動的に計算されます。</t>
        </r>
      </text>
    </comment>
    <comment ref="D26" authorId="0" shapeId="0" xr:uid="{582D52D9-2ECF-476B-9EF4-5DB62B69E3B8}">
      <text>
        <r>
          <rPr>
            <sz val="9"/>
            <color indexed="81"/>
            <rFont val="ＭＳ Ｐゴシック"/>
            <family val="3"/>
            <charset val="128"/>
          </rPr>
          <t>前年度（令和７年度）に提出した様式４に記載した令和７年度目標値を記入してください。</t>
        </r>
      </text>
    </comment>
    <comment ref="H26" authorId="0" shapeId="0" xr:uid="{00000000-0006-0000-0600-00001C000000}">
      <text>
        <r>
          <rPr>
            <sz val="9"/>
            <color indexed="81"/>
            <rFont val="ＭＳ Ｐゴシック"/>
            <family val="3"/>
            <charset val="128"/>
          </rPr>
          <t>右上のフローから、自動的に計算されます。</t>
        </r>
      </text>
    </comment>
    <comment ref="D27" authorId="0" shapeId="0" xr:uid="{D93C05D2-228F-4ECA-8CF4-5F85C91D96FA}">
      <text>
        <r>
          <rPr>
            <sz val="9"/>
            <color indexed="81"/>
            <rFont val="ＭＳ Ｐゴシック"/>
            <family val="3"/>
            <charset val="128"/>
          </rPr>
          <t>前年度（令和７年度）に提出した様式４に記載した令和７年度目標値を記入してください。</t>
        </r>
      </text>
    </comment>
    <comment ref="H27" authorId="0" shapeId="0" xr:uid="{00000000-0006-0000-0600-00001E000000}">
      <text>
        <r>
          <rPr>
            <sz val="9"/>
            <color indexed="81"/>
            <rFont val="ＭＳ Ｐゴシック"/>
            <family val="3"/>
            <charset val="128"/>
          </rPr>
          <t>右上のフローから、自動的に計算されます。</t>
        </r>
      </text>
    </comment>
    <comment ref="P27" authorId="0" shapeId="0" xr:uid="{00000000-0006-0000-0600-00001F000000}">
      <text>
        <r>
          <rPr>
            <sz val="9"/>
            <color indexed="81"/>
            <rFont val="ＭＳ Ｐゴシック"/>
            <family val="3"/>
            <charset val="128"/>
          </rPr>
          <t>下にあるＢ-1およびＢ-2から、自動的に計算されます。</t>
        </r>
      </text>
    </comment>
    <comment ref="AL27" authorId="0" shapeId="0" xr:uid="{00000000-0006-0000-0600-000020000000}">
      <text>
        <r>
          <rPr>
            <sz val="9"/>
            <color indexed="81"/>
            <rFont val="ＭＳ Ｐゴシック"/>
            <family val="3"/>
            <charset val="128"/>
          </rPr>
          <t>Ｂとｂの合計が自動的に計算されます。</t>
        </r>
      </text>
    </comment>
    <comment ref="AS27" authorId="0" shapeId="0" xr:uid="{00000000-0006-0000-0600-000021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D28" authorId="0" shapeId="0" xr:uid="{6104B21A-4E28-4D18-8870-70D6766CCF0F}">
      <text>
        <r>
          <rPr>
            <sz val="9"/>
            <color indexed="81"/>
            <rFont val="ＭＳ Ｐゴシック"/>
            <family val="3"/>
            <charset val="128"/>
          </rPr>
          <t>前年度（令和７年度）に提出した様式４に記載した令和７年度目標値を記入してください。</t>
        </r>
      </text>
    </comment>
    <comment ref="H28" authorId="0" shapeId="0" xr:uid="{00000000-0006-0000-0600-000023000000}">
      <text>
        <r>
          <rPr>
            <sz val="9"/>
            <color indexed="81"/>
            <rFont val="ＭＳ Ｐゴシック"/>
            <family val="3"/>
            <charset val="128"/>
          </rPr>
          <t>右上のフローから、自動的に計算されます。</t>
        </r>
      </text>
    </comment>
    <comment ref="AA28" authorId="0" shapeId="0" xr:uid="{00000000-0006-0000-0600-000024000000}">
      <text>
        <r>
          <rPr>
            <sz val="9"/>
            <color indexed="81"/>
            <rFont val="ＭＳ Ｐゴシック"/>
            <family val="3"/>
            <charset val="128"/>
          </rPr>
          <t>特別管理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D29" authorId="0" shapeId="0" xr:uid="{53EEDBC5-AB32-4759-B471-57980E8FF971}">
      <text>
        <r>
          <rPr>
            <sz val="9"/>
            <color indexed="81"/>
            <rFont val="ＭＳ Ｐゴシック"/>
            <family val="3"/>
            <charset val="128"/>
          </rPr>
          <t>前年度（令和７年度）に提出した様式４に記載した令和７年度目標値を記入してください。</t>
        </r>
      </text>
    </comment>
    <comment ref="H29" authorId="0" shapeId="0" xr:uid="{00000000-0006-0000-0600-000026000000}">
      <text>
        <r>
          <rPr>
            <sz val="9"/>
            <color indexed="81"/>
            <rFont val="ＭＳ Ｐゴシック"/>
            <family val="3"/>
            <charset val="128"/>
          </rPr>
          <t>右上のフローから、自動的に計算されます。</t>
        </r>
      </text>
    </comment>
    <comment ref="AA29" authorId="0" shapeId="0" xr:uid="{00000000-0006-0000-0600-000027000000}">
      <text>
        <r>
          <rPr>
            <sz val="9"/>
            <color indexed="81"/>
            <rFont val="ＭＳ Ｐゴシック"/>
            <family val="3"/>
            <charset val="128"/>
          </rPr>
          <t>同上</t>
        </r>
      </text>
    </comment>
    <comment ref="D30" authorId="0" shapeId="0" xr:uid="{4BDB13A8-8CE8-4669-A1BF-19F2572BC2CE}">
      <text>
        <r>
          <rPr>
            <sz val="9"/>
            <color indexed="81"/>
            <rFont val="ＭＳ Ｐゴシック"/>
            <family val="3"/>
            <charset val="128"/>
          </rPr>
          <t>前年度（令和７年度）に提出した様式４に記載した令和７年度目標値を記入してください。</t>
        </r>
      </text>
    </comment>
    <comment ref="H30" authorId="0" shapeId="0" xr:uid="{00000000-0006-0000-0600-000029000000}">
      <text>
        <r>
          <rPr>
            <sz val="9"/>
            <color indexed="81"/>
            <rFont val="ＭＳ Ｐゴシック"/>
            <family val="3"/>
            <charset val="128"/>
          </rPr>
          <t>右上のフローから、自動的に計算されます。</t>
        </r>
      </text>
    </comment>
    <comment ref="R30" authorId="0" shapeId="0" xr:uid="{00000000-0006-0000-0600-00002A000000}">
      <text>
        <r>
          <rPr>
            <sz val="9"/>
            <color indexed="81"/>
            <rFont val="ＭＳ Ｐゴシック"/>
            <family val="3"/>
            <charset val="128"/>
          </rPr>
          <t>右側にある3つの委託目的別内訳量から、自動的に計算されます。</t>
        </r>
      </text>
    </comment>
    <comment ref="AA30" authorId="0" shapeId="0" xr:uid="{00000000-0006-0000-0600-00002B000000}">
      <text>
        <r>
          <rPr>
            <sz val="9"/>
            <color indexed="81"/>
            <rFont val="ＭＳ Ｐゴシック"/>
            <family val="3"/>
            <charset val="128"/>
          </rPr>
          <t>同上</t>
        </r>
      </text>
    </comment>
    <comment ref="AL30" authorId="0" shapeId="0" xr:uid="{00000000-0006-0000-0600-00002C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D31" authorId="0" shapeId="0" xr:uid="{1527BD97-5F98-40F5-AD1C-E29C24C67969}">
      <text>
        <r>
          <rPr>
            <sz val="9"/>
            <color indexed="81"/>
            <rFont val="ＭＳ Ｐゴシック"/>
            <family val="3"/>
            <charset val="128"/>
          </rPr>
          <t>前年度（令和７年度）に提出した様式４に記載した令和７年度目標値を記入してください。</t>
        </r>
      </text>
    </comment>
    <comment ref="H31" authorId="0" shapeId="0" xr:uid="{00000000-0006-0000-0600-00002E000000}">
      <text>
        <r>
          <rPr>
            <sz val="9"/>
            <color indexed="81"/>
            <rFont val="ＭＳ Ｐゴシック"/>
            <family val="3"/>
            <charset val="128"/>
          </rPr>
          <t>右上のフローから、自動的に計算されます。</t>
        </r>
      </text>
    </comment>
    <comment ref="AS31" authorId="0" shapeId="0" xr:uid="{00000000-0006-0000-0600-00002F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D32" authorId="0" shapeId="0" xr:uid="{65B31ED7-167B-4D63-B75A-ADFC022B287A}">
      <text>
        <r>
          <rPr>
            <sz val="9"/>
            <color indexed="81"/>
            <rFont val="ＭＳ Ｐゴシック"/>
            <family val="3"/>
            <charset val="128"/>
          </rPr>
          <t>前年度（令和７年度）に提出した様式４に記載した令和７年度目標値を記入してください。</t>
        </r>
      </text>
    </comment>
    <comment ref="H32" authorId="0" shapeId="0" xr:uid="{00000000-0006-0000-0600-000031000000}">
      <text>
        <r>
          <rPr>
            <sz val="9"/>
            <color indexed="81"/>
            <rFont val="ＭＳ Ｐゴシック"/>
            <family val="3"/>
            <charset val="128"/>
          </rPr>
          <t>右上のフローから、自動的に計算されます。</t>
        </r>
      </text>
    </comment>
    <comment ref="D33" authorId="0" shapeId="0" xr:uid="{89F9F1FF-EAC6-4C7A-B90D-A59104C61864}">
      <text>
        <r>
          <rPr>
            <sz val="9"/>
            <color indexed="81"/>
            <rFont val="ＭＳ Ｐゴシック"/>
            <family val="3"/>
            <charset val="128"/>
          </rPr>
          <t>前年度（令和７年度）に提出した様式４に記載した令和７年度目標値を記入してください。</t>
        </r>
      </text>
    </comment>
    <comment ref="H33" authorId="0" shapeId="0" xr:uid="{00000000-0006-0000-0600-000033000000}">
      <text>
        <r>
          <rPr>
            <sz val="9"/>
            <color indexed="81"/>
            <rFont val="ＭＳ Ｐゴシック"/>
            <family val="3"/>
            <charset val="128"/>
          </rPr>
          <t>右上のフローから、自動的に計算されます。</t>
        </r>
      </text>
    </comment>
    <comment ref="R33" authorId="0" shapeId="0" xr:uid="{00000000-0006-0000-0600-000034000000}">
      <text>
        <r>
          <rPr>
            <sz val="9"/>
            <color indexed="81"/>
            <rFont val="ＭＳ Ｐゴシック"/>
            <family val="3"/>
            <charset val="128"/>
          </rPr>
          <t>中間処理を経ずに、特別管理産業廃棄物を直接、埋立処分の委託をした量を記載してください。</t>
        </r>
      </text>
    </comment>
  </commentList>
</comments>
</file>

<file path=xl/comments8.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S4" authorId="0" shapeId="0" xr:uid="{00000000-0006-0000-0700-000001000000}">
      <text>
        <r>
          <rPr>
            <sz val="10"/>
            <color indexed="81"/>
            <rFont val="ＭＳ Ｐゴシック"/>
            <family val="3"/>
            <charset val="128"/>
          </rPr>
          <t>「表紙」シートで選択された○印が自動的に反映されます。</t>
        </r>
      </text>
    </comment>
    <comment ref="AU4" authorId="0" shapeId="0" xr:uid="{00000000-0006-0000-0700-000002000000}">
      <text>
        <r>
          <rPr>
            <sz val="10"/>
            <color indexed="81"/>
            <rFont val="ＭＳ Ｐゴシック"/>
            <family val="3"/>
            <charset val="128"/>
          </rPr>
          <t>「表紙」シートで選択された○印が自動的に反映されます。</t>
        </r>
      </text>
    </comment>
    <comment ref="AF5" authorId="0" shapeId="0" xr:uid="{00000000-0006-0000-07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H9" authorId="0" shapeId="0" xr:uid="{00000000-0006-0000-0700-000004000000}">
      <text>
        <r>
          <rPr>
            <sz val="9"/>
            <color indexed="81"/>
            <rFont val="ＭＳ Ｐゴシック"/>
            <family val="3"/>
            <charset val="128"/>
          </rPr>
          <t>自ら中間処理した後の残さを再生利用した量で、利用形態は自社の事業場だけでなく、他事業者による再生利用も含みます。また、残さの有償売却量も含めて記載してください。</t>
        </r>
      </text>
    </comment>
    <comment ref="F12" authorId="0" shapeId="0" xr:uid="{00000000-0006-0000-07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P12" authorId="0" shapeId="0" xr:uid="{00000000-0006-0000-0700-000006000000}">
      <text>
        <r>
          <rPr>
            <sz val="9"/>
            <color indexed="81"/>
            <rFont val="ＭＳ Ｐゴシック"/>
            <family val="3"/>
            <charset val="128"/>
          </rPr>
          <t>特別管理産業廃棄物の中間処理ではなく、汚れの除去程度等で、発生事業場（自己）又は自社の他事業場等において直接再生利用した量を記載してください。</t>
        </r>
      </text>
    </comment>
    <comment ref="AH12" authorId="0" shapeId="0" xr:uid="{00000000-0006-0000-0700-000007000000}">
      <text>
        <r>
          <rPr>
            <sz val="9"/>
            <color indexed="81"/>
            <rFont val="ＭＳ Ｐゴシック"/>
            <family val="3"/>
            <charset val="128"/>
          </rPr>
          <t>自ら中間処理した後の残さを発生事業場又は自社自らが、埋立処分や海洋投入処分を行った量を記載してください。（処分先について、発生事業場内外や県の内外を問いません）</t>
        </r>
      </text>
    </comment>
    <comment ref="F15" authorId="0" shapeId="0" xr:uid="{00000000-0006-0000-0700-000008000000}">
      <text>
        <r>
          <rPr>
            <sz val="9"/>
            <color indexed="81"/>
            <rFont val="ＭＳ Ｐゴシック"/>
            <family val="3"/>
            <charset val="128"/>
          </rPr>
          <t>当該用紙に記載する特別管理産業廃棄物等で自社の他事業場で発生し、当該事業場で搬入処理される場合があれば、その搬入量を記載してください。</t>
        </r>
      </text>
    </comment>
    <comment ref="P15" authorId="0" shapeId="0" xr:uid="{00000000-0006-0000-0700-000009000000}">
      <text>
        <r>
          <rPr>
            <sz val="9"/>
            <color indexed="81"/>
            <rFont val="ＭＳ Ｐゴシック"/>
            <family val="3"/>
            <charset val="128"/>
          </rPr>
          <t>発生事業場又は自社自らが、埋立処分を行った量を記載してください。（処分先について、発生事業場内外や県の内外を問いません）</t>
        </r>
      </text>
    </comment>
    <comment ref="AH15" authorId="0" shapeId="0" xr:uid="{00000000-0006-0000-0700-00000A000000}">
      <text>
        <r>
          <rPr>
            <sz val="9"/>
            <color indexed="81"/>
            <rFont val="ＭＳ Ｐゴシック"/>
            <family val="3"/>
            <charset val="128"/>
          </rPr>
          <t>自ら中間処理した後の残さについて、自社の他事業場等で処理を行った量を記載してください。</t>
        </r>
      </text>
    </comment>
    <comment ref="AU16" authorId="0" shapeId="0" xr:uid="{00000000-0006-0000-07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U17" authorId="0" shapeId="0" xr:uid="{00000000-0006-0000-0700-00000C000000}">
      <text>
        <r>
          <rPr>
            <sz val="9"/>
            <color indexed="81"/>
            <rFont val="ＭＳ Ｐゴシック"/>
            <family val="3"/>
            <charset val="128"/>
          </rPr>
          <t>同上</t>
        </r>
      </text>
    </comment>
    <comment ref="P18" authorId="0" shapeId="0" xr:uid="{00000000-0006-0000-0700-00000D000000}">
      <text>
        <r>
          <rPr>
            <sz val="9"/>
            <color indexed="81"/>
            <rFont val="ＭＳ Ｐゴシック"/>
            <family val="3"/>
            <charset val="128"/>
          </rPr>
          <t>発生事業場内で破砕や脱水、焼却などの中間処理を行った量を記載してください。</t>
        </r>
      </text>
    </comment>
    <comment ref="Y18" authorId="0" shapeId="0" xr:uid="{00000000-0006-0000-0700-00000E000000}">
      <text>
        <r>
          <rPr>
            <sz val="9"/>
            <color indexed="81"/>
            <rFont val="ＭＳ Ｐゴシック"/>
            <family val="3"/>
            <charset val="128"/>
          </rPr>
          <t>⑧、⑨、※3及びｂの合計から自動的に計算されます。</t>
        </r>
      </text>
    </comment>
    <comment ref="AH18" authorId="0" shapeId="0" xr:uid="{00000000-0006-0000-0700-00000F000000}">
      <text>
        <r>
          <rPr>
            <sz val="9"/>
            <color indexed="81"/>
            <rFont val="ＭＳ Ｐゴシック"/>
            <family val="3"/>
            <charset val="128"/>
          </rPr>
          <t>右にあるｂ-1およびｂ-2から、自動的に計算されます。</t>
        </r>
      </text>
    </comment>
    <comment ref="AO18" authorId="0" shapeId="0" xr:uid="{00000000-0006-0000-0700-000010000000}">
      <text>
        <r>
          <rPr>
            <sz val="9"/>
            <color indexed="81"/>
            <rFont val="ＭＳ Ｐゴシック"/>
            <family val="3"/>
            <charset val="128"/>
          </rPr>
          <t>右側にある3つの委託目的別内訳量から、自動的に計算されます。</t>
        </r>
      </text>
    </comment>
    <comment ref="AU18" authorId="0" shapeId="0" xr:uid="{00000000-0006-0000-0700-000011000000}">
      <text>
        <r>
          <rPr>
            <sz val="9"/>
            <color indexed="81"/>
            <rFont val="ＭＳ Ｐゴシック"/>
            <family val="3"/>
            <charset val="128"/>
          </rPr>
          <t>同上</t>
        </r>
      </text>
    </comment>
    <comment ref="P21" authorId="0" shapeId="0" xr:uid="{00000000-0006-0000-0700-000012000000}">
      <text>
        <r>
          <rPr>
            <sz val="9"/>
            <color indexed="81"/>
            <rFont val="ＭＳ Ｐゴシック"/>
            <family val="3"/>
            <charset val="128"/>
          </rPr>
          <t>④のうち、ボイラによる熱回収を行う焼却施設（ガス化溶融施設も含む）において処理を行った量を記載してください。
熱回収認定業者であるか否かを問いません。</t>
        </r>
      </text>
    </comment>
    <comment ref="Y21" authorId="0" shapeId="0" xr:uid="{00000000-0006-0000-07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O21" authorId="0" shapeId="0" xr:uid="{00000000-0006-0000-0700-000014000000}">
      <text>
        <r>
          <rPr>
            <sz val="9"/>
            <color indexed="81"/>
            <rFont val="ＭＳ Ｐゴシック"/>
            <family val="3"/>
            <charset val="128"/>
          </rPr>
          <t>自ら中間処理した後の残さについて、中間処理委託を経ずに、直接埋立処分や海洋投入処分の委託をした量を記載してください。</t>
        </r>
      </text>
    </comment>
    <comment ref="D24" authorId="0" shapeId="0" xr:uid="{7267C531-F7EC-4365-BCCB-4160A2DF5385}">
      <text>
        <r>
          <rPr>
            <sz val="9"/>
            <color indexed="81"/>
            <rFont val="ＭＳ Ｐゴシック"/>
            <family val="3"/>
            <charset val="128"/>
          </rPr>
          <t>前年度（令和７年度）に提出した様式４に記載した令和７年度目標値を記入してください。</t>
        </r>
      </text>
    </comment>
    <comment ref="H24" authorId="0" shapeId="0" xr:uid="{00000000-0006-0000-0700-000016000000}">
      <text>
        <r>
          <rPr>
            <sz val="9"/>
            <color indexed="81"/>
            <rFont val="ＭＳ Ｐゴシック"/>
            <family val="3"/>
            <charset val="128"/>
          </rPr>
          <t>右上のフローから、自動的に計算されます。</t>
        </r>
      </text>
    </comment>
    <comment ref="P24" authorId="0" shapeId="0" xr:uid="{00000000-0006-0000-0700-000017000000}">
      <text>
        <r>
          <rPr>
            <sz val="9"/>
            <color indexed="81"/>
            <rFont val="ＭＳ Ｐゴシック"/>
            <family val="3"/>
            <charset val="128"/>
          </rPr>
          <t>発生事業場内での処理ではなく、自社の他事業場等で処理を行った量を記載してください。</t>
        </r>
      </text>
    </comment>
    <comment ref="AS24" authorId="0" shapeId="0" xr:uid="{00000000-0006-0000-0700-000018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D25" authorId="0" shapeId="0" xr:uid="{F1A58D19-D16F-4872-8671-252C554D3A73}">
      <text>
        <r>
          <rPr>
            <sz val="9"/>
            <color indexed="81"/>
            <rFont val="ＭＳ Ｐゴシック"/>
            <family val="3"/>
            <charset val="128"/>
          </rPr>
          <t>前年度（令和７年度）に提出した様式４に記載した令和７年度目標値を記入してください。</t>
        </r>
      </text>
    </comment>
    <comment ref="H25" authorId="0" shapeId="0" xr:uid="{00000000-0006-0000-0700-00001A000000}">
      <text>
        <r>
          <rPr>
            <sz val="9"/>
            <color indexed="81"/>
            <rFont val="ＭＳ Ｐゴシック"/>
            <family val="3"/>
            <charset val="128"/>
          </rPr>
          <t>右上のフローから、自動的に計算されます。</t>
        </r>
      </text>
    </comment>
    <comment ref="D26" authorId="0" shapeId="0" xr:uid="{A5EE7BCB-3C9D-4662-ADAC-28835BC7281E}">
      <text>
        <r>
          <rPr>
            <sz val="9"/>
            <color indexed="81"/>
            <rFont val="ＭＳ Ｐゴシック"/>
            <family val="3"/>
            <charset val="128"/>
          </rPr>
          <t>前年度（令和７年度）に提出した様式４に記載した令和７年度目標値を記入してください。</t>
        </r>
      </text>
    </comment>
    <comment ref="H26" authorId="0" shapeId="0" xr:uid="{00000000-0006-0000-0700-00001C000000}">
      <text>
        <r>
          <rPr>
            <sz val="9"/>
            <color indexed="81"/>
            <rFont val="ＭＳ Ｐゴシック"/>
            <family val="3"/>
            <charset val="128"/>
          </rPr>
          <t>右上のフローから、自動的に計算されます。</t>
        </r>
      </text>
    </comment>
    <comment ref="D27" authorId="0" shapeId="0" xr:uid="{F7841306-7592-452B-89AA-BE790FEA6E60}">
      <text>
        <r>
          <rPr>
            <sz val="9"/>
            <color indexed="81"/>
            <rFont val="ＭＳ Ｐゴシック"/>
            <family val="3"/>
            <charset val="128"/>
          </rPr>
          <t>前年度（令和７年度）に提出した様式４に記載した令和７年度目標値を記入してください。</t>
        </r>
      </text>
    </comment>
    <comment ref="H27" authorId="0" shapeId="0" xr:uid="{00000000-0006-0000-0700-00001E000000}">
      <text>
        <r>
          <rPr>
            <sz val="9"/>
            <color indexed="81"/>
            <rFont val="ＭＳ Ｐゴシック"/>
            <family val="3"/>
            <charset val="128"/>
          </rPr>
          <t>右上のフローから、自動的に計算されます。</t>
        </r>
      </text>
    </comment>
    <comment ref="P27" authorId="0" shapeId="0" xr:uid="{00000000-0006-0000-0700-00001F000000}">
      <text>
        <r>
          <rPr>
            <sz val="9"/>
            <color indexed="81"/>
            <rFont val="ＭＳ Ｐゴシック"/>
            <family val="3"/>
            <charset val="128"/>
          </rPr>
          <t>下にあるＢ-1およびＢ-2から、自動的に計算されます。</t>
        </r>
      </text>
    </comment>
    <comment ref="AL27" authorId="0" shapeId="0" xr:uid="{00000000-0006-0000-0700-000020000000}">
      <text>
        <r>
          <rPr>
            <sz val="9"/>
            <color indexed="81"/>
            <rFont val="ＭＳ Ｐゴシック"/>
            <family val="3"/>
            <charset val="128"/>
          </rPr>
          <t>Ｂとｂの合計が自動的に計算されます。</t>
        </r>
      </text>
    </comment>
    <comment ref="AS27" authorId="0" shapeId="0" xr:uid="{00000000-0006-0000-0700-000021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D28" authorId="0" shapeId="0" xr:uid="{ADEF7791-2D6C-4026-A3CB-A406BC05A582}">
      <text>
        <r>
          <rPr>
            <sz val="9"/>
            <color indexed="81"/>
            <rFont val="ＭＳ Ｐゴシック"/>
            <family val="3"/>
            <charset val="128"/>
          </rPr>
          <t>前年度（令和７年度）に提出した様式４に記載した令和７年度目標値を記入してください。</t>
        </r>
      </text>
    </comment>
    <comment ref="H28" authorId="0" shapeId="0" xr:uid="{00000000-0006-0000-0700-000023000000}">
      <text>
        <r>
          <rPr>
            <sz val="9"/>
            <color indexed="81"/>
            <rFont val="ＭＳ Ｐゴシック"/>
            <family val="3"/>
            <charset val="128"/>
          </rPr>
          <t>右上のフローから、自動的に計算されます。</t>
        </r>
      </text>
    </comment>
    <comment ref="AA28" authorId="0" shapeId="0" xr:uid="{00000000-0006-0000-0700-000024000000}">
      <text>
        <r>
          <rPr>
            <sz val="9"/>
            <color indexed="81"/>
            <rFont val="ＭＳ Ｐゴシック"/>
            <family val="3"/>
            <charset val="128"/>
          </rPr>
          <t>特別管理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D29" authorId="0" shapeId="0" xr:uid="{6F2DB4D2-79B9-41A1-8EE2-4793765181D6}">
      <text>
        <r>
          <rPr>
            <sz val="9"/>
            <color indexed="81"/>
            <rFont val="ＭＳ Ｐゴシック"/>
            <family val="3"/>
            <charset val="128"/>
          </rPr>
          <t>前年度（令和７年度）に提出した様式４に記載した令和７年度目標値を記入してください。</t>
        </r>
      </text>
    </comment>
    <comment ref="H29" authorId="0" shapeId="0" xr:uid="{00000000-0006-0000-0700-000026000000}">
      <text>
        <r>
          <rPr>
            <sz val="9"/>
            <color indexed="81"/>
            <rFont val="ＭＳ Ｐゴシック"/>
            <family val="3"/>
            <charset val="128"/>
          </rPr>
          <t>右上のフローから、自動的に計算されます。</t>
        </r>
      </text>
    </comment>
    <comment ref="AA29" authorId="0" shapeId="0" xr:uid="{00000000-0006-0000-0700-000027000000}">
      <text>
        <r>
          <rPr>
            <sz val="9"/>
            <color indexed="81"/>
            <rFont val="ＭＳ Ｐゴシック"/>
            <family val="3"/>
            <charset val="128"/>
          </rPr>
          <t>同上</t>
        </r>
      </text>
    </comment>
    <comment ref="D30" authorId="0" shapeId="0" xr:uid="{2D6CED0C-EC5D-4C3E-9FB9-507D888F3C58}">
      <text>
        <r>
          <rPr>
            <sz val="9"/>
            <color indexed="81"/>
            <rFont val="ＭＳ Ｐゴシック"/>
            <family val="3"/>
            <charset val="128"/>
          </rPr>
          <t>前年度（令和７年度）に提出した様式４に記載した令和７年度目標値を記入してください。</t>
        </r>
      </text>
    </comment>
    <comment ref="H30" authorId="0" shapeId="0" xr:uid="{00000000-0006-0000-0700-000029000000}">
      <text>
        <r>
          <rPr>
            <sz val="9"/>
            <color indexed="81"/>
            <rFont val="ＭＳ Ｐゴシック"/>
            <family val="3"/>
            <charset val="128"/>
          </rPr>
          <t>右上のフローから、自動的に計算されます。</t>
        </r>
      </text>
    </comment>
    <comment ref="R30" authorId="0" shapeId="0" xr:uid="{00000000-0006-0000-0700-00002A000000}">
      <text>
        <r>
          <rPr>
            <sz val="9"/>
            <color indexed="81"/>
            <rFont val="ＭＳ Ｐゴシック"/>
            <family val="3"/>
            <charset val="128"/>
          </rPr>
          <t>右側にある3つの委託目的別内訳量から、自動的に計算されます。</t>
        </r>
      </text>
    </comment>
    <comment ref="AA30" authorId="0" shapeId="0" xr:uid="{00000000-0006-0000-0700-00002B000000}">
      <text>
        <r>
          <rPr>
            <sz val="9"/>
            <color indexed="81"/>
            <rFont val="ＭＳ Ｐゴシック"/>
            <family val="3"/>
            <charset val="128"/>
          </rPr>
          <t>同上</t>
        </r>
      </text>
    </comment>
    <comment ref="AL30" authorId="0" shapeId="0" xr:uid="{00000000-0006-0000-0700-00002C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D31" authorId="0" shapeId="0" xr:uid="{3370BD2B-340C-49A5-8391-60071D11F712}">
      <text>
        <r>
          <rPr>
            <sz val="9"/>
            <color indexed="81"/>
            <rFont val="ＭＳ Ｐゴシック"/>
            <family val="3"/>
            <charset val="128"/>
          </rPr>
          <t>前年度（令和７年度）に提出した様式４に記載した令和７年度目標値を記入してください。</t>
        </r>
      </text>
    </comment>
    <comment ref="H31" authorId="0" shapeId="0" xr:uid="{00000000-0006-0000-0700-00002E000000}">
      <text>
        <r>
          <rPr>
            <sz val="9"/>
            <color indexed="81"/>
            <rFont val="ＭＳ Ｐゴシック"/>
            <family val="3"/>
            <charset val="128"/>
          </rPr>
          <t>右上のフローから、自動的に計算されます。</t>
        </r>
      </text>
    </comment>
    <comment ref="AS31" authorId="0" shapeId="0" xr:uid="{00000000-0006-0000-0700-00002F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D32" authorId="0" shapeId="0" xr:uid="{A8EC8205-9CB6-47A7-A19C-CFD9C88BC022}">
      <text>
        <r>
          <rPr>
            <sz val="9"/>
            <color indexed="81"/>
            <rFont val="ＭＳ Ｐゴシック"/>
            <family val="3"/>
            <charset val="128"/>
          </rPr>
          <t>前年度（令和７年度）に提出した様式４に記載した令和７年度目標値を記入してください。</t>
        </r>
      </text>
    </comment>
    <comment ref="H32" authorId="0" shapeId="0" xr:uid="{00000000-0006-0000-0700-000031000000}">
      <text>
        <r>
          <rPr>
            <sz val="9"/>
            <color indexed="81"/>
            <rFont val="ＭＳ Ｐゴシック"/>
            <family val="3"/>
            <charset val="128"/>
          </rPr>
          <t>右上のフローから、自動的に計算されます。</t>
        </r>
      </text>
    </comment>
    <comment ref="D33" authorId="0" shapeId="0" xr:uid="{5753C86C-D6FF-4CBA-9DD2-4BA84D6101A9}">
      <text>
        <r>
          <rPr>
            <sz val="9"/>
            <color indexed="81"/>
            <rFont val="ＭＳ Ｐゴシック"/>
            <family val="3"/>
            <charset val="128"/>
          </rPr>
          <t>前年度（令和７年度）に提出した様式４に記載した令和７年度目標値を記入してください。</t>
        </r>
      </text>
    </comment>
    <comment ref="H33" authorId="0" shapeId="0" xr:uid="{00000000-0006-0000-0700-000033000000}">
      <text>
        <r>
          <rPr>
            <sz val="9"/>
            <color indexed="81"/>
            <rFont val="ＭＳ Ｐゴシック"/>
            <family val="3"/>
            <charset val="128"/>
          </rPr>
          <t>右上のフローから、自動的に計算されます。</t>
        </r>
      </text>
    </comment>
    <comment ref="R33" authorId="0" shapeId="0" xr:uid="{00000000-0006-0000-0700-000034000000}">
      <text>
        <r>
          <rPr>
            <sz val="9"/>
            <color indexed="81"/>
            <rFont val="ＭＳ Ｐゴシック"/>
            <family val="3"/>
            <charset val="128"/>
          </rPr>
          <t>中間処理を経ずに、特別管理産業廃棄物を直接、埋立処分の委託をした量を記載してください。</t>
        </r>
      </text>
    </comment>
  </commentList>
</comments>
</file>

<file path=xl/comments9.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S4" authorId="0" shapeId="0" xr:uid="{00000000-0006-0000-0800-000001000000}">
      <text>
        <r>
          <rPr>
            <sz val="10"/>
            <color indexed="81"/>
            <rFont val="ＭＳ Ｐゴシック"/>
            <family val="3"/>
            <charset val="128"/>
          </rPr>
          <t>「表紙」シートで選択された○印が自動的に反映されます。</t>
        </r>
      </text>
    </comment>
    <comment ref="AU4" authorId="0" shapeId="0" xr:uid="{00000000-0006-0000-0800-000002000000}">
      <text>
        <r>
          <rPr>
            <sz val="10"/>
            <color indexed="81"/>
            <rFont val="ＭＳ Ｐゴシック"/>
            <family val="3"/>
            <charset val="128"/>
          </rPr>
          <t>「表紙」シートで選択された○印が自動的に反映されます。</t>
        </r>
      </text>
    </comment>
    <comment ref="AF5" authorId="0" shapeId="0" xr:uid="{00000000-0006-0000-08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H9" authorId="0" shapeId="0" xr:uid="{00000000-0006-0000-0800-000004000000}">
      <text>
        <r>
          <rPr>
            <sz val="9"/>
            <color indexed="81"/>
            <rFont val="ＭＳ Ｐゴシック"/>
            <family val="3"/>
            <charset val="128"/>
          </rPr>
          <t>自ら中間処理した後の残さを再生利用した量で、利用形態は自社の事業場だけでなく、他事業者による再生利用も含みます。また、残さの有償売却量も含めて記載してください。</t>
        </r>
      </text>
    </comment>
    <comment ref="F12" authorId="0" shapeId="0" xr:uid="{00000000-0006-0000-08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P12" authorId="0" shapeId="0" xr:uid="{00000000-0006-0000-0800-000006000000}">
      <text>
        <r>
          <rPr>
            <sz val="9"/>
            <color indexed="81"/>
            <rFont val="ＭＳ Ｐゴシック"/>
            <family val="3"/>
            <charset val="128"/>
          </rPr>
          <t>特別管理産業廃棄物の中間処理ではなく、汚れの除去程度等で、発生事業場（自己）又は自社の他事業場等において直接再生利用した量を記載してください。</t>
        </r>
      </text>
    </comment>
    <comment ref="AH12" authorId="0" shapeId="0" xr:uid="{00000000-0006-0000-0800-000007000000}">
      <text>
        <r>
          <rPr>
            <sz val="9"/>
            <color indexed="81"/>
            <rFont val="ＭＳ Ｐゴシック"/>
            <family val="3"/>
            <charset val="128"/>
          </rPr>
          <t>自ら中間処理した後の残さを発生事業場又は自社自らが、埋立処分や海洋投入処分を行った量を記載してください。（処分先について、発生事業場内外や県の内外を問いません）</t>
        </r>
      </text>
    </comment>
    <comment ref="F15" authorId="0" shapeId="0" xr:uid="{00000000-0006-0000-0800-000008000000}">
      <text>
        <r>
          <rPr>
            <sz val="9"/>
            <color indexed="81"/>
            <rFont val="ＭＳ Ｐゴシック"/>
            <family val="3"/>
            <charset val="128"/>
          </rPr>
          <t>当該用紙に記載する特別管理産業廃棄物等で自社の他事業場で発生し、当該事業場で搬入処理される場合があれば、その搬入量を記載してください。</t>
        </r>
      </text>
    </comment>
    <comment ref="P15" authorId="0" shapeId="0" xr:uid="{00000000-0006-0000-0800-000009000000}">
      <text>
        <r>
          <rPr>
            <sz val="9"/>
            <color indexed="81"/>
            <rFont val="ＭＳ Ｐゴシック"/>
            <family val="3"/>
            <charset val="128"/>
          </rPr>
          <t>発生事業場又は自社自らが、埋立処分を行った量を記載してください。（処分先について、発生事業場内外や県の内外を問いません）</t>
        </r>
      </text>
    </comment>
    <comment ref="AH15" authorId="0" shapeId="0" xr:uid="{00000000-0006-0000-0800-00000A000000}">
      <text>
        <r>
          <rPr>
            <sz val="9"/>
            <color indexed="81"/>
            <rFont val="ＭＳ Ｐゴシック"/>
            <family val="3"/>
            <charset val="128"/>
          </rPr>
          <t>自ら中間処理した後の残さについて、自社の他事業場等で処理を行った量を記載してください。</t>
        </r>
      </text>
    </comment>
    <comment ref="AU16" authorId="0" shapeId="0" xr:uid="{00000000-0006-0000-08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U17" authorId="0" shapeId="0" xr:uid="{00000000-0006-0000-0800-00000C000000}">
      <text>
        <r>
          <rPr>
            <sz val="9"/>
            <color indexed="81"/>
            <rFont val="ＭＳ Ｐゴシック"/>
            <family val="3"/>
            <charset val="128"/>
          </rPr>
          <t>同上</t>
        </r>
      </text>
    </comment>
    <comment ref="P18" authorId="0" shapeId="0" xr:uid="{00000000-0006-0000-0800-00000D000000}">
      <text>
        <r>
          <rPr>
            <sz val="9"/>
            <color indexed="81"/>
            <rFont val="ＭＳ Ｐゴシック"/>
            <family val="3"/>
            <charset val="128"/>
          </rPr>
          <t>発生事業場内で破砕や脱水、焼却などの中間処理を行った量を記載してください。</t>
        </r>
      </text>
    </comment>
    <comment ref="Y18" authorId="0" shapeId="0" xr:uid="{00000000-0006-0000-0800-00000E000000}">
      <text>
        <r>
          <rPr>
            <sz val="9"/>
            <color indexed="81"/>
            <rFont val="ＭＳ Ｐゴシック"/>
            <family val="3"/>
            <charset val="128"/>
          </rPr>
          <t>⑧、⑨、※3及びｂの合計から自動的に計算されます。</t>
        </r>
      </text>
    </comment>
    <comment ref="AH18" authorId="0" shapeId="0" xr:uid="{00000000-0006-0000-0800-00000F000000}">
      <text>
        <r>
          <rPr>
            <sz val="9"/>
            <color indexed="81"/>
            <rFont val="ＭＳ Ｐゴシック"/>
            <family val="3"/>
            <charset val="128"/>
          </rPr>
          <t>右にあるｂ-1およびｂ-2から、自動的に計算されます。</t>
        </r>
      </text>
    </comment>
    <comment ref="AO18" authorId="0" shapeId="0" xr:uid="{00000000-0006-0000-0800-000010000000}">
      <text>
        <r>
          <rPr>
            <sz val="9"/>
            <color indexed="81"/>
            <rFont val="ＭＳ Ｐゴシック"/>
            <family val="3"/>
            <charset val="128"/>
          </rPr>
          <t>右側にある3つの委託目的別内訳量から、自動的に計算されます。</t>
        </r>
      </text>
    </comment>
    <comment ref="AU18" authorId="0" shapeId="0" xr:uid="{00000000-0006-0000-0800-000011000000}">
      <text>
        <r>
          <rPr>
            <sz val="9"/>
            <color indexed="81"/>
            <rFont val="ＭＳ Ｐゴシック"/>
            <family val="3"/>
            <charset val="128"/>
          </rPr>
          <t>同上</t>
        </r>
      </text>
    </comment>
    <comment ref="P21" authorId="0" shapeId="0" xr:uid="{00000000-0006-0000-0800-000012000000}">
      <text>
        <r>
          <rPr>
            <sz val="9"/>
            <color indexed="81"/>
            <rFont val="ＭＳ Ｐゴシック"/>
            <family val="3"/>
            <charset val="128"/>
          </rPr>
          <t>④のうち、ボイラによる熱回収を行う焼却施設（ガス化溶融施設も含む）において処理を行った量を記載してください。
熱回収認定業者であるか否かを問いません。</t>
        </r>
      </text>
    </comment>
    <comment ref="Y21" authorId="0" shapeId="0" xr:uid="{00000000-0006-0000-08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O21" authorId="0" shapeId="0" xr:uid="{00000000-0006-0000-0800-000014000000}">
      <text>
        <r>
          <rPr>
            <sz val="9"/>
            <color indexed="81"/>
            <rFont val="ＭＳ Ｐゴシック"/>
            <family val="3"/>
            <charset val="128"/>
          </rPr>
          <t>自ら中間処理した後の残さについて、中間処理委託を経ずに、直接埋立処分や海洋投入処分の委託をした量を記載してください。</t>
        </r>
      </text>
    </comment>
    <comment ref="D24" authorId="0" shapeId="0" xr:uid="{4A4D07C7-5F44-410B-96B5-6E0FCCB8FE55}">
      <text>
        <r>
          <rPr>
            <sz val="9"/>
            <color indexed="81"/>
            <rFont val="ＭＳ Ｐゴシック"/>
            <family val="3"/>
            <charset val="128"/>
          </rPr>
          <t>前年度（令和７年度）に提出した様式４に記載した令和７年度目標値を記入してください。</t>
        </r>
      </text>
    </comment>
    <comment ref="H24" authorId="0" shapeId="0" xr:uid="{00000000-0006-0000-0800-000016000000}">
      <text>
        <r>
          <rPr>
            <sz val="9"/>
            <color indexed="81"/>
            <rFont val="ＭＳ Ｐゴシック"/>
            <family val="3"/>
            <charset val="128"/>
          </rPr>
          <t>右上のフローから、自動的に計算されます。</t>
        </r>
      </text>
    </comment>
    <comment ref="P24" authorId="0" shapeId="0" xr:uid="{00000000-0006-0000-0800-000017000000}">
      <text>
        <r>
          <rPr>
            <sz val="9"/>
            <color indexed="81"/>
            <rFont val="ＭＳ Ｐゴシック"/>
            <family val="3"/>
            <charset val="128"/>
          </rPr>
          <t>発生事業場内での処理ではなく、自社の他事業場等で処理を行った量を記載してください。</t>
        </r>
      </text>
    </comment>
    <comment ref="AS24" authorId="0" shapeId="0" xr:uid="{00000000-0006-0000-0800-000018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D25" authorId="0" shapeId="0" xr:uid="{5B1F9E8E-233E-413E-A27A-834028603818}">
      <text>
        <r>
          <rPr>
            <sz val="9"/>
            <color indexed="81"/>
            <rFont val="ＭＳ Ｐゴシック"/>
            <family val="3"/>
            <charset val="128"/>
          </rPr>
          <t>前年度（令和７年度）に提出した様式４に記載した令和７年度目標値を記入してください。</t>
        </r>
      </text>
    </comment>
    <comment ref="H25" authorId="0" shapeId="0" xr:uid="{00000000-0006-0000-0800-00001A000000}">
      <text>
        <r>
          <rPr>
            <sz val="9"/>
            <color indexed="81"/>
            <rFont val="ＭＳ Ｐゴシック"/>
            <family val="3"/>
            <charset val="128"/>
          </rPr>
          <t>右上のフローから、自動的に計算されます。</t>
        </r>
      </text>
    </comment>
    <comment ref="D26" authorId="0" shapeId="0" xr:uid="{8D9F97FE-B397-41DF-B654-AD6E45735129}">
      <text>
        <r>
          <rPr>
            <sz val="9"/>
            <color indexed="81"/>
            <rFont val="ＭＳ Ｐゴシック"/>
            <family val="3"/>
            <charset val="128"/>
          </rPr>
          <t>前年度（令和７年度）に提出した様式４に記載した令和７年度目標値を記入してください。</t>
        </r>
      </text>
    </comment>
    <comment ref="H26" authorId="0" shapeId="0" xr:uid="{00000000-0006-0000-0800-00001C000000}">
      <text>
        <r>
          <rPr>
            <sz val="9"/>
            <color indexed="81"/>
            <rFont val="ＭＳ Ｐゴシック"/>
            <family val="3"/>
            <charset val="128"/>
          </rPr>
          <t>右上のフローから、自動的に計算されます。</t>
        </r>
      </text>
    </comment>
    <comment ref="D27" authorId="0" shapeId="0" xr:uid="{C801D712-690A-48D1-8543-739698CBDECB}">
      <text>
        <r>
          <rPr>
            <sz val="9"/>
            <color indexed="81"/>
            <rFont val="ＭＳ Ｐゴシック"/>
            <family val="3"/>
            <charset val="128"/>
          </rPr>
          <t>前年度（令和７年度）に提出した様式４に記載した令和７年度目標値を記入してください。</t>
        </r>
      </text>
    </comment>
    <comment ref="H27" authorId="0" shapeId="0" xr:uid="{00000000-0006-0000-0800-00001E000000}">
      <text>
        <r>
          <rPr>
            <sz val="9"/>
            <color indexed="81"/>
            <rFont val="ＭＳ Ｐゴシック"/>
            <family val="3"/>
            <charset val="128"/>
          </rPr>
          <t>右上のフローから、自動的に計算されます。</t>
        </r>
      </text>
    </comment>
    <comment ref="P27" authorId="0" shapeId="0" xr:uid="{00000000-0006-0000-0800-00001F000000}">
      <text>
        <r>
          <rPr>
            <sz val="9"/>
            <color indexed="81"/>
            <rFont val="ＭＳ Ｐゴシック"/>
            <family val="3"/>
            <charset val="128"/>
          </rPr>
          <t>下にあるＢ-1およびＢ-2から、自動的に計算されます。</t>
        </r>
      </text>
    </comment>
    <comment ref="AL27" authorId="0" shapeId="0" xr:uid="{00000000-0006-0000-0800-000020000000}">
      <text>
        <r>
          <rPr>
            <sz val="9"/>
            <color indexed="81"/>
            <rFont val="ＭＳ Ｐゴシック"/>
            <family val="3"/>
            <charset val="128"/>
          </rPr>
          <t>Ｂとｂの合計が自動的に計算されます。</t>
        </r>
      </text>
    </comment>
    <comment ref="AS27" authorId="0" shapeId="0" xr:uid="{00000000-0006-0000-0800-000021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D28" authorId="0" shapeId="0" xr:uid="{4D57930D-AC02-40FC-9859-D39B1B2C07FF}">
      <text>
        <r>
          <rPr>
            <sz val="9"/>
            <color indexed="81"/>
            <rFont val="ＭＳ Ｐゴシック"/>
            <family val="3"/>
            <charset val="128"/>
          </rPr>
          <t>前年度（令和７年度）に提出した様式４に記載した令和７年度目標値を記入してください。</t>
        </r>
      </text>
    </comment>
    <comment ref="H28" authorId="0" shapeId="0" xr:uid="{00000000-0006-0000-0800-000023000000}">
      <text>
        <r>
          <rPr>
            <sz val="9"/>
            <color indexed="81"/>
            <rFont val="ＭＳ Ｐゴシック"/>
            <family val="3"/>
            <charset val="128"/>
          </rPr>
          <t>右上のフローから、自動的に計算されます。</t>
        </r>
      </text>
    </comment>
    <comment ref="AA28" authorId="0" shapeId="0" xr:uid="{00000000-0006-0000-0800-000024000000}">
      <text>
        <r>
          <rPr>
            <sz val="9"/>
            <color indexed="81"/>
            <rFont val="ＭＳ Ｐゴシック"/>
            <family val="3"/>
            <charset val="128"/>
          </rPr>
          <t>特別管理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D29" authorId="0" shapeId="0" xr:uid="{C3978683-9CB5-4647-B382-3CE8A836CF65}">
      <text>
        <r>
          <rPr>
            <sz val="9"/>
            <color indexed="81"/>
            <rFont val="ＭＳ Ｐゴシック"/>
            <family val="3"/>
            <charset val="128"/>
          </rPr>
          <t>前年度（令和７年度）に提出した様式４に記載した令和７年度目標値を記入してください。</t>
        </r>
      </text>
    </comment>
    <comment ref="H29" authorId="0" shapeId="0" xr:uid="{00000000-0006-0000-0800-000026000000}">
      <text>
        <r>
          <rPr>
            <sz val="9"/>
            <color indexed="81"/>
            <rFont val="ＭＳ Ｐゴシック"/>
            <family val="3"/>
            <charset val="128"/>
          </rPr>
          <t>右上のフローから、自動的に計算されます。</t>
        </r>
      </text>
    </comment>
    <comment ref="AA29" authorId="0" shapeId="0" xr:uid="{00000000-0006-0000-0800-000027000000}">
      <text>
        <r>
          <rPr>
            <sz val="9"/>
            <color indexed="81"/>
            <rFont val="ＭＳ Ｐゴシック"/>
            <family val="3"/>
            <charset val="128"/>
          </rPr>
          <t>同上</t>
        </r>
      </text>
    </comment>
    <comment ref="D30" authorId="0" shapeId="0" xr:uid="{669BD61B-215D-49F6-A534-6E6D919E8CEA}">
      <text>
        <r>
          <rPr>
            <sz val="9"/>
            <color indexed="81"/>
            <rFont val="ＭＳ Ｐゴシック"/>
            <family val="3"/>
            <charset val="128"/>
          </rPr>
          <t>前年度（令和７年度）に提出した様式４に記載した令和７年度目標値を記入してください。</t>
        </r>
      </text>
    </comment>
    <comment ref="H30" authorId="0" shapeId="0" xr:uid="{00000000-0006-0000-0800-000029000000}">
      <text>
        <r>
          <rPr>
            <sz val="9"/>
            <color indexed="81"/>
            <rFont val="ＭＳ Ｐゴシック"/>
            <family val="3"/>
            <charset val="128"/>
          </rPr>
          <t>右上のフローから、自動的に計算されます。</t>
        </r>
      </text>
    </comment>
    <comment ref="R30" authorId="0" shapeId="0" xr:uid="{00000000-0006-0000-0800-00002A000000}">
      <text>
        <r>
          <rPr>
            <sz val="9"/>
            <color indexed="81"/>
            <rFont val="ＭＳ Ｐゴシック"/>
            <family val="3"/>
            <charset val="128"/>
          </rPr>
          <t>右側にある3つの委託目的別内訳量から、自動的に計算されます。</t>
        </r>
      </text>
    </comment>
    <comment ref="AA30" authorId="0" shapeId="0" xr:uid="{00000000-0006-0000-0800-00002B000000}">
      <text>
        <r>
          <rPr>
            <sz val="9"/>
            <color indexed="81"/>
            <rFont val="ＭＳ Ｐゴシック"/>
            <family val="3"/>
            <charset val="128"/>
          </rPr>
          <t>同上</t>
        </r>
      </text>
    </comment>
    <comment ref="AL30" authorId="0" shapeId="0" xr:uid="{00000000-0006-0000-0800-00002C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D31" authorId="0" shapeId="0" xr:uid="{45CF3266-D929-4931-A5B4-C3D98634FAA3}">
      <text>
        <r>
          <rPr>
            <sz val="9"/>
            <color indexed="81"/>
            <rFont val="ＭＳ Ｐゴシック"/>
            <family val="3"/>
            <charset val="128"/>
          </rPr>
          <t>前年度（令和７年度）に提出した様式４に記載した令和７年度目標値を記入してください。</t>
        </r>
      </text>
    </comment>
    <comment ref="H31" authorId="0" shapeId="0" xr:uid="{00000000-0006-0000-0800-00002E000000}">
      <text>
        <r>
          <rPr>
            <sz val="9"/>
            <color indexed="81"/>
            <rFont val="ＭＳ Ｐゴシック"/>
            <family val="3"/>
            <charset val="128"/>
          </rPr>
          <t>右上のフローから、自動的に計算されます。</t>
        </r>
      </text>
    </comment>
    <comment ref="AS31" authorId="0" shapeId="0" xr:uid="{00000000-0006-0000-0800-00002F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D32" authorId="0" shapeId="0" xr:uid="{A2AA35DA-8252-4F52-8C8D-63D55A110CF5}">
      <text>
        <r>
          <rPr>
            <sz val="9"/>
            <color indexed="81"/>
            <rFont val="ＭＳ Ｐゴシック"/>
            <family val="3"/>
            <charset val="128"/>
          </rPr>
          <t>前年度（令和７年度）に提出した様式４に記載した令和７年度目標値を記入してください。</t>
        </r>
      </text>
    </comment>
    <comment ref="H32" authorId="0" shapeId="0" xr:uid="{00000000-0006-0000-0800-000031000000}">
      <text>
        <r>
          <rPr>
            <sz val="9"/>
            <color indexed="81"/>
            <rFont val="ＭＳ Ｐゴシック"/>
            <family val="3"/>
            <charset val="128"/>
          </rPr>
          <t>右上のフローから、自動的に計算されます。</t>
        </r>
      </text>
    </comment>
    <comment ref="D33" authorId="0" shapeId="0" xr:uid="{D3AEBA6C-330D-4877-9072-72C7E452BA78}">
      <text>
        <r>
          <rPr>
            <sz val="9"/>
            <color indexed="81"/>
            <rFont val="ＭＳ Ｐゴシック"/>
            <family val="3"/>
            <charset val="128"/>
          </rPr>
          <t>前年度（令和７年度）に提出した様式４に記載した令和７年度目標値を記入してください。</t>
        </r>
      </text>
    </comment>
    <comment ref="H33" authorId="0" shapeId="0" xr:uid="{00000000-0006-0000-0800-000033000000}">
      <text>
        <r>
          <rPr>
            <sz val="9"/>
            <color indexed="81"/>
            <rFont val="ＭＳ Ｐゴシック"/>
            <family val="3"/>
            <charset val="128"/>
          </rPr>
          <t>右上のフローから、自動的に計算されます。</t>
        </r>
      </text>
    </comment>
    <comment ref="R33" authorId="0" shapeId="0" xr:uid="{00000000-0006-0000-0800-000034000000}">
      <text>
        <r>
          <rPr>
            <sz val="9"/>
            <color indexed="81"/>
            <rFont val="ＭＳ Ｐゴシック"/>
            <family val="3"/>
            <charset val="128"/>
          </rPr>
          <t>中間処理を経ずに、特別管理産業廃棄物を直接、埋立処分の委託をした量を記載してください。</t>
        </r>
      </text>
    </comment>
  </commentList>
</comments>
</file>

<file path=xl/comments10.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S4" authorId="0" shapeId="0" xr:uid="{00000000-0006-0000-0900-000001000000}">
      <text>
        <r>
          <rPr>
            <sz val="10"/>
            <color indexed="81"/>
            <rFont val="ＭＳ Ｐゴシック"/>
            <family val="3"/>
            <charset val="128"/>
          </rPr>
          <t>「表紙」シートで選択された○印が自動的に反映されます。</t>
        </r>
      </text>
    </comment>
    <comment ref="AU4" authorId="0" shapeId="0" xr:uid="{00000000-0006-0000-0900-000002000000}">
      <text>
        <r>
          <rPr>
            <sz val="10"/>
            <color indexed="81"/>
            <rFont val="ＭＳ Ｐゴシック"/>
            <family val="3"/>
            <charset val="128"/>
          </rPr>
          <t>「表紙」シートで選択された○印が自動的に反映されます。</t>
        </r>
      </text>
    </comment>
    <comment ref="AF5" authorId="0" shapeId="0" xr:uid="{00000000-0006-0000-09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H9" authorId="0" shapeId="0" xr:uid="{00000000-0006-0000-0900-000004000000}">
      <text>
        <r>
          <rPr>
            <sz val="9"/>
            <color indexed="81"/>
            <rFont val="ＭＳ Ｐゴシック"/>
            <family val="3"/>
            <charset val="128"/>
          </rPr>
          <t>自ら中間処理した後の残さを再生利用した量で、利用形態は自社の事業場だけでなく、他事業者による再生利用も含みます。また、残さの有償売却量も含めて記載してください。</t>
        </r>
      </text>
    </comment>
    <comment ref="F12" authorId="0" shapeId="0" xr:uid="{00000000-0006-0000-09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P12" authorId="0" shapeId="0" xr:uid="{00000000-0006-0000-0900-000006000000}">
      <text>
        <r>
          <rPr>
            <sz val="9"/>
            <color indexed="81"/>
            <rFont val="ＭＳ Ｐゴシック"/>
            <family val="3"/>
            <charset val="128"/>
          </rPr>
          <t>特別管理産業廃棄物の中間処理ではなく、汚れの除去程度等で、発生事業場（自己）又は自社の他事業場等において直接再生利用した量を記載してください。</t>
        </r>
      </text>
    </comment>
    <comment ref="AH12" authorId="0" shapeId="0" xr:uid="{00000000-0006-0000-0900-000007000000}">
      <text>
        <r>
          <rPr>
            <sz val="9"/>
            <color indexed="81"/>
            <rFont val="ＭＳ Ｐゴシック"/>
            <family val="3"/>
            <charset val="128"/>
          </rPr>
          <t>自ら中間処理した後の残さを発生事業場又は自社自らが、埋立処分や海洋投入処分を行った量を記載してください。（処分先について、発生事業場内外や県の内外を問いません）</t>
        </r>
      </text>
    </comment>
    <comment ref="F15" authorId="0" shapeId="0" xr:uid="{00000000-0006-0000-0900-000008000000}">
      <text>
        <r>
          <rPr>
            <sz val="9"/>
            <color indexed="81"/>
            <rFont val="ＭＳ Ｐゴシック"/>
            <family val="3"/>
            <charset val="128"/>
          </rPr>
          <t>当該用紙に記載する特別管理産業廃棄物等で自社の他事業場で発生し、当該事業場で搬入処理される場合があれば、その搬入量を記載してください。</t>
        </r>
      </text>
    </comment>
    <comment ref="P15" authorId="0" shapeId="0" xr:uid="{00000000-0006-0000-0900-000009000000}">
      <text>
        <r>
          <rPr>
            <sz val="9"/>
            <color indexed="81"/>
            <rFont val="ＭＳ Ｐゴシック"/>
            <family val="3"/>
            <charset val="128"/>
          </rPr>
          <t>発生事業場又は自社自らが、埋立処分を行った量を記載してください。（処分先について、発生事業場内外や県の内外を問いません）</t>
        </r>
      </text>
    </comment>
    <comment ref="AH15" authorId="0" shapeId="0" xr:uid="{00000000-0006-0000-0900-00000A000000}">
      <text>
        <r>
          <rPr>
            <sz val="9"/>
            <color indexed="81"/>
            <rFont val="ＭＳ Ｐゴシック"/>
            <family val="3"/>
            <charset val="128"/>
          </rPr>
          <t>自ら中間処理した後の残さについて、自社の他事業場等で処理を行った量を記載してください。</t>
        </r>
      </text>
    </comment>
    <comment ref="AU16" authorId="0" shapeId="0" xr:uid="{00000000-0006-0000-09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U17" authorId="0" shapeId="0" xr:uid="{00000000-0006-0000-0900-00000C000000}">
      <text>
        <r>
          <rPr>
            <sz val="9"/>
            <color indexed="81"/>
            <rFont val="ＭＳ Ｐゴシック"/>
            <family val="3"/>
            <charset val="128"/>
          </rPr>
          <t>同上</t>
        </r>
      </text>
    </comment>
    <comment ref="P18" authorId="0" shapeId="0" xr:uid="{00000000-0006-0000-0900-00000D000000}">
      <text>
        <r>
          <rPr>
            <sz val="9"/>
            <color indexed="81"/>
            <rFont val="ＭＳ Ｐゴシック"/>
            <family val="3"/>
            <charset val="128"/>
          </rPr>
          <t>発生事業場内で破砕や脱水、焼却などの中間処理を行った量を記載してください。</t>
        </r>
      </text>
    </comment>
    <comment ref="Y18" authorId="0" shapeId="0" xr:uid="{00000000-0006-0000-0900-00000E000000}">
      <text>
        <r>
          <rPr>
            <sz val="9"/>
            <color indexed="81"/>
            <rFont val="ＭＳ Ｐゴシック"/>
            <family val="3"/>
            <charset val="128"/>
          </rPr>
          <t>⑧、⑨、※3及びｂの合計から自動的に計算されます。</t>
        </r>
      </text>
    </comment>
    <comment ref="AH18" authorId="0" shapeId="0" xr:uid="{00000000-0006-0000-0900-00000F000000}">
      <text>
        <r>
          <rPr>
            <sz val="9"/>
            <color indexed="81"/>
            <rFont val="ＭＳ Ｐゴシック"/>
            <family val="3"/>
            <charset val="128"/>
          </rPr>
          <t>右にあるｂ-1およびｂ-2から、自動的に計算されます。</t>
        </r>
      </text>
    </comment>
    <comment ref="AO18" authorId="0" shapeId="0" xr:uid="{00000000-0006-0000-0900-000010000000}">
      <text>
        <r>
          <rPr>
            <sz val="9"/>
            <color indexed="81"/>
            <rFont val="ＭＳ Ｐゴシック"/>
            <family val="3"/>
            <charset val="128"/>
          </rPr>
          <t>右側にある3つの委託目的別内訳量から、自動的に計算されます。</t>
        </r>
      </text>
    </comment>
    <comment ref="AU18" authorId="0" shapeId="0" xr:uid="{00000000-0006-0000-0900-000011000000}">
      <text>
        <r>
          <rPr>
            <sz val="9"/>
            <color indexed="81"/>
            <rFont val="ＭＳ Ｐゴシック"/>
            <family val="3"/>
            <charset val="128"/>
          </rPr>
          <t>同上</t>
        </r>
      </text>
    </comment>
    <comment ref="P21" authorId="0" shapeId="0" xr:uid="{00000000-0006-0000-0900-000012000000}">
      <text>
        <r>
          <rPr>
            <sz val="9"/>
            <color indexed="81"/>
            <rFont val="ＭＳ Ｐゴシック"/>
            <family val="3"/>
            <charset val="128"/>
          </rPr>
          <t>④のうち、ボイラによる熱回収を行う焼却施設（ガス化溶融施設も含む）において処理を行った量を記載してください。
熱回収認定業者であるか否かを問いません。</t>
        </r>
      </text>
    </comment>
    <comment ref="Y21" authorId="0" shapeId="0" xr:uid="{00000000-0006-0000-09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O21" authorId="0" shapeId="0" xr:uid="{00000000-0006-0000-0900-000014000000}">
      <text>
        <r>
          <rPr>
            <sz val="9"/>
            <color indexed="81"/>
            <rFont val="ＭＳ Ｐゴシック"/>
            <family val="3"/>
            <charset val="128"/>
          </rPr>
          <t>自ら中間処理した後の残さについて、中間処理委託を経ずに、直接埋立処分や海洋投入処分の委託をした量を記載してください。</t>
        </r>
      </text>
    </comment>
    <comment ref="D24" authorId="0" shapeId="0" xr:uid="{54F12886-969B-43BA-9A0B-AFF3330AFB3F}">
      <text>
        <r>
          <rPr>
            <sz val="9"/>
            <color indexed="81"/>
            <rFont val="ＭＳ Ｐゴシック"/>
            <family val="3"/>
            <charset val="128"/>
          </rPr>
          <t>前年度（令和７年度）に提出した様式４に記載した令和７年度目標値を記入してください。</t>
        </r>
      </text>
    </comment>
    <comment ref="H24" authorId="0" shapeId="0" xr:uid="{00000000-0006-0000-0900-000016000000}">
      <text>
        <r>
          <rPr>
            <sz val="9"/>
            <color indexed="81"/>
            <rFont val="ＭＳ Ｐゴシック"/>
            <family val="3"/>
            <charset val="128"/>
          </rPr>
          <t>右上のフローから、自動的に計算されます。</t>
        </r>
      </text>
    </comment>
    <comment ref="P24" authorId="0" shapeId="0" xr:uid="{00000000-0006-0000-0900-000017000000}">
      <text>
        <r>
          <rPr>
            <sz val="9"/>
            <color indexed="81"/>
            <rFont val="ＭＳ Ｐゴシック"/>
            <family val="3"/>
            <charset val="128"/>
          </rPr>
          <t>発生事業場内での処理ではなく、自社の他事業場等で処理を行った量を記載してください。</t>
        </r>
      </text>
    </comment>
    <comment ref="AS24" authorId="0" shapeId="0" xr:uid="{00000000-0006-0000-0900-000018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D25" authorId="0" shapeId="0" xr:uid="{8BFA931D-A4BE-4154-8DB0-FB2EC81F5293}">
      <text>
        <r>
          <rPr>
            <sz val="9"/>
            <color indexed="81"/>
            <rFont val="ＭＳ Ｐゴシック"/>
            <family val="3"/>
            <charset val="128"/>
          </rPr>
          <t>前年度（令和７年度）に提出した様式４に記載した令和７年度目標値を記入してください。</t>
        </r>
      </text>
    </comment>
    <comment ref="H25" authorId="0" shapeId="0" xr:uid="{00000000-0006-0000-0900-00001A000000}">
      <text>
        <r>
          <rPr>
            <sz val="9"/>
            <color indexed="81"/>
            <rFont val="ＭＳ Ｐゴシック"/>
            <family val="3"/>
            <charset val="128"/>
          </rPr>
          <t>右上のフローから、自動的に計算されます。</t>
        </r>
      </text>
    </comment>
    <comment ref="D26" authorId="0" shapeId="0" xr:uid="{3F93EA3E-2F25-491E-8CF3-56D273DB8C3D}">
      <text>
        <r>
          <rPr>
            <sz val="9"/>
            <color indexed="81"/>
            <rFont val="ＭＳ Ｐゴシック"/>
            <family val="3"/>
            <charset val="128"/>
          </rPr>
          <t>前年度（令和７年度）に提出した様式４に記載した令和７年度目標値を記入してください。</t>
        </r>
      </text>
    </comment>
    <comment ref="H26" authorId="0" shapeId="0" xr:uid="{00000000-0006-0000-0900-00001C000000}">
      <text>
        <r>
          <rPr>
            <sz val="9"/>
            <color indexed="81"/>
            <rFont val="ＭＳ Ｐゴシック"/>
            <family val="3"/>
            <charset val="128"/>
          </rPr>
          <t>右上のフローから、自動的に計算されます。</t>
        </r>
      </text>
    </comment>
    <comment ref="D27" authorId="0" shapeId="0" xr:uid="{1C2152B1-3CD2-4C4F-B243-5D7A80624A8E}">
      <text>
        <r>
          <rPr>
            <sz val="9"/>
            <color indexed="81"/>
            <rFont val="ＭＳ Ｐゴシック"/>
            <family val="3"/>
            <charset val="128"/>
          </rPr>
          <t>前年度（令和７年度）に提出した様式４に記載した令和７年度目標値を記入してください。</t>
        </r>
      </text>
    </comment>
    <comment ref="H27" authorId="0" shapeId="0" xr:uid="{00000000-0006-0000-0900-00001E000000}">
      <text>
        <r>
          <rPr>
            <sz val="9"/>
            <color indexed="81"/>
            <rFont val="ＭＳ Ｐゴシック"/>
            <family val="3"/>
            <charset val="128"/>
          </rPr>
          <t>右上のフローから、自動的に計算されます。</t>
        </r>
      </text>
    </comment>
    <comment ref="P27" authorId="0" shapeId="0" xr:uid="{00000000-0006-0000-0900-00001F000000}">
      <text>
        <r>
          <rPr>
            <sz val="9"/>
            <color indexed="81"/>
            <rFont val="ＭＳ Ｐゴシック"/>
            <family val="3"/>
            <charset val="128"/>
          </rPr>
          <t>下にあるＢ-1およびＢ-2から、自動的に計算されます。</t>
        </r>
      </text>
    </comment>
    <comment ref="AL27" authorId="0" shapeId="0" xr:uid="{00000000-0006-0000-0900-000020000000}">
      <text>
        <r>
          <rPr>
            <sz val="9"/>
            <color indexed="81"/>
            <rFont val="ＭＳ Ｐゴシック"/>
            <family val="3"/>
            <charset val="128"/>
          </rPr>
          <t>Ｂとｂの合計が自動的に計算されます。</t>
        </r>
      </text>
    </comment>
    <comment ref="AS27" authorId="0" shapeId="0" xr:uid="{00000000-0006-0000-0900-000021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D28" authorId="0" shapeId="0" xr:uid="{26431DA5-AE48-4BE9-A1B6-0CFD75598296}">
      <text>
        <r>
          <rPr>
            <sz val="9"/>
            <color indexed="81"/>
            <rFont val="ＭＳ Ｐゴシック"/>
            <family val="3"/>
            <charset val="128"/>
          </rPr>
          <t>前年度（令和７年度）に提出した様式４に記載した令和７年度目標値を記入してください。</t>
        </r>
      </text>
    </comment>
    <comment ref="H28" authorId="0" shapeId="0" xr:uid="{00000000-0006-0000-0900-000023000000}">
      <text>
        <r>
          <rPr>
            <sz val="9"/>
            <color indexed="81"/>
            <rFont val="ＭＳ Ｐゴシック"/>
            <family val="3"/>
            <charset val="128"/>
          </rPr>
          <t>右上のフローから、自動的に計算されます。</t>
        </r>
      </text>
    </comment>
    <comment ref="AA28" authorId="0" shapeId="0" xr:uid="{00000000-0006-0000-0900-000024000000}">
      <text>
        <r>
          <rPr>
            <sz val="9"/>
            <color indexed="81"/>
            <rFont val="ＭＳ Ｐゴシック"/>
            <family val="3"/>
            <charset val="128"/>
          </rPr>
          <t>特別管理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D29" authorId="0" shapeId="0" xr:uid="{C81982BE-3D03-40C5-8070-56A7AE36B398}">
      <text>
        <r>
          <rPr>
            <sz val="9"/>
            <color indexed="81"/>
            <rFont val="ＭＳ Ｐゴシック"/>
            <family val="3"/>
            <charset val="128"/>
          </rPr>
          <t>前年度（令和７年度）に提出した様式４に記載した令和７年度目標値を記入してください。</t>
        </r>
      </text>
    </comment>
    <comment ref="H29" authorId="0" shapeId="0" xr:uid="{00000000-0006-0000-0900-000026000000}">
      <text>
        <r>
          <rPr>
            <sz val="9"/>
            <color indexed="81"/>
            <rFont val="ＭＳ Ｐゴシック"/>
            <family val="3"/>
            <charset val="128"/>
          </rPr>
          <t>右上のフローから、自動的に計算されます。</t>
        </r>
      </text>
    </comment>
    <comment ref="AA29" authorId="0" shapeId="0" xr:uid="{00000000-0006-0000-0900-000027000000}">
      <text>
        <r>
          <rPr>
            <sz val="9"/>
            <color indexed="81"/>
            <rFont val="ＭＳ Ｐゴシック"/>
            <family val="3"/>
            <charset val="128"/>
          </rPr>
          <t>同上</t>
        </r>
      </text>
    </comment>
    <comment ref="D30" authorId="0" shapeId="0" xr:uid="{F9E632F1-BBEC-48D0-8F9A-6479976F75A0}">
      <text>
        <r>
          <rPr>
            <sz val="9"/>
            <color indexed="81"/>
            <rFont val="ＭＳ Ｐゴシック"/>
            <family val="3"/>
            <charset val="128"/>
          </rPr>
          <t>前年度（令和７年度）に提出した様式４に記載した令和７年度目標値を記入してください。</t>
        </r>
      </text>
    </comment>
    <comment ref="H30" authorId="0" shapeId="0" xr:uid="{00000000-0006-0000-0900-000029000000}">
      <text>
        <r>
          <rPr>
            <sz val="9"/>
            <color indexed="81"/>
            <rFont val="ＭＳ Ｐゴシック"/>
            <family val="3"/>
            <charset val="128"/>
          </rPr>
          <t>右上のフローから、自動的に計算されます。</t>
        </r>
      </text>
    </comment>
    <comment ref="R30" authorId="0" shapeId="0" xr:uid="{00000000-0006-0000-0900-00002A000000}">
      <text>
        <r>
          <rPr>
            <sz val="9"/>
            <color indexed="81"/>
            <rFont val="ＭＳ Ｐゴシック"/>
            <family val="3"/>
            <charset val="128"/>
          </rPr>
          <t>右側にある3つの委託目的別内訳量から、自動的に計算されます。</t>
        </r>
      </text>
    </comment>
    <comment ref="AA30" authorId="0" shapeId="0" xr:uid="{00000000-0006-0000-0900-00002B000000}">
      <text>
        <r>
          <rPr>
            <sz val="9"/>
            <color indexed="81"/>
            <rFont val="ＭＳ Ｐゴシック"/>
            <family val="3"/>
            <charset val="128"/>
          </rPr>
          <t>同上</t>
        </r>
      </text>
    </comment>
    <comment ref="AL30" authorId="0" shapeId="0" xr:uid="{00000000-0006-0000-0900-00002C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D31" authorId="0" shapeId="0" xr:uid="{78394613-5B48-4F28-AB75-669F765E5591}">
      <text>
        <r>
          <rPr>
            <sz val="9"/>
            <color indexed="81"/>
            <rFont val="ＭＳ Ｐゴシック"/>
            <family val="3"/>
            <charset val="128"/>
          </rPr>
          <t>前年度（令和７年度）に提出した様式４に記載した令和７年度目標値を記入してください。</t>
        </r>
      </text>
    </comment>
    <comment ref="H31" authorId="0" shapeId="0" xr:uid="{00000000-0006-0000-0900-00002E000000}">
      <text>
        <r>
          <rPr>
            <sz val="9"/>
            <color indexed="81"/>
            <rFont val="ＭＳ Ｐゴシック"/>
            <family val="3"/>
            <charset val="128"/>
          </rPr>
          <t>右上のフローから、自動的に計算されます。</t>
        </r>
      </text>
    </comment>
    <comment ref="AS31" authorId="0" shapeId="0" xr:uid="{00000000-0006-0000-0900-00002F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D32" authorId="0" shapeId="0" xr:uid="{74A472D6-4F71-4F27-89EB-5A82A5342FA6}">
      <text>
        <r>
          <rPr>
            <sz val="9"/>
            <color indexed="81"/>
            <rFont val="ＭＳ Ｐゴシック"/>
            <family val="3"/>
            <charset val="128"/>
          </rPr>
          <t>前年度（令和７年度）に提出した様式４に記載した令和７年度目標値を記入してください。</t>
        </r>
      </text>
    </comment>
    <comment ref="H32" authorId="0" shapeId="0" xr:uid="{00000000-0006-0000-0900-000031000000}">
      <text>
        <r>
          <rPr>
            <sz val="9"/>
            <color indexed="81"/>
            <rFont val="ＭＳ Ｐゴシック"/>
            <family val="3"/>
            <charset val="128"/>
          </rPr>
          <t>右上のフローから、自動的に計算されます。</t>
        </r>
      </text>
    </comment>
    <comment ref="D33" authorId="0" shapeId="0" xr:uid="{4C0953E6-9F03-4D43-BB4A-BCA8F71473E1}">
      <text>
        <r>
          <rPr>
            <sz val="9"/>
            <color indexed="81"/>
            <rFont val="ＭＳ Ｐゴシック"/>
            <family val="3"/>
            <charset val="128"/>
          </rPr>
          <t>前年度（令和７年度）に提出した様式４に記載した令和７年度目標値を記入してください。</t>
        </r>
      </text>
    </comment>
    <comment ref="H33" authorId="0" shapeId="0" xr:uid="{00000000-0006-0000-0900-000033000000}">
      <text>
        <r>
          <rPr>
            <sz val="9"/>
            <color indexed="81"/>
            <rFont val="ＭＳ Ｐゴシック"/>
            <family val="3"/>
            <charset val="128"/>
          </rPr>
          <t>右上のフローから、自動的に計算されます。</t>
        </r>
      </text>
    </comment>
    <comment ref="R33" authorId="0" shapeId="0" xr:uid="{00000000-0006-0000-0900-000034000000}">
      <text>
        <r>
          <rPr>
            <sz val="9"/>
            <color indexed="81"/>
            <rFont val="ＭＳ Ｐゴシック"/>
            <family val="3"/>
            <charset val="128"/>
          </rPr>
          <t>中間処理を経ずに、特別管理産業廃棄物を直接、埋立処分の委託をした量を記載してください。</t>
        </r>
      </text>
    </comment>
  </commentList>
</comments>
</file>

<file path=xl/comments11.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S4" authorId="0" shapeId="0" xr:uid="{00000000-0006-0000-0A00-000001000000}">
      <text>
        <r>
          <rPr>
            <sz val="10"/>
            <color indexed="81"/>
            <rFont val="ＭＳ Ｐゴシック"/>
            <family val="3"/>
            <charset val="128"/>
          </rPr>
          <t>「表紙」シートで選択された○印が自動的に反映されます。</t>
        </r>
      </text>
    </comment>
    <comment ref="AU4" authorId="0" shapeId="0" xr:uid="{00000000-0006-0000-0A00-000002000000}">
      <text>
        <r>
          <rPr>
            <sz val="10"/>
            <color indexed="81"/>
            <rFont val="ＭＳ Ｐゴシック"/>
            <family val="3"/>
            <charset val="128"/>
          </rPr>
          <t>「表紙」シートで選択された○印が自動的に反映されます。</t>
        </r>
      </text>
    </comment>
    <comment ref="AF5" authorId="0" shapeId="0" xr:uid="{00000000-0006-0000-0A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H9" authorId="0" shapeId="0" xr:uid="{00000000-0006-0000-0A00-000004000000}">
      <text>
        <r>
          <rPr>
            <sz val="9"/>
            <color indexed="81"/>
            <rFont val="ＭＳ Ｐゴシック"/>
            <family val="3"/>
            <charset val="128"/>
          </rPr>
          <t>自ら中間処理した後の残さを再生利用した量で、利用形態は自社の事業場だけでなく、他事業者による再生利用も含みます。また、残さの有償売却量も含めて記載してください。</t>
        </r>
      </text>
    </comment>
    <comment ref="F12" authorId="0" shapeId="0" xr:uid="{00000000-0006-0000-0A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P12" authorId="0" shapeId="0" xr:uid="{00000000-0006-0000-0A00-000006000000}">
      <text>
        <r>
          <rPr>
            <sz val="9"/>
            <color indexed="81"/>
            <rFont val="ＭＳ Ｐゴシック"/>
            <family val="3"/>
            <charset val="128"/>
          </rPr>
          <t>特別管理産業廃棄物の中間処理ではなく、汚れの除去程度等で、発生事業場（自己）又は自社の他事業場等において直接再生利用した量を記載してください。</t>
        </r>
      </text>
    </comment>
    <comment ref="AH12" authorId="0" shapeId="0" xr:uid="{00000000-0006-0000-0A00-000007000000}">
      <text>
        <r>
          <rPr>
            <sz val="9"/>
            <color indexed="81"/>
            <rFont val="ＭＳ Ｐゴシック"/>
            <family val="3"/>
            <charset val="128"/>
          </rPr>
          <t>自ら中間処理した後の残さを発生事業場又は自社自らが、埋立処分や海洋投入処分を行った量を記載してください。（処分先について、発生事業場内外や県の内外を問いません）</t>
        </r>
      </text>
    </comment>
    <comment ref="F15" authorId="0" shapeId="0" xr:uid="{00000000-0006-0000-0A00-000008000000}">
      <text>
        <r>
          <rPr>
            <sz val="9"/>
            <color indexed="81"/>
            <rFont val="ＭＳ Ｐゴシック"/>
            <family val="3"/>
            <charset val="128"/>
          </rPr>
          <t>当該用紙に記載する特別管理産業廃棄物等で自社の他事業場で発生し、当該事業場で搬入処理される場合があれば、その搬入量を記載してください。</t>
        </r>
      </text>
    </comment>
    <comment ref="P15" authorId="0" shapeId="0" xr:uid="{00000000-0006-0000-0A00-000009000000}">
      <text>
        <r>
          <rPr>
            <sz val="9"/>
            <color indexed="81"/>
            <rFont val="ＭＳ Ｐゴシック"/>
            <family val="3"/>
            <charset val="128"/>
          </rPr>
          <t>発生事業場又は自社自らが、埋立処分を行った量を記載してください。（処分先について、発生事業場内外や県の内外を問いません）</t>
        </r>
      </text>
    </comment>
    <comment ref="AH15" authorId="0" shapeId="0" xr:uid="{00000000-0006-0000-0A00-00000A000000}">
      <text>
        <r>
          <rPr>
            <sz val="9"/>
            <color indexed="81"/>
            <rFont val="ＭＳ Ｐゴシック"/>
            <family val="3"/>
            <charset val="128"/>
          </rPr>
          <t>自ら中間処理した後の残さについて、自社の他事業場等で処理を行った量を記載してください。</t>
        </r>
      </text>
    </comment>
    <comment ref="AU16" authorId="0" shapeId="0" xr:uid="{00000000-0006-0000-0A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U17" authorId="0" shapeId="0" xr:uid="{00000000-0006-0000-0A00-00000C000000}">
      <text>
        <r>
          <rPr>
            <sz val="9"/>
            <color indexed="81"/>
            <rFont val="ＭＳ Ｐゴシック"/>
            <family val="3"/>
            <charset val="128"/>
          </rPr>
          <t>同上</t>
        </r>
      </text>
    </comment>
    <comment ref="P18" authorId="0" shapeId="0" xr:uid="{00000000-0006-0000-0A00-00000D000000}">
      <text>
        <r>
          <rPr>
            <sz val="9"/>
            <color indexed="81"/>
            <rFont val="ＭＳ Ｐゴシック"/>
            <family val="3"/>
            <charset val="128"/>
          </rPr>
          <t>発生事業場内で破砕や脱水、焼却などの中間処理を行った量を記載してください。</t>
        </r>
      </text>
    </comment>
    <comment ref="Y18" authorId="0" shapeId="0" xr:uid="{00000000-0006-0000-0A00-00000E000000}">
      <text>
        <r>
          <rPr>
            <sz val="9"/>
            <color indexed="81"/>
            <rFont val="ＭＳ Ｐゴシック"/>
            <family val="3"/>
            <charset val="128"/>
          </rPr>
          <t>⑧、⑨、※3及びｂの合計から自動的に計算されます。</t>
        </r>
      </text>
    </comment>
    <comment ref="AH18" authorId="0" shapeId="0" xr:uid="{00000000-0006-0000-0A00-00000F000000}">
      <text>
        <r>
          <rPr>
            <sz val="9"/>
            <color indexed="81"/>
            <rFont val="ＭＳ Ｐゴシック"/>
            <family val="3"/>
            <charset val="128"/>
          </rPr>
          <t>右にあるｂ-1およびｂ-2から、自動的に計算されます。</t>
        </r>
      </text>
    </comment>
    <comment ref="AO18" authorId="0" shapeId="0" xr:uid="{00000000-0006-0000-0A00-000010000000}">
      <text>
        <r>
          <rPr>
            <sz val="9"/>
            <color indexed="81"/>
            <rFont val="ＭＳ Ｐゴシック"/>
            <family val="3"/>
            <charset val="128"/>
          </rPr>
          <t>右側にある3つの委託目的別内訳量から、自動的に計算されます。</t>
        </r>
      </text>
    </comment>
    <comment ref="AU18" authorId="0" shapeId="0" xr:uid="{00000000-0006-0000-0A00-000011000000}">
      <text>
        <r>
          <rPr>
            <sz val="9"/>
            <color indexed="81"/>
            <rFont val="ＭＳ Ｐゴシック"/>
            <family val="3"/>
            <charset val="128"/>
          </rPr>
          <t>同上</t>
        </r>
      </text>
    </comment>
    <comment ref="P21" authorId="0" shapeId="0" xr:uid="{00000000-0006-0000-0A00-000012000000}">
      <text>
        <r>
          <rPr>
            <sz val="9"/>
            <color indexed="81"/>
            <rFont val="ＭＳ Ｐゴシック"/>
            <family val="3"/>
            <charset val="128"/>
          </rPr>
          <t>④のうち、ボイラによる熱回収を行う焼却施設（ガス化溶融施設も含む）において処理を行った量を記載してください。
熱回収認定業者であるか否かを問いません。</t>
        </r>
      </text>
    </comment>
    <comment ref="Y21" authorId="0" shapeId="0" xr:uid="{00000000-0006-0000-0A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O21" authorId="0" shapeId="0" xr:uid="{00000000-0006-0000-0A00-000014000000}">
      <text>
        <r>
          <rPr>
            <sz val="9"/>
            <color indexed="81"/>
            <rFont val="ＭＳ Ｐゴシック"/>
            <family val="3"/>
            <charset val="128"/>
          </rPr>
          <t>自ら中間処理した後の残さについて、中間処理委託を経ずに、直接埋立処分や海洋投入処分の委託をした量を記載してください。</t>
        </r>
      </text>
    </comment>
    <comment ref="D24" authorId="0" shapeId="0" xr:uid="{9E716D79-03E5-4B91-A72E-AEC363B1473E}">
      <text>
        <r>
          <rPr>
            <sz val="9"/>
            <color indexed="81"/>
            <rFont val="ＭＳ Ｐゴシック"/>
            <family val="3"/>
            <charset val="128"/>
          </rPr>
          <t>前年度（令和７年度）に提出した様式４に記載した令和７年度目標値を記入してください。</t>
        </r>
      </text>
    </comment>
    <comment ref="H24" authorId="0" shapeId="0" xr:uid="{00000000-0006-0000-0A00-000016000000}">
      <text>
        <r>
          <rPr>
            <sz val="9"/>
            <color indexed="81"/>
            <rFont val="ＭＳ Ｐゴシック"/>
            <family val="3"/>
            <charset val="128"/>
          </rPr>
          <t>右上のフローから、自動的に計算されます。</t>
        </r>
      </text>
    </comment>
    <comment ref="P24" authorId="0" shapeId="0" xr:uid="{00000000-0006-0000-0A00-000017000000}">
      <text>
        <r>
          <rPr>
            <sz val="9"/>
            <color indexed="81"/>
            <rFont val="ＭＳ Ｐゴシック"/>
            <family val="3"/>
            <charset val="128"/>
          </rPr>
          <t>発生事業場内での処理ではなく、自社の他事業場等で処理を行った量を記載してください。</t>
        </r>
      </text>
    </comment>
    <comment ref="AS24" authorId="0" shapeId="0" xr:uid="{00000000-0006-0000-0A00-000018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D25" authorId="0" shapeId="0" xr:uid="{184655C0-E637-410B-AC56-BF03597980D7}">
      <text>
        <r>
          <rPr>
            <sz val="9"/>
            <color indexed="81"/>
            <rFont val="ＭＳ Ｐゴシック"/>
            <family val="3"/>
            <charset val="128"/>
          </rPr>
          <t>前年度（令和７年度）に提出した様式４に記載した令和７年度目標値を記入してください。</t>
        </r>
      </text>
    </comment>
    <comment ref="H25" authorId="0" shapeId="0" xr:uid="{00000000-0006-0000-0A00-00001A000000}">
      <text>
        <r>
          <rPr>
            <sz val="9"/>
            <color indexed="81"/>
            <rFont val="ＭＳ Ｐゴシック"/>
            <family val="3"/>
            <charset val="128"/>
          </rPr>
          <t>右上のフローから、自動的に計算されます。</t>
        </r>
      </text>
    </comment>
    <comment ref="D26" authorId="0" shapeId="0" xr:uid="{C4FAD2F8-2DC2-49C7-AE15-D9B6CE61D759}">
      <text>
        <r>
          <rPr>
            <sz val="9"/>
            <color indexed="81"/>
            <rFont val="ＭＳ Ｐゴシック"/>
            <family val="3"/>
            <charset val="128"/>
          </rPr>
          <t>前年度（令和７年度）に提出した様式４に記載した令和７年度目標値を記入してください。</t>
        </r>
      </text>
    </comment>
    <comment ref="H26" authorId="0" shapeId="0" xr:uid="{00000000-0006-0000-0A00-00001C000000}">
      <text>
        <r>
          <rPr>
            <sz val="9"/>
            <color indexed="81"/>
            <rFont val="ＭＳ Ｐゴシック"/>
            <family val="3"/>
            <charset val="128"/>
          </rPr>
          <t>右上のフローから、自動的に計算されます。</t>
        </r>
      </text>
    </comment>
    <comment ref="D27" authorId="0" shapeId="0" xr:uid="{AF775FF8-5AFA-4618-8484-E323D828542A}">
      <text>
        <r>
          <rPr>
            <sz val="9"/>
            <color indexed="81"/>
            <rFont val="ＭＳ Ｐゴシック"/>
            <family val="3"/>
            <charset val="128"/>
          </rPr>
          <t>前年度（令和７年度）に提出した様式４に記載した令和７年度目標値を記入してください。</t>
        </r>
      </text>
    </comment>
    <comment ref="H27" authorId="0" shapeId="0" xr:uid="{00000000-0006-0000-0A00-00001E000000}">
      <text>
        <r>
          <rPr>
            <sz val="9"/>
            <color indexed="81"/>
            <rFont val="ＭＳ Ｐゴシック"/>
            <family val="3"/>
            <charset val="128"/>
          </rPr>
          <t>右上のフローから、自動的に計算されます。</t>
        </r>
      </text>
    </comment>
    <comment ref="P27" authorId="0" shapeId="0" xr:uid="{00000000-0006-0000-0A00-00001F000000}">
      <text>
        <r>
          <rPr>
            <sz val="9"/>
            <color indexed="81"/>
            <rFont val="ＭＳ Ｐゴシック"/>
            <family val="3"/>
            <charset val="128"/>
          </rPr>
          <t>下にあるＢ-1およびＢ-2から、自動的に計算されます。</t>
        </r>
      </text>
    </comment>
    <comment ref="AL27" authorId="0" shapeId="0" xr:uid="{00000000-0006-0000-0A00-000020000000}">
      <text>
        <r>
          <rPr>
            <sz val="9"/>
            <color indexed="81"/>
            <rFont val="ＭＳ Ｐゴシック"/>
            <family val="3"/>
            <charset val="128"/>
          </rPr>
          <t>Ｂとｂの合計が自動的に計算されます。</t>
        </r>
      </text>
    </comment>
    <comment ref="AS27" authorId="0" shapeId="0" xr:uid="{00000000-0006-0000-0A00-000021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D28" authorId="0" shapeId="0" xr:uid="{0ED50CEC-8F53-4B14-9F36-A084CA913E30}">
      <text>
        <r>
          <rPr>
            <sz val="9"/>
            <color indexed="81"/>
            <rFont val="ＭＳ Ｐゴシック"/>
            <family val="3"/>
            <charset val="128"/>
          </rPr>
          <t>前年度（令和７年度）に提出した様式４に記載した令和７年度目標値を記入してください。</t>
        </r>
      </text>
    </comment>
    <comment ref="H28" authorId="0" shapeId="0" xr:uid="{00000000-0006-0000-0A00-000023000000}">
      <text>
        <r>
          <rPr>
            <sz val="9"/>
            <color indexed="81"/>
            <rFont val="ＭＳ Ｐゴシック"/>
            <family val="3"/>
            <charset val="128"/>
          </rPr>
          <t>右上のフローから、自動的に計算されます。</t>
        </r>
      </text>
    </comment>
    <comment ref="AA28" authorId="0" shapeId="0" xr:uid="{00000000-0006-0000-0A00-000024000000}">
      <text>
        <r>
          <rPr>
            <sz val="9"/>
            <color indexed="81"/>
            <rFont val="ＭＳ Ｐゴシック"/>
            <family val="3"/>
            <charset val="128"/>
          </rPr>
          <t>特別管理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D29" authorId="0" shapeId="0" xr:uid="{AA57FB7D-1F8A-43C0-843F-A57CB02324E2}">
      <text>
        <r>
          <rPr>
            <sz val="9"/>
            <color indexed="81"/>
            <rFont val="ＭＳ Ｐゴシック"/>
            <family val="3"/>
            <charset val="128"/>
          </rPr>
          <t>前年度（令和７年度）に提出した様式４に記載した令和７年度目標値を記入してください。</t>
        </r>
      </text>
    </comment>
    <comment ref="H29" authorId="0" shapeId="0" xr:uid="{00000000-0006-0000-0A00-000026000000}">
      <text>
        <r>
          <rPr>
            <sz val="9"/>
            <color indexed="81"/>
            <rFont val="ＭＳ Ｐゴシック"/>
            <family val="3"/>
            <charset val="128"/>
          </rPr>
          <t>右上のフローから、自動的に計算されます。</t>
        </r>
      </text>
    </comment>
    <comment ref="AA29" authorId="0" shapeId="0" xr:uid="{00000000-0006-0000-0A00-000027000000}">
      <text>
        <r>
          <rPr>
            <sz val="9"/>
            <color indexed="81"/>
            <rFont val="ＭＳ Ｐゴシック"/>
            <family val="3"/>
            <charset val="128"/>
          </rPr>
          <t>同上</t>
        </r>
      </text>
    </comment>
    <comment ref="D30" authorId="0" shapeId="0" xr:uid="{B4D40F0E-B86D-4E23-AAF0-7C0F30647A40}">
      <text>
        <r>
          <rPr>
            <sz val="9"/>
            <color indexed="81"/>
            <rFont val="ＭＳ Ｐゴシック"/>
            <family val="3"/>
            <charset val="128"/>
          </rPr>
          <t>前年度（令和７年度）に提出した様式４に記載した令和７年度目標値を記入してください。</t>
        </r>
      </text>
    </comment>
    <comment ref="H30" authorId="0" shapeId="0" xr:uid="{00000000-0006-0000-0A00-000029000000}">
      <text>
        <r>
          <rPr>
            <sz val="9"/>
            <color indexed="81"/>
            <rFont val="ＭＳ Ｐゴシック"/>
            <family val="3"/>
            <charset val="128"/>
          </rPr>
          <t>右上のフローから、自動的に計算されます。</t>
        </r>
      </text>
    </comment>
    <comment ref="R30" authorId="0" shapeId="0" xr:uid="{00000000-0006-0000-0A00-00002A000000}">
      <text>
        <r>
          <rPr>
            <sz val="9"/>
            <color indexed="81"/>
            <rFont val="ＭＳ Ｐゴシック"/>
            <family val="3"/>
            <charset val="128"/>
          </rPr>
          <t>右側にある3つの委託目的別内訳量から、自動的に計算されます。</t>
        </r>
      </text>
    </comment>
    <comment ref="AA30" authorId="0" shapeId="0" xr:uid="{00000000-0006-0000-0A00-00002B000000}">
      <text>
        <r>
          <rPr>
            <sz val="9"/>
            <color indexed="81"/>
            <rFont val="ＭＳ Ｐゴシック"/>
            <family val="3"/>
            <charset val="128"/>
          </rPr>
          <t>同上</t>
        </r>
      </text>
    </comment>
    <comment ref="AL30" authorId="0" shapeId="0" xr:uid="{00000000-0006-0000-0A00-00002C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D31" authorId="0" shapeId="0" xr:uid="{C3CD89E9-7CB4-4025-BFC1-AE38BB8701A3}">
      <text>
        <r>
          <rPr>
            <sz val="9"/>
            <color indexed="81"/>
            <rFont val="ＭＳ Ｐゴシック"/>
            <family val="3"/>
            <charset val="128"/>
          </rPr>
          <t>前年度（令和７年度）に提出した様式４に記載した令和７年度目標値を記入してください。</t>
        </r>
      </text>
    </comment>
    <comment ref="H31" authorId="0" shapeId="0" xr:uid="{00000000-0006-0000-0A00-00002E000000}">
      <text>
        <r>
          <rPr>
            <sz val="9"/>
            <color indexed="81"/>
            <rFont val="ＭＳ Ｐゴシック"/>
            <family val="3"/>
            <charset val="128"/>
          </rPr>
          <t>右上のフローから、自動的に計算されます。</t>
        </r>
      </text>
    </comment>
    <comment ref="AS31" authorId="0" shapeId="0" xr:uid="{00000000-0006-0000-0A00-00002F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D32" authorId="0" shapeId="0" xr:uid="{C17DC8DF-2766-44FB-B009-037A0BBE2AA8}">
      <text>
        <r>
          <rPr>
            <sz val="9"/>
            <color indexed="81"/>
            <rFont val="ＭＳ Ｐゴシック"/>
            <family val="3"/>
            <charset val="128"/>
          </rPr>
          <t>前年度（令和７年度）に提出した様式４に記載した令和７年度目標値を記入してください。</t>
        </r>
      </text>
    </comment>
    <comment ref="H32" authorId="0" shapeId="0" xr:uid="{00000000-0006-0000-0A00-000031000000}">
      <text>
        <r>
          <rPr>
            <sz val="9"/>
            <color indexed="81"/>
            <rFont val="ＭＳ Ｐゴシック"/>
            <family val="3"/>
            <charset val="128"/>
          </rPr>
          <t>右上のフローから、自動的に計算されます。</t>
        </r>
      </text>
    </comment>
    <comment ref="D33" authorId="0" shapeId="0" xr:uid="{BFFAD484-DB3C-439B-B7C7-63DDB62BAB01}">
      <text>
        <r>
          <rPr>
            <sz val="9"/>
            <color indexed="81"/>
            <rFont val="ＭＳ Ｐゴシック"/>
            <family val="3"/>
            <charset val="128"/>
          </rPr>
          <t>前年度（令和７年度）に提出した様式４に記載した令和７年度目標値を記入してください。</t>
        </r>
      </text>
    </comment>
    <comment ref="H33" authorId="0" shapeId="0" xr:uid="{00000000-0006-0000-0A00-000033000000}">
      <text>
        <r>
          <rPr>
            <sz val="9"/>
            <color indexed="81"/>
            <rFont val="ＭＳ Ｐゴシック"/>
            <family val="3"/>
            <charset val="128"/>
          </rPr>
          <t>右上のフローから、自動的に計算されます。</t>
        </r>
      </text>
    </comment>
    <comment ref="R33" authorId="0" shapeId="0" xr:uid="{00000000-0006-0000-0A00-000034000000}">
      <text>
        <r>
          <rPr>
            <sz val="9"/>
            <color indexed="81"/>
            <rFont val="ＭＳ Ｐゴシック"/>
            <family val="3"/>
            <charset val="128"/>
          </rPr>
          <t>中間処理を経ずに、特別管理産業廃棄物を直接、埋立処分の委託をした量を記載してください。</t>
        </r>
      </text>
    </comment>
  </commentList>
</comments>
</file>

<file path=xl/comments12.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S4" authorId="0" shapeId="0" xr:uid="{00000000-0006-0000-0B00-000001000000}">
      <text>
        <r>
          <rPr>
            <sz val="10"/>
            <color indexed="81"/>
            <rFont val="ＭＳ Ｐゴシック"/>
            <family val="3"/>
            <charset val="128"/>
          </rPr>
          <t>「表紙」シートで選択された○印が自動的に反映されます。</t>
        </r>
      </text>
    </comment>
    <comment ref="AU4" authorId="0" shapeId="0" xr:uid="{00000000-0006-0000-0B00-000002000000}">
      <text>
        <r>
          <rPr>
            <sz val="10"/>
            <color indexed="81"/>
            <rFont val="ＭＳ Ｐゴシック"/>
            <family val="3"/>
            <charset val="128"/>
          </rPr>
          <t>「表紙」シートで選択された○印が自動的に反映されます。</t>
        </r>
      </text>
    </comment>
    <comment ref="AF5" authorId="0" shapeId="0" xr:uid="{00000000-0006-0000-0B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H9" authorId="0" shapeId="0" xr:uid="{00000000-0006-0000-0B00-000004000000}">
      <text>
        <r>
          <rPr>
            <sz val="9"/>
            <color indexed="81"/>
            <rFont val="ＭＳ Ｐゴシック"/>
            <family val="3"/>
            <charset val="128"/>
          </rPr>
          <t>自ら中間処理した後の残さを再生利用した量で、利用形態は自社の事業場だけでなく、他事業者による再生利用も含みます。また、残さの有償売却量も含めて記載してください。</t>
        </r>
      </text>
    </comment>
    <comment ref="F12" authorId="0" shapeId="0" xr:uid="{00000000-0006-0000-0B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P12" authorId="0" shapeId="0" xr:uid="{00000000-0006-0000-0B00-000006000000}">
      <text>
        <r>
          <rPr>
            <sz val="9"/>
            <color indexed="81"/>
            <rFont val="ＭＳ Ｐゴシック"/>
            <family val="3"/>
            <charset val="128"/>
          </rPr>
          <t>特別管理産業廃棄物の中間処理ではなく、汚れの除去程度等で、発生事業場（自己）又は自社の他事業場等において直接再生利用した量を記載してください。</t>
        </r>
      </text>
    </comment>
    <comment ref="AH12" authorId="0" shapeId="0" xr:uid="{00000000-0006-0000-0B00-000007000000}">
      <text>
        <r>
          <rPr>
            <sz val="9"/>
            <color indexed="81"/>
            <rFont val="ＭＳ Ｐゴシック"/>
            <family val="3"/>
            <charset val="128"/>
          </rPr>
          <t>自ら中間処理した後の残さを発生事業場又は自社自らが、埋立処分や海洋投入処分を行った量を記載してください。（処分先について、発生事業場内外や県の内外を問いません）</t>
        </r>
      </text>
    </comment>
    <comment ref="F15" authorId="0" shapeId="0" xr:uid="{00000000-0006-0000-0B00-000008000000}">
      <text>
        <r>
          <rPr>
            <sz val="9"/>
            <color indexed="81"/>
            <rFont val="ＭＳ Ｐゴシック"/>
            <family val="3"/>
            <charset val="128"/>
          </rPr>
          <t>当該用紙に記載する特別管理産業廃棄物等で自社の他事業場で発生し、当該事業場で搬入処理される場合があれば、その搬入量を記載してください。</t>
        </r>
      </text>
    </comment>
    <comment ref="P15" authorId="0" shapeId="0" xr:uid="{00000000-0006-0000-0B00-000009000000}">
      <text>
        <r>
          <rPr>
            <sz val="9"/>
            <color indexed="81"/>
            <rFont val="ＭＳ Ｐゴシック"/>
            <family val="3"/>
            <charset val="128"/>
          </rPr>
          <t>発生事業場又は自社自らが、埋立処分を行った量を記載してください。（処分先について、発生事業場内外や県の内外を問いません）</t>
        </r>
      </text>
    </comment>
    <comment ref="AH15" authorId="0" shapeId="0" xr:uid="{00000000-0006-0000-0B00-00000A000000}">
      <text>
        <r>
          <rPr>
            <sz val="9"/>
            <color indexed="81"/>
            <rFont val="ＭＳ Ｐゴシック"/>
            <family val="3"/>
            <charset val="128"/>
          </rPr>
          <t>自ら中間処理した後の残さについて、自社の他事業場等で処理を行った量を記載してください。</t>
        </r>
      </text>
    </comment>
    <comment ref="AU16" authorId="0" shapeId="0" xr:uid="{00000000-0006-0000-0B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U17" authorId="0" shapeId="0" xr:uid="{00000000-0006-0000-0B00-00000C000000}">
      <text>
        <r>
          <rPr>
            <sz val="9"/>
            <color indexed="81"/>
            <rFont val="ＭＳ Ｐゴシック"/>
            <family val="3"/>
            <charset val="128"/>
          </rPr>
          <t>同上</t>
        </r>
      </text>
    </comment>
    <comment ref="P18" authorId="0" shapeId="0" xr:uid="{00000000-0006-0000-0B00-00000D000000}">
      <text>
        <r>
          <rPr>
            <sz val="9"/>
            <color indexed="81"/>
            <rFont val="ＭＳ Ｐゴシック"/>
            <family val="3"/>
            <charset val="128"/>
          </rPr>
          <t>発生事業場内で破砕や脱水、焼却などの中間処理を行った量を記載してください。</t>
        </r>
      </text>
    </comment>
    <comment ref="Y18" authorId="0" shapeId="0" xr:uid="{00000000-0006-0000-0B00-00000E000000}">
      <text>
        <r>
          <rPr>
            <sz val="9"/>
            <color indexed="81"/>
            <rFont val="ＭＳ Ｐゴシック"/>
            <family val="3"/>
            <charset val="128"/>
          </rPr>
          <t>⑧、⑨、※3及びｂの合計から自動的に計算されます。</t>
        </r>
      </text>
    </comment>
    <comment ref="AH18" authorId="0" shapeId="0" xr:uid="{00000000-0006-0000-0B00-00000F000000}">
      <text>
        <r>
          <rPr>
            <sz val="9"/>
            <color indexed="81"/>
            <rFont val="ＭＳ Ｐゴシック"/>
            <family val="3"/>
            <charset val="128"/>
          </rPr>
          <t>右にあるｂ-1およびｂ-2から、自動的に計算されます。</t>
        </r>
      </text>
    </comment>
    <comment ref="AO18" authorId="0" shapeId="0" xr:uid="{00000000-0006-0000-0B00-000010000000}">
      <text>
        <r>
          <rPr>
            <sz val="9"/>
            <color indexed="81"/>
            <rFont val="ＭＳ Ｐゴシック"/>
            <family val="3"/>
            <charset val="128"/>
          </rPr>
          <t>右側にある3つの委託目的別内訳量から、自動的に計算されます。</t>
        </r>
      </text>
    </comment>
    <comment ref="AU18" authorId="0" shapeId="0" xr:uid="{00000000-0006-0000-0B00-000011000000}">
      <text>
        <r>
          <rPr>
            <sz val="9"/>
            <color indexed="81"/>
            <rFont val="ＭＳ Ｐゴシック"/>
            <family val="3"/>
            <charset val="128"/>
          </rPr>
          <t>同上</t>
        </r>
      </text>
    </comment>
    <comment ref="P21" authorId="0" shapeId="0" xr:uid="{00000000-0006-0000-0B00-000012000000}">
      <text>
        <r>
          <rPr>
            <sz val="9"/>
            <color indexed="81"/>
            <rFont val="ＭＳ Ｐゴシック"/>
            <family val="3"/>
            <charset val="128"/>
          </rPr>
          <t>④のうち、ボイラによる熱回収を行う焼却施設（ガス化溶融施設も含む）において処理を行った量を記載してください。
熱回収認定業者であるか否かを問いません。</t>
        </r>
      </text>
    </comment>
    <comment ref="Y21" authorId="0" shapeId="0" xr:uid="{00000000-0006-0000-0B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O21" authorId="0" shapeId="0" xr:uid="{00000000-0006-0000-0B00-000014000000}">
      <text>
        <r>
          <rPr>
            <sz val="9"/>
            <color indexed="81"/>
            <rFont val="ＭＳ Ｐゴシック"/>
            <family val="3"/>
            <charset val="128"/>
          </rPr>
          <t>自ら中間処理した後の残さについて、中間処理委託を経ずに、直接埋立処分や海洋投入処分の委託をした量を記載してください。</t>
        </r>
      </text>
    </comment>
    <comment ref="D24" authorId="0" shapeId="0" xr:uid="{DE8EE5FE-8A54-4710-B51B-902E68AC2F10}">
      <text>
        <r>
          <rPr>
            <sz val="9"/>
            <color indexed="81"/>
            <rFont val="ＭＳ Ｐゴシック"/>
            <family val="3"/>
            <charset val="128"/>
          </rPr>
          <t>前年度（令和７年度）に提出した様式４に記載した令和７年度目標値を記入してください。</t>
        </r>
      </text>
    </comment>
    <comment ref="H24" authorId="0" shapeId="0" xr:uid="{00000000-0006-0000-0B00-000016000000}">
      <text>
        <r>
          <rPr>
            <sz val="9"/>
            <color indexed="81"/>
            <rFont val="ＭＳ Ｐゴシック"/>
            <family val="3"/>
            <charset val="128"/>
          </rPr>
          <t>右上のフローから、自動的に計算されます。</t>
        </r>
      </text>
    </comment>
    <comment ref="P24" authorId="0" shapeId="0" xr:uid="{00000000-0006-0000-0B00-000017000000}">
      <text>
        <r>
          <rPr>
            <sz val="9"/>
            <color indexed="81"/>
            <rFont val="ＭＳ Ｐゴシック"/>
            <family val="3"/>
            <charset val="128"/>
          </rPr>
          <t>発生事業場内での処理ではなく、自社の他事業場等で処理を行った量を記載してください。</t>
        </r>
      </text>
    </comment>
    <comment ref="AS24" authorId="0" shapeId="0" xr:uid="{00000000-0006-0000-0B00-000018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D25" authorId="0" shapeId="0" xr:uid="{238A6089-087E-4113-9E98-779311D75114}">
      <text>
        <r>
          <rPr>
            <sz val="9"/>
            <color indexed="81"/>
            <rFont val="ＭＳ Ｐゴシック"/>
            <family val="3"/>
            <charset val="128"/>
          </rPr>
          <t>前年度（令和７年度）に提出した様式４に記載した令和７年度目標値を記入してください。</t>
        </r>
      </text>
    </comment>
    <comment ref="H25" authorId="0" shapeId="0" xr:uid="{00000000-0006-0000-0B00-00001A000000}">
      <text>
        <r>
          <rPr>
            <sz val="9"/>
            <color indexed="81"/>
            <rFont val="ＭＳ Ｐゴシック"/>
            <family val="3"/>
            <charset val="128"/>
          </rPr>
          <t>右上のフローから、自動的に計算されます。</t>
        </r>
      </text>
    </comment>
    <comment ref="D26" authorId="0" shapeId="0" xr:uid="{609D3C31-60EB-4546-BC81-7E7E1CC88D68}">
      <text>
        <r>
          <rPr>
            <sz val="9"/>
            <color indexed="81"/>
            <rFont val="ＭＳ Ｐゴシック"/>
            <family val="3"/>
            <charset val="128"/>
          </rPr>
          <t>前年度（令和７年度）に提出した様式４に記載した令和７年度目標値を記入してください。</t>
        </r>
      </text>
    </comment>
    <comment ref="H26" authorId="0" shapeId="0" xr:uid="{00000000-0006-0000-0B00-00001C000000}">
      <text>
        <r>
          <rPr>
            <sz val="9"/>
            <color indexed="81"/>
            <rFont val="ＭＳ Ｐゴシック"/>
            <family val="3"/>
            <charset val="128"/>
          </rPr>
          <t>右上のフローから、自動的に計算されます。</t>
        </r>
      </text>
    </comment>
    <comment ref="D27" authorId="0" shapeId="0" xr:uid="{30FA4274-6D60-456F-B19A-C441368B48E7}">
      <text>
        <r>
          <rPr>
            <sz val="9"/>
            <color indexed="81"/>
            <rFont val="ＭＳ Ｐゴシック"/>
            <family val="3"/>
            <charset val="128"/>
          </rPr>
          <t>前年度（令和７年度）に提出した様式４に記載した令和７年度目標値を記入してください。</t>
        </r>
      </text>
    </comment>
    <comment ref="H27" authorId="0" shapeId="0" xr:uid="{00000000-0006-0000-0B00-00001E000000}">
      <text>
        <r>
          <rPr>
            <sz val="9"/>
            <color indexed="81"/>
            <rFont val="ＭＳ Ｐゴシック"/>
            <family val="3"/>
            <charset val="128"/>
          </rPr>
          <t>右上のフローから、自動的に計算されます。</t>
        </r>
      </text>
    </comment>
    <comment ref="P27" authorId="0" shapeId="0" xr:uid="{00000000-0006-0000-0B00-00001F000000}">
      <text>
        <r>
          <rPr>
            <sz val="9"/>
            <color indexed="81"/>
            <rFont val="ＭＳ Ｐゴシック"/>
            <family val="3"/>
            <charset val="128"/>
          </rPr>
          <t>下にあるＢ-1およびＢ-2から、自動的に計算されます。</t>
        </r>
      </text>
    </comment>
    <comment ref="AL27" authorId="0" shapeId="0" xr:uid="{00000000-0006-0000-0B00-000020000000}">
      <text>
        <r>
          <rPr>
            <sz val="9"/>
            <color indexed="81"/>
            <rFont val="ＭＳ Ｐゴシック"/>
            <family val="3"/>
            <charset val="128"/>
          </rPr>
          <t>Ｂとｂの合計が自動的に計算されます。</t>
        </r>
      </text>
    </comment>
    <comment ref="AS27" authorId="0" shapeId="0" xr:uid="{00000000-0006-0000-0B00-000021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D28" authorId="0" shapeId="0" xr:uid="{8BEEA7FD-DC6C-4C37-AE43-475843A068A7}">
      <text>
        <r>
          <rPr>
            <sz val="9"/>
            <color indexed="81"/>
            <rFont val="ＭＳ Ｐゴシック"/>
            <family val="3"/>
            <charset val="128"/>
          </rPr>
          <t>前年度（令和７年度）に提出した様式４に記載した令和７年度目標値を記入してください。</t>
        </r>
      </text>
    </comment>
    <comment ref="H28" authorId="0" shapeId="0" xr:uid="{00000000-0006-0000-0B00-000023000000}">
      <text>
        <r>
          <rPr>
            <sz val="9"/>
            <color indexed="81"/>
            <rFont val="ＭＳ Ｐゴシック"/>
            <family val="3"/>
            <charset val="128"/>
          </rPr>
          <t>右上のフローから、自動的に計算されます。</t>
        </r>
      </text>
    </comment>
    <comment ref="AA28" authorId="0" shapeId="0" xr:uid="{00000000-0006-0000-0B00-000024000000}">
      <text>
        <r>
          <rPr>
            <sz val="9"/>
            <color indexed="81"/>
            <rFont val="ＭＳ Ｐゴシック"/>
            <family val="3"/>
            <charset val="128"/>
          </rPr>
          <t>特別管理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D29" authorId="0" shapeId="0" xr:uid="{EFB006CE-8806-4B32-A82E-4B4B0EFF3409}">
      <text>
        <r>
          <rPr>
            <sz val="9"/>
            <color indexed="81"/>
            <rFont val="ＭＳ Ｐゴシック"/>
            <family val="3"/>
            <charset val="128"/>
          </rPr>
          <t>前年度（令和７年度）に提出した様式４に記載した令和７年度目標値を記入してください。</t>
        </r>
      </text>
    </comment>
    <comment ref="H29" authorId="0" shapeId="0" xr:uid="{00000000-0006-0000-0B00-000026000000}">
      <text>
        <r>
          <rPr>
            <sz val="9"/>
            <color indexed="81"/>
            <rFont val="ＭＳ Ｐゴシック"/>
            <family val="3"/>
            <charset val="128"/>
          </rPr>
          <t>右上のフローから、自動的に計算されます。</t>
        </r>
      </text>
    </comment>
    <comment ref="AA29" authorId="0" shapeId="0" xr:uid="{00000000-0006-0000-0B00-000027000000}">
      <text>
        <r>
          <rPr>
            <sz val="9"/>
            <color indexed="81"/>
            <rFont val="ＭＳ Ｐゴシック"/>
            <family val="3"/>
            <charset val="128"/>
          </rPr>
          <t>同上</t>
        </r>
      </text>
    </comment>
    <comment ref="D30" authorId="0" shapeId="0" xr:uid="{1A45D4DA-2FCA-4486-B4AD-B8CF15634ADC}">
      <text>
        <r>
          <rPr>
            <sz val="9"/>
            <color indexed="81"/>
            <rFont val="ＭＳ Ｐゴシック"/>
            <family val="3"/>
            <charset val="128"/>
          </rPr>
          <t>前年度（令和７年度）に提出した様式４に記載した令和７年度目標値を記入してください。</t>
        </r>
      </text>
    </comment>
    <comment ref="H30" authorId="0" shapeId="0" xr:uid="{00000000-0006-0000-0B00-000029000000}">
      <text>
        <r>
          <rPr>
            <sz val="9"/>
            <color indexed="81"/>
            <rFont val="ＭＳ Ｐゴシック"/>
            <family val="3"/>
            <charset val="128"/>
          </rPr>
          <t>右上のフローから、自動的に計算されます。</t>
        </r>
      </text>
    </comment>
    <comment ref="R30" authorId="0" shapeId="0" xr:uid="{00000000-0006-0000-0B00-00002A000000}">
      <text>
        <r>
          <rPr>
            <sz val="9"/>
            <color indexed="81"/>
            <rFont val="ＭＳ Ｐゴシック"/>
            <family val="3"/>
            <charset val="128"/>
          </rPr>
          <t>右側にある3つの委託目的別内訳量から、自動的に計算されます。</t>
        </r>
      </text>
    </comment>
    <comment ref="AA30" authorId="0" shapeId="0" xr:uid="{00000000-0006-0000-0B00-00002B000000}">
      <text>
        <r>
          <rPr>
            <sz val="9"/>
            <color indexed="81"/>
            <rFont val="ＭＳ Ｐゴシック"/>
            <family val="3"/>
            <charset val="128"/>
          </rPr>
          <t>同上</t>
        </r>
      </text>
    </comment>
    <comment ref="AL30" authorId="0" shapeId="0" xr:uid="{00000000-0006-0000-0B00-00002C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D31" authorId="0" shapeId="0" xr:uid="{22BAC360-611A-42A9-BBA4-307DAC5D45BD}">
      <text>
        <r>
          <rPr>
            <sz val="9"/>
            <color indexed="81"/>
            <rFont val="ＭＳ Ｐゴシック"/>
            <family val="3"/>
            <charset val="128"/>
          </rPr>
          <t>前年度（令和７年度）に提出した様式４に記載した令和７年度目標値を記入してください。</t>
        </r>
      </text>
    </comment>
    <comment ref="H31" authorId="0" shapeId="0" xr:uid="{00000000-0006-0000-0B00-00002E000000}">
      <text>
        <r>
          <rPr>
            <sz val="9"/>
            <color indexed="81"/>
            <rFont val="ＭＳ Ｐゴシック"/>
            <family val="3"/>
            <charset val="128"/>
          </rPr>
          <t>右上のフローから、自動的に計算されます。</t>
        </r>
      </text>
    </comment>
    <comment ref="AS31" authorId="0" shapeId="0" xr:uid="{00000000-0006-0000-0B00-00002F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D32" authorId="0" shapeId="0" xr:uid="{81F6AD1B-A6C4-4ADD-909F-B4EC26BEDC5C}">
      <text>
        <r>
          <rPr>
            <sz val="9"/>
            <color indexed="81"/>
            <rFont val="ＭＳ Ｐゴシック"/>
            <family val="3"/>
            <charset val="128"/>
          </rPr>
          <t>前年度（令和７年度）に提出した様式４に記載した令和７年度目標値を記入してください。</t>
        </r>
      </text>
    </comment>
    <comment ref="H32" authorId="0" shapeId="0" xr:uid="{00000000-0006-0000-0B00-000031000000}">
      <text>
        <r>
          <rPr>
            <sz val="9"/>
            <color indexed="81"/>
            <rFont val="ＭＳ Ｐゴシック"/>
            <family val="3"/>
            <charset val="128"/>
          </rPr>
          <t>右上のフローから、自動的に計算されます。</t>
        </r>
      </text>
    </comment>
    <comment ref="D33" authorId="0" shapeId="0" xr:uid="{AF2C1701-E045-4962-9BDA-73177F42AF13}">
      <text>
        <r>
          <rPr>
            <sz val="9"/>
            <color indexed="81"/>
            <rFont val="ＭＳ Ｐゴシック"/>
            <family val="3"/>
            <charset val="128"/>
          </rPr>
          <t>前年度（令和７年度）に提出した様式４に記載した令和７年度目標値を記入してください。</t>
        </r>
      </text>
    </comment>
    <comment ref="H33" authorId="0" shapeId="0" xr:uid="{00000000-0006-0000-0B00-000033000000}">
      <text>
        <r>
          <rPr>
            <sz val="9"/>
            <color indexed="81"/>
            <rFont val="ＭＳ Ｐゴシック"/>
            <family val="3"/>
            <charset val="128"/>
          </rPr>
          <t>右上のフローから、自動的に計算されます。</t>
        </r>
      </text>
    </comment>
    <comment ref="R33" authorId="0" shapeId="0" xr:uid="{00000000-0006-0000-0B00-000034000000}">
      <text>
        <r>
          <rPr>
            <sz val="9"/>
            <color indexed="81"/>
            <rFont val="ＭＳ Ｐゴシック"/>
            <family val="3"/>
            <charset val="128"/>
          </rPr>
          <t>中間処理を経ずに、特別管理産業廃棄物を直接、埋立処分の委託をした量を記載してください。</t>
        </r>
      </text>
    </comment>
  </commentList>
</comments>
</file>

<file path=xl/comments13.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S4" authorId="0" shapeId="0" xr:uid="{00000000-0006-0000-0C00-000001000000}">
      <text>
        <r>
          <rPr>
            <sz val="10"/>
            <color indexed="81"/>
            <rFont val="ＭＳ Ｐゴシック"/>
            <family val="3"/>
            <charset val="128"/>
          </rPr>
          <t>「表紙」シートで選択された○印が自動的に反映されます。</t>
        </r>
      </text>
    </comment>
    <comment ref="AU4" authorId="0" shapeId="0" xr:uid="{00000000-0006-0000-0C00-000002000000}">
      <text>
        <r>
          <rPr>
            <sz val="10"/>
            <color indexed="81"/>
            <rFont val="ＭＳ Ｐゴシック"/>
            <family val="3"/>
            <charset val="128"/>
          </rPr>
          <t>「表紙」シートで選択された○印が自動的に反映されます。</t>
        </r>
      </text>
    </comment>
    <comment ref="AF5" authorId="0" shapeId="0" xr:uid="{00000000-0006-0000-0C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H9" authorId="0" shapeId="0" xr:uid="{00000000-0006-0000-0C00-000004000000}">
      <text>
        <r>
          <rPr>
            <sz val="9"/>
            <color indexed="81"/>
            <rFont val="ＭＳ Ｐゴシック"/>
            <family val="3"/>
            <charset val="128"/>
          </rPr>
          <t>自ら中間処理した後の残さを再生利用した量で、利用形態は自社の事業場だけでなく、他事業者による再生利用も含みます。また、残さの有償売却量も含めて記載してください。</t>
        </r>
      </text>
    </comment>
    <comment ref="F12" authorId="0" shapeId="0" xr:uid="{00000000-0006-0000-0C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P12" authorId="0" shapeId="0" xr:uid="{00000000-0006-0000-0C00-000006000000}">
      <text>
        <r>
          <rPr>
            <sz val="9"/>
            <color indexed="81"/>
            <rFont val="ＭＳ Ｐゴシック"/>
            <family val="3"/>
            <charset val="128"/>
          </rPr>
          <t>特別管理産業廃棄物の中間処理ではなく、汚れの除去程度等で、発生事業場（自己）又は自社の他事業場等において直接再生利用した量を記載してください。</t>
        </r>
      </text>
    </comment>
    <comment ref="AH12" authorId="0" shapeId="0" xr:uid="{00000000-0006-0000-0C00-000007000000}">
      <text>
        <r>
          <rPr>
            <sz val="9"/>
            <color indexed="81"/>
            <rFont val="ＭＳ Ｐゴシック"/>
            <family val="3"/>
            <charset val="128"/>
          </rPr>
          <t>自ら中間処理した後の残さを発生事業場又は自社自らが、埋立処分や海洋投入処分を行った量を記載してください。（処分先について、発生事業場内外や県の内外を問いません）</t>
        </r>
      </text>
    </comment>
    <comment ref="F15" authorId="0" shapeId="0" xr:uid="{00000000-0006-0000-0C00-000008000000}">
      <text>
        <r>
          <rPr>
            <sz val="9"/>
            <color indexed="81"/>
            <rFont val="ＭＳ Ｐゴシック"/>
            <family val="3"/>
            <charset val="128"/>
          </rPr>
          <t>当該用紙に記載する特別管理産業廃棄物等で自社の他事業場で発生し、当該事業場で搬入処理される場合があれば、その搬入量を記載してください。</t>
        </r>
      </text>
    </comment>
    <comment ref="P15" authorId="0" shapeId="0" xr:uid="{00000000-0006-0000-0C00-000009000000}">
      <text>
        <r>
          <rPr>
            <sz val="9"/>
            <color indexed="81"/>
            <rFont val="ＭＳ Ｐゴシック"/>
            <family val="3"/>
            <charset val="128"/>
          </rPr>
          <t>発生事業場又は自社自らが、埋立処分を行った量を記載してください。（処分先について、発生事業場内外や県の内外を問いません）</t>
        </r>
      </text>
    </comment>
    <comment ref="AH15" authorId="0" shapeId="0" xr:uid="{00000000-0006-0000-0C00-00000A000000}">
      <text>
        <r>
          <rPr>
            <sz val="9"/>
            <color indexed="81"/>
            <rFont val="ＭＳ Ｐゴシック"/>
            <family val="3"/>
            <charset val="128"/>
          </rPr>
          <t>自ら中間処理した後の残さについて、自社の他事業場等で処理を行った量を記載してください。</t>
        </r>
      </text>
    </comment>
    <comment ref="AU16" authorId="0" shapeId="0" xr:uid="{00000000-0006-0000-0C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U17" authorId="0" shapeId="0" xr:uid="{00000000-0006-0000-0C00-00000C000000}">
      <text>
        <r>
          <rPr>
            <sz val="9"/>
            <color indexed="81"/>
            <rFont val="ＭＳ Ｐゴシック"/>
            <family val="3"/>
            <charset val="128"/>
          </rPr>
          <t>同上</t>
        </r>
      </text>
    </comment>
    <comment ref="P18" authorId="0" shapeId="0" xr:uid="{00000000-0006-0000-0C00-00000D000000}">
      <text>
        <r>
          <rPr>
            <sz val="9"/>
            <color indexed="81"/>
            <rFont val="ＭＳ Ｐゴシック"/>
            <family val="3"/>
            <charset val="128"/>
          </rPr>
          <t>発生事業場内で破砕や脱水、焼却などの中間処理を行った量を記載してください。</t>
        </r>
      </text>
    </comment>
    <comment ref="Y18" authorId="0" shapeId="0" xr:uid="{00000000-0006-0000-0C00-00000E000000}">
      <text>
        <r>
          <rPr>
            <sz val="9"/>
            <color indexed="81"/>
            <rFont val="ＭＳ Ｐゴシック"/>
            <family val="3"/>
            <charset val="128"/>
          </rPr>
          <t>⑧、⑨、※3及びｂの合計から自動的に計算されます。</t>
        </r>
      </text>
    </comment>
    <comment ref="AH18" authorId="0" shapeId="0" xr:uid="{00000000-0006-0000-0C00-00000F000000}">
      <text>
        <r>
          <rPr>
            <sz val="9"/>
            <color indexed="81"/>
            <rFont val="ＭＳ Ｐゴシック"/>
            <family val="3"/>
            <charset val="128"/>
          </rPr>
          <t>右にあるｂ-1およびｂ-2から、自動的に計算されます。</t>
        </r>
      </text>
    </comment>
    <comment ref="AO18" authorId="0" shapeId="0" xr:uid="{00000000-0006-0000-0C00-000010000000}">
      <text>
        <r>
          <rPr>
            <sz val="9"/>
            <color indexed="81"/>
            <rFont val="ＭＳ Ｐゴシック"/>
            <family val="3"/>
            <charset val="128"/>
          </rPr>
          <t>右側にある3つの委託目的別内訳量から、自動的に計算されます。</t>
        </r>
      </text>
    </comment>
    <comment ref="AU18" authorId="0" shapeId="0" xr:uid="{00000000-0006-0000-0C00-000011000000}">
      <text>
        <r>
          <rPr>
            <sz val="9"/>
            <color indexed="81"/>
            <rFont val="ＭＳ Ｐゴシック"/>
            <family val="3"/>
            <charset val="128"/>
          </rPr>
          <t>同上</t>
        </r>
      </text>
    </comment>
    <comment ref="P21" authorId="0" shapeId="0" xr:uid="{00000000-0006-0000-0C00-000012000000}">
      <text>
        <r>
          <rPr>
            <sz val="9"/>
            <color indexed="81"/>
            <rFont val="ＭＳ Ｐゴシック"/>
            <family val="3"/>
            <charset val="128"/>
          </rPr>
          <t>④のうち、ボイラによる熱回収を行う焼却施設（ガス化溶融施設も含む）において処理を行った量を記載してください。
熱回収認定業者であるか否かを問いません。</t>
        </r>
      </text>
    </comment>
    <comment ref="Y21" authorId="0" shapeId="0" xr:uid="{00000000-0006-0000-0C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O21" authorId="0" shapeId="0" xr:uid="{00000000-0006-0000-0C00-000014000000}">
      <text>
        <r>
          <rPr>
            <sz val="9"/>
            <color indexed="81"/>
            <rFont val="ＭＳ Ｐゴシック"/>
            <family val="3"/>
            <charset val="128"/>
          </rPr>
          <t>自ら中間処理した後の残さについて、中間処理委託を経ずに、直接埋立処分や海洋投入処分の委託をした量を記載してください。</t>
        </r>
      </text>
    </comment>
    <comment ref="D24" authorId="0" shapeId="0" xr:uid="{E20B38DC-0F84-4922-BD4C-9B0D1B497D76}">
      <text>
        <r>
          <rPr>
            <sz val="9"/>
            <color indexed="81"/>
            <rFont val="ＭＳ Ｐゴシック"/>
            <family val="3"/>
            <charset val="128"/>
          </rPr>
          <t>前年度（令和７年度）に提出した様式４に記載した令和７年度目標値を記入してください。</t>
        </r>
      </text>
    </comment>
    <comment ref="H24" authorId="0" shapeId="0" xr:uid="{00000000-0006-0000-0C00-000016000000}">
      <text>
        <r>
          <rPr>
            <sz val="9"/>
            <color indexed="81"/>
            <rFont val="ＭＳ Ｐゴシック"/>
            <family val="3"/>
            <charset val="128"/>
          </rPr>
          <t>右上のフローから、自動的に計算されます。</t>
        </r>
      </text>
    </comment>
    <comment ref="P24" authorId="0" shapeId="0" xr:uid="{00000000-0006-0000-0C00-000017000000}">
      <text>
        <r>
          <rPr>
            <sz val="9"/>
            <color indexed="81"/>
            <rFont val="ＭＳ Ｐゴシック"/>
            <family val="3"/>
            <charset val="128"/>
          </rPr>
          <t>発生事業場内での処理ではなく、自社の他事業場等で処理を行った量を記載してください。</t>
        </r>
      </text>
    </comment>
    <comment ref="AS24" authorId="0" shapeId="0" xr:uid="{00000000-0006-0000-0C00-000018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D25" authorId="0" shapeId="0" xr:uid="{6FFBFC49-147A-409F-A822-A2C99EE364EA}">
      <text>
        <r>
          <rPr>
            <sz val="9"/>
            <color indexed="81"/>
            <rFont val="ＭＳ Ｐゴシック"/>
            <family val="3"/>
            <charset val="128"/>
          </rPr>
          <t>前年度（令和７年度）に提出した様式４に記載した令和７年度目標値を記入してください。</t>
        </r>
      </text>
    </comment>
    <comment ref="H25" authorId="0" shapeId="0" xr:uid="{00000000-0006-0000-0C00-00001A000000}">
      <text>
        <r>
          <rPr>
            <sz val="9"/>
            <color indexed="81"/>
            <rFont val="ＭＳ Ｐゴシック"/>
            <family val="3"/>
            <charset val="128"/>
          </rPr>
          <t>右上のフローから、自動的に計算されます。</t>
        </r>
      </text>
    </comment>
    <comment ref="D26" authorId="0" shapeId="0" xr:uid="{9C3F045C-1594-4395-A44E-91873E7D8AA7}">
      <text>
        <r>
          <rPr>
            <sz val="9"/>
            <color indexed="81"/>
            <rFont val="ＭＳ Ｐゴシック"/>
            <family val="3"/>
            <charset val="128"/>
          </rPr>
          <t>前年度（令和７年度）に提出した様式４に記載した令和７年度目標値を記入してください。</t>
        </r>
      </text>
    </comment>
    <comment ref="H26" authorId="0" shapeId="0" xr:uid="{00000000-0006-0000-0C00-00001C000000}">
      <text>
        <r>
          <rPr>
            <sz val="9"/>
            <color indexed="81"/>
            <rFont val="ＭＳ Ｐゴシック"/>
            <family val="3"/>
            <charset val="128"/>
          </rPr>
          <t>右上のフローから、自動的に計算されます。</t>
        </r>
      </text>
    </comment>
    <comment ref="D27" authorId="0" shapeId="0" xr:uid="{850F56F0-975A-4FD9-8393-7912B15BBC75}">
      <text>
        <r>
          <rPr>
            <sz val="9"/>
            <color indexed="81"/>
            <rFont val="ＭＳ Ｐゴシック"/>
            <family val="3"/>
            <charset val="128"/>
          </rPr>
          <t>前年度（令和７年度）に提出した様式４に記載した令和７年度目標値を記入してください。</t>
        </r>
      </text>
    </comment>
    <comment ref="H27" authorId="0" shapeId="0" xr:uid="{00000000-0006-0000-0C00-00001E000000}">
      <text>
        <r>
          <rPr>
            <sz val="9"/>
            <color indexed="81"/>
            <rFont val="ＭＳ Ｐゴシック"/>
            <family val="3"/>
            <charset val="128"/>
          </rPr>
          <t>右上のフローから、自動的に計算されます。</t>
        </r>
      </text>
    </comment>
    <comment ref="P27" authorId="0" shapeId="0" xr:uid="{00000000-0006-0000-0C00-00001F000000}">
      <text>
        <r>
          <rPr>
            <sz val="9"/>
            <color indexed="81"/>
            <rFont val="ＭＳ Ｐゴシック"/>
            <family val="3"/>
            <charset val="128"/>
          </rPr>
          <t>下にあるＢ-1およびＢ-2から、自動的に計算されます。</t>
        </r>
      </text>
    </comment>
    <comment ref="AL27" authorId="0" shapeId="0" xr:uid="{00000000-0006-0000-0C00-000020000000}">
      <text>
        <r>
          <rPr>
            <sz val="9"/>
            <color indexed="81"/>
            <rFont val="ＭＳ Ｐゴシック"/>
            <family val="3"/>
            <charset val="128"/>
          </rPr>
          <t>Ｂとｂの合計が自動的に計算されます。</t>
        </r>
      </text>
    </comment>
    <comment ref="AS27" authorId="0" shapeId="0" xr:uid="{00000000-0006-0000-0C00-000021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D28" authorId="0" shapeId="0" xr:uid="{68674241-B89B-45B3-A76E-B8626EDB4CA1}">
      <text>
        <r>
          <rPr>
            <sz val="9"/>
            <color indexed="81"/>
            <rFont val="ＭＳ Ｐゴシック"/>
            <family val="3"/>
            <charset val="128"/>
          </rPr>
          <t>前年度（令和７年度）に提出した様式４に記載した令和７年度目標値を記入してください。</t>
        </r>
      </text>
    </comment>
    <comment ref="H28" authorId="0" shapeId="0" xr:uid="{00000000-0006-0000-0C00-000023000000}">
      <text>
        <r>
          <rPr>
            <sz val="9"/>
            <color indexed="81"/>
            <rFont val="ＭＳ Ｐゴシック"/>
            <family val="3"/>
            <charset val="128"/>
          </rPr>
          <t>右上のフローから、自動的に計算されます。</t>
        </r>
      </text>
    </comment>
    <comment ref="AA28" authorId="0" shapeId="0" xr:uid="{00000000-0006-0000-0C00-000024000000}">
      <text>
        <r>
          <rPr>
            <sz val="9"/>
            <color indexed="81"/>
            <rFont val="ＭＳ Ｐゴシック"/>
            <family val="3"/>
            <charset val="128"/>
          </rPr>
          <t>特別管理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D29" authorId="0" shapeId="0" xr:uid="{897651A5-CCCC-4FF2-9D2C-E6F51C5C6F67}">
      <text>
        <r>
          <rPr>
            <sz val="9"/>
            <color indexed="81"/>
            <rFont val="ＭＳ Ｐゴシック"/>
            <family val="3"/>
            <charset val="128"/>
          </rPr>
          <t>前年度（令和７年度）に提出した様式４に記載した令和７年度目標値を記入してください。</t>
        </r>
      </text>
    </comment>
    <comment ref="H29" authorId="0" shapeId="0" xr:uid="{00000000-0006-0000-0C00-000026000000}">
      <text>
        <r>
          <rPr>
            <sz val="9"/>
            <color indexed="81"/>
            <rFont val="ＭＳ Ｐゴシック"/>
            <family val="3"/>
            <charset val="128"/>
          </rPr>
          <t>右上のフローから、自動的に計算されます。</t>
        </r>
      </text>
    </comment>
    <comment ref="AA29" authorId="0" shapeId="0" xr:uid="{00000000-0006-0000-0C00-000027000000}">
      <text>
        <r>
          <rPr>
            <sz val="9"/>
            <color indexed="81"/>
            <rFont val="ＭＳ Ｐゴシック"/>
            <family val="3"/>
            <charset val="128"/>
          </rPr>
          <t>同上</t>
        </r>
      </text>
    </comment>
    <comment ref="D30" authorId="0" shapeId="0" xr:uid="{DCA412F0-74DC-411D-A406-5B33D759274E}">
      <text>
        <r>
          <rPr>
            <sz val="9"/>
            <color indexed="81"/>
            <rFont val="ＭＳ Ｐゴシック"/>
            <family val="3"/>
            <charset val="128"/>
          </rPr>
          <t>前年度（令和７年度）に提出した様式４に記載した令和７年度目標値を記入してください。</t>
        </r>
      </text>
    </comment>
    <comment ref="H30" authorId="0" shapeId="0" xr:uid="{00000000-0006-0000-0C00-000029000000}">
      <text>
        <r>
          <rPr>
            <sz val="9"/>
            <color indexed="81"/>
            <rFont val="ＭＳ Ｐゴシック"/>
            <family val="3"/>
            <charset val="128"/>
          </rPr>
          <t>右上のフローから、自動的に計算されます。</t>
        </r>
      </text>
    </comment>
    <comment ref="R30" authorId="0" shapeId="0" xr:uid="{00000000-0006-0000-0C00-00002A000000}">
      <text>
        <r>
          <rPr>
            <sz val="9"/>
            <color indexed="81"/>
            <rFont val="ＭＳ Ｐゴシック"/>
            <family val="3"/>
            <charset val="128"/>
          </rPr>
          <t>右側にある3つの委託目的別内訳量から、自動的に計算されます。</t>
        </r>
      </text>
    </comment>
    <comment ref="AA30" authorId="0" shapeId="0" xr:uid="{00000000-0006-0000-0C00-00002B000000}">
      <text>
        <r>
          <rPr>
            <sz val="9"/>
            <color indexed="81"/>
            <rFont val="ＭＳ Ｐゴシック"/>
            <family val="3"/>
            <charset val="128"/>
          </rPr>
          <t>同上</t>
        </r>
      </text>
    </comment>
    <comment ref="AL30" authorId="0" shapeId="0" xr:uid="{00000000-0006-0000-0C00-00002C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D31" authorId="0" shapeId="0" xr:uid="{64E96CD5-5701-45FF-A681-F9287B65E510}">
      <text>
        <r>
          <rPr>
            <sz val="9"/>
            <color indexed="81"/>
            <rFont val="ＭＳ Ｐゴシック"/>
            <family val="3"/>
            <charset val="128"/>
          </rPr>
          <t>前年度（令和７年度）に提出した様式４に記載した令和７年度目標値を記入してください。</t>
        </r>
      </text>
    </comment>
    <comment ref="H31" authorId="0" shapeId="0" xr:uid="{00000000-0006-0000-0C00-00002E000000}">
      <text>
        <r>
          <rPr>
            <sz val="9"/>
            <color indexed="81"/>
            <rFont val="ＭＳ Ｐゴシック"/>
            <family val="3"/>
            <charset val="128"/>
          </rPr>
          <t>右上のフローから、自動的に計算されます。</t>
        </r>
      </text>
    </comment>
    <comment ref="AS31" authorId="0" shapeId="0" xr:uid="{00000000-0006-0000-0C00-00002F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D32" authorId="0" shapeId="0" xr:uid="{13E0CE80-6B06-463E-A089-B06DFE7BCAC3}">
      <text>
        <r>
          <rPr>
            <sz val="9"/>
            <color indexed="81"/>
            <rFont val="ＭＳ Ｐゴシック"/>
            <family val="3"/>
            <charset val="128"/>
          </rPr>
          <t>前年度（令和７年度）に提出した様式４に記載した令和７年度目標値を記入してください。</t>
        </r>
      </text>
    </comment>
    <comment ref="H32" authorId="0" shapeId="0" xr:uid="{00000000-0006-0000-0C00-000031000000}">
      <text>
        <r>
          <rPr>
            <sz val="9"/>
            <color indexed="81"/>
            <rFont val="ＭＳ Ｐゴシック"/>
            <family val="3"/>
            <charset val="128"/>
          </rPr>
          <t>右上のフローから、自動的に計算されます。</t>
        </r>
      </text>
    </comment>
    <comment ref="D33" authorId="0" shapeId="0" xr:uid="{8873C578-59B8-49E1-80D4-D1F43BC0FC06}">
      <text>
        <r>
          <rPr>
            <sz val="9"/>
            <color indexed="81"/>
            <rFont val="ＭＳ Ｐゴシック"/>
            <family val="3"/>
            <charset val="128"/>
          </rPr>
          <t>前年度（令和７年度）に提出した様式４に記載した令和７年度目標値を記入してください。</t>
        </r>
      </text>
    </comment>
    <comment ref="H33" authorId="0" shapeId="0" xr:uid="{00000000-0006-0000-0C00-000033000000}">
      <text>
        <r>
          <rPr>
            <sz val="9"/>
            <color indexed="81"/>
            <rFont val="ＭＳ Ｐゴシック"/>
            <family val="3"/>
            <charset val="128"/>
          </rPr>
          <t>右上のフローから、自動的に計算されます。</t>
        </r>
      </text>
    </comment>
    <comment ref="R33" authorId="0" shapeId="0" xr:uid="{00000000-0006-0000-0C00-000034000000}">
      <text>
        <r>
          <rPr>
            <sz val="9"/>
            <color indexed="81"/>
            <rFont val="ＭＳ Ｐゴシック"/>
            <family val="3"/>
            <charset val="128"/>
          </rPr>
          <t>中間処理を経ずに、特別管理産業廃棄物を直接、埋立処分の委託をした量を記載してください。</t>
        </r>
      </text>
    </comment>
  </commentList>
</comments>
</file>

<file path=xl/comments14.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S4" authorId="0" shapeId="0" xr:uid="{00000000-0006-0000-0D00-000001000000}">
      <text>
        <r>
          <rPr>
            <sz val="10"/>
            <color indexed="81"/>
            <rFont val="ＭＳ Ｐゴシック"/>
            <family val="3"/>
            <charset val="128"/>
          </rPr>
          <t>「表紙」シートで選択された○印が自動的に反映されます。</t>
        </r>
      </text>
    </comment>
    <comment ref="AU4" authorId="0" shapeId="0" xr:uid="{00000000-0006-0000-0D00-000002000000}">
      <text>
        <r>
          <rPr>
            <sz val="10"/>
            <color indexed="81"/>
            <rFont val="ＭＳ Ｐゴシック"/>
            <family val="3"/>
            <charset val="128"/>
          </rPr>
          <t>「表紙」シートで選択された○印が自動的に反映されます。</t>
        </r>
      </text>
    </comment>
    <comment ref="AF5" authorId="0" shapeId="0" xr:uid="{00000000-0006-0000-0D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H9" authorId="0" shapeId="0" xr:uid="{00000000-0006-0000-0D00-000004000000}">
      <text>
        <r>
          <rPr>
            <sz val="9"/>
            <color indexed="81"/>
            <rFont val="ＭＳ Ｐゴシック"/>
            <family val="3"/>
            <charset val="128"/>
          </rPr>
          <t>自ら中間処理した後の残さを再生利用した量で、利用形態は自社の事業場だけでなく、他事業者による再生利用も含みます。また、残さの有償売却量も含めて記載してください。</t>
        </r>
      </text>
    </comment>
    <comment ref="F12" authorId="0" shapeId="0" xr:uid="{00000000-0006-0000-0D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P12" authorId="0" shapeId="0" xr:uid="{00000000-0006-0000-0D00-000006000000}">
      <text>
        <r>
          <rPr>
            <sz val="9"/>
            <color indexed="81"/>
            <rFont val="ＭＳ Ｐゴシック"/>
            <family val="3"/>
            <charset val="128"/>
          </rPr>
          <t>特別管理産業廃棄物の中間処理ではなく、汚れの除去程度等で、発生事業場（自己）又は自社の他事業場等において直接再生利用した量を記載してください。</t>
        </r>
      </text>
    </comment>
    <comment ref="AH12" authorId="0" shapeId="0" xr:uid="{00000000-0006-0000-0D00-000007000000}">
      <text>
        <r>
          <rPr>
            <sz val="9"/>
            <color indexed="81"/>
            <rFont val="ＭＳ Ｐゴシック"/>
            <family val="3"/>
            <charset val="128"/>
          </rPr>
          <t>自ら中間処理した後の残さを発生事業場又は自社自らが、埋立処分や海洋投入処分を行った量を記載してください。（処分先について、発生事業場内外や県の内外を問いません）</t>
        </r>
      </text>
    </comment>
    <comment ref="F15" authorId="0" shapeId="0" xr:uid="{00000000-0006-0000-0D00-000008000000}">
      <text>
        <r>
          <rPr>
            <sz val="9"/>
            <color indexed="81"/>
            <rFont val="ＭＳ Ｐゴシック"/>
            <family val="3"/>
            <charset val="128"/>
          </rPr>
          <t>当該用紙に記載する特別管理産業廃棄物等で自社の他事業場で発生し、当該事業場で搬入処理される場合があれば、その搬入量を記載してください。</t>
        </r>
      </text>
    </comment>
    <comment ref="P15" authorId="0" shapeId="0" xr:uid="{00000000-0006-0000-0D00-000009000000}">
      <text>
        <r>
          <rPr>
            <sz val="9"/>
            <color indexed="81"/>
            <rFont val="ＭＳ Ｐゴシック"/>
            <family val="3"/>
            <charset val="128"/>
          </rPr>
          <t>発生事業場又は自社自らが、埋立処分を行った量を記載してください。（処分先について、発生事業場内外や県の内外を問いません）</t>
        </r>
      </text>
    </comment>
    <comment ref="AH15" authorId="0" shapeId="0" xr:uid="{00000000-0006-0000-0D00-00000A000000}">
      <text>
        <r>
          <rPr>
            <sz val="9"/>
            <color indexed="81"/>
            <rFont val="ＭＳ Ｐゴシック"/>
            <family val="3"/>
            <charset val="128"/>
          </rPr>
          <t>自ら中間処理した後の残さについて、自社の他事業場等で処理を行った量を記載してください。</t>
        </r>
      </text>
    </comment>
    <comment ref="AU16" authorId="0" shapeId="0" xr:uid="{00000000-0006-0000-0D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U17" authorId="0" shapeId="0" xr:uid="{00000000-0006-0000-0D00-00000C000000}">
      <text>
        <r>
          <rPr>
            <sz val="9"/>
            <color indexed="81"/>
            <rFont val="ＭＳ Ｐゴシック"/>
            <family val="3"/>
            <charset val="128"/>
          </rPr>
          <t>同上</t>
        </r>
      </text>
    </comment>
    <comment ref="P18" authorId="0" shapeId="0" xr:uid="{00000000-0006-0000-0D00-00000D000000}">
      <text>
        <r>
          <rPr>
            <sz val="9"/>
            <color indexed="81"/>
            <rFont val="ＭＳ Ｐゴシック"/>
            <family val="3"/>
            <charset val="128"/>
          </rPr>
          <t>発生事業場内で破砕や脱水、焼却などの中間処理を行った量を記載してください。</t>
        </r>
      </text>
    </comment>
    <comment ref="Y18" authorId="0" shapeId="0" xr:uid="{00000000-0006-0000-0D00-00000E000000}">
      <text>
        <r>
          <rPr>
            <sz val="9"/>
            <color indexed="81"/>
            <rFont val="ＭＳ Ｐゴシック"/>
            <family val="3"/>
            <charset val="128"/>
          </rPr>
          <t>⑧、⑨、※3及びｂの合計から自動的に計算されます。</t>
        </r>
      </text>
    </comment>
    <comment ref="AH18" authorId="0" shapeId="0" xr:uid="{00000000-0006-0000-0D00-00000F000000}">
      <text>
        <r>
          <rPr>
            <sz val="9"/>
            <color indexed="81"/>
            <rFont val="ＭＳ Ｐゴシック"/>
            <family val="3"/>
            <charset val="128"/>
          </rPr>
          <t>右にあるｂ-1およびｂ-2から、自動的に計算されます。</t>
        </r>
      </text>
    </comment>
    <comment ref="AO18" authorId="0" shapeId="0" xr:uid="{00000000-0006-0000-0D00-000010000000}">
      <text>
        <r>
          <rPr>
            <sz val="9"/>
            <color indexed="81"/>
            <rFont val="ＭＳ Ｐゴシック"/>
            <family val="3"/>
            <charset val="128"/>
          </rPr>
          <t>右側にある3つの委託目的別内訳量から、自動的に計算されます。</t>
        </r>
      </text>
    </comment>
    <comment ref="AU18" authorId="0" shapeId="0" xr:uid="{00000000-0006-0000-0D00-000011000000}">
      <text>
        <r>
          <rPr>
            <sz val="9"/>
            <color indexed="81"/>
            <rFont val="ＭＳ Ｐゴシック"/>
            <family val="3"/>
            <charset val="128"/>
          </rPr>
          <t>同上</t>
        </r>
      </text>
    </comment>
    <comment ref="P21" authorId="0" shapeId="0" xr:uid="{00000000-0006-0000-0D00-000012000000}">
      <text>
        <r>
          <rPr>
            <sz val="9"/>
            <color indexed="81"/>
            <rFont val="ＭＳ Ｐゴシック"/>
            <family val="3"/>
            <charset val="128"/>
          </rPr>
          <t>④のうち、ボイラによる熱回収を行う焼却施設（ガス化溶融施設も含む）において処理を行った量を記載してください。
熱回収認定業者であるか否かを問いません。</t>
        </r>
      </text>
    </comment>
    <comment ref="Y21" authorId="0" shapeId="0" xr:uid="{00000000-0006-0000-0D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O21" authorId="0" shapeId="0" xr:uid="{00000000-0006-0000-0D00-000014000000}">
      <text>
        <r>
          <rPr>
            <sz val="9"/>
            <color indexed="81"/>
            <rFont val="ＭＳ Ｐゴシック"/>
            <family val="3"/>
            <charset val="128"/>
          </rPr>
          <t>自ら中間処理した後の残さについて、中間処理委託を経ずに、直接埋立処分や海洋投入処分の委託をした量を記載してください。</t>
        </r>
      </text>
    </comment>
    <comment ref="D24" authorId="0" shapeId="0" xr:uid="{944AB65E-B424-4048-ACF2-00762D933581}">
      <text>
        <r>
          <rPr>
            <sz val="9"/>
            <color indexed="81"/>
            <rFont val="ＭＳ Ｐゴシック"/>
            <family val="3"/>
            <charset val="128"/>
          </rPr>
          <t>前年度（令和７年度）に提出した様式４に記載した令和７年度目標値を記入してください。</t>
        </r>
      </text>
    </comment>
    <comment ref="H24" authorId="0" shapeId="0" xr:uid="{00000000-0006-0000-0D00-000016000000}">
      <text>
        <r>
          <rPr>
            <sz val="9"/>
            <color indexed="81"/>
            <rFont val="ＭＳ Ｐゴシック"/>
            <family val="3"/>
            <charset val="128"/>
          </rPr>
          <t>右上のフローから、自動的に計算されます。</t>
        </r>
      </text>
    </comment>
    <comment ref="P24" authorId="0" shapeId="0" xr:uid="{00000000-0006-0000-0D00-000017000000}">
      <text>
        <r>
          <rPr>
            <sz val="9"/>
            <color indexed="81"/>
            <rFont val="ＭＳ Ｐゴシック"/>
            <family val="3"/>
            <charset val="128"/>
          </rPr>
          <t>発生事業場内での処理ではなく、自社の他事業場等で処理を行った量を記載してください。</t>
        </r>
      </text>
    </comment>
    <comment ref="AS24" authorId="0" shapeId="0" xr:uid="{00000000-0006-0000-0D00-000018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D25" authorId="0" shapeId="0" xr:uid="{B8A9CAFA-3707-4965-9374-05A8EA3A2F83}">
      <text>
        <r>
          <rPr>
            <sz val="9"/>
            <color indexed="81"/>
            <rFont val="ＭＳ Ｐゴシック"/>
            <family val="3"/>
            <charset val="128"/>
          </rPr>
          <t>前年度（令和７年度）に提出した様式４に記載した令和７年度目標値を記入してください。</t>
        </r>
      </text>
    </comment>
    <comment ref="H25" authorId="0" shapeId="0" xr:uid="{00000000-0006-0000-0D00-00001A000000}">
      <text>
        <r>
          <rPr>
            <sz val="9"/>
            <color indexed="81"/>
            <rFont val="ＭＳ Ｐゴシック"/>
            <family val="3"/>
            <charset val="128"/>
          </rPr>
          <t>右上のフローから、自動的に計算されます。</t>
        </r>
      </text>
    </comment>
    <comment ref="D26" authorId="0" shapeId="0" xr:uid="{4ACF280E-D34F-453F-8B2A-7F67C9B6FFBD}">
      <text>
        <r>
          <rPr>
            <sz val="9"/>
            <color indexed="81"/>
            <rFont val="ＭＳ Ｐゴシック"/>
            <family val="3"/>
            <charset val="128"/>
          </rPr>
          <t>前年度（令和７年度）に提出した様式４に記載した令和７年度目標値を記入してください。</t>
        </r>
      </text>
    </comment>
    <comment ref="H26" authorId="0" shapeId="0" xr:uid="{00000000-0006-0000-0D00-00001C000000}">
      <text>
        <r>
          <rPr>
            <sz val="9"/>
            <color indexed="81"/>
            <rFont val="ＭＳ Ｐゴシック"/>
            <family val="3"/>
            <charset val="128"/>
          </rPr>
          <t>右上のフローから、自動的に計算されます。</t>
        </r>
      </text>
    </comment>
    <comment ref="D27" authorId="0" shapeId="0" xr:uid="{45285A78-F617-4B73-9686-367A4125420F}">
      <text>
        <r>
          <rPr>
            <sz val="9"/>
            <color indexed="81"/>
            <rFont val="ＭＳ Ｐゴシック"/>
            <family val="3"/>
            <charset val="128"/>
          </rPr>
          <t>前年度（令和７年度）に提出した様式４に記載した令和７年度目標値を記入してください。</t>
        </r>
      </text>
    </comment>
    <comment ref="H27" authorId="0" shapeId="0" xr:uid="{00000000-0006-0000-0D00-00001E000000}">
      <text>
        <r>
          <rPr>
            <sz val="9"/>
            <color indexed="81"/>
            <rFont val="ＭＳ Ｐゴシック"/>
            <family val="3"/>
            <charset val="128"/>
          </rPr>
          <t>右上のフローから、自動的に計算されます。</t>
        </r>
      </text>
    </comment>
    <comment ref="P27" authorId="0" shapeId="0" xr:uid="{00000000-0006-0000-0D00-00001F000000}">
      <text>
        <r>
          <rPr>
            <sz val="9"/>
            <color indexed="81"/>
            <rFont val="ＭＳ Ｐゴシック"/>
            <family val="3"/>
            <charset val="128"/>
          </rPr>
          <t>下にあるＢ-1およびＢ-2から、自動的に計算されます。</t>
        </r>
      </text>
    </comment>
    <comment ref="AL27" authorId="0" shapeId="0" xr:uid="{00000000-0006-0000-0D00-000020000000}">
      <text>
        <r>
          <rPr>
            <sz val="9"/>
            <color indexed="81"/>
            <rFont val="ＭＳ Ｐゴシック"/>
            <family val="3"/>
            <charset val="128"/>
          </rPr>
          <t>Ｂとｂの合計が自動的に計算されます。</t>
        </r>
      </text>
    </comment>
    <comment ref="AS27" authorId="0" shapeId="0" xr:uid="{00000000-0006-0000-0D00-000021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D28" authorId="0" shapeId="0" xr:uid="{F2B10723-E8F9-4699-8EC6-2D40A629AB2B}">
      <text>
        <r>
          <rPr>
            <sz val="9"/>
            <color indexed="81"/>
            <rFont val="ＭＳ Ｐゴシック"/>
            <family val="3"/>
            <charset val="128"/>
          </rPr>
          <t>前年度（令和７年度）に提出した様式４に記載した令和７年度目標値を記入してください。</t>
        </r>
      </text>
    </comment>
    <comment ref="H28" authorId="0" shapeId="0" xr:uid="{00000000-0006-0000-0D00-000023000000}">
      <text>
        <r>
          <rPr>
            <sz val="9"/>
            <color indexed="81"/>
            <rFont val="ＭＳ Ｐゴシック"/>
            <family val="3"/>
            <charset val="128"/>
          </rPr>
          <t>右上のフローから、自動的に計算されます。</t>
        </r>
      </text>
    </comment>
    <comment ref="AA28" authorId="0" shapeId="0" xr:uid="{00000000-0006-0000-0D00-000024000000}">
      <text>
        <r>
          <rPr>
            <sz val="9"/>
            <color indexed="81"/>
            <rFont val="ＭＳ Ｐゴシック"/>
            <family val="3"/>
            <charset val="128"/>
          </rPr>
          <t>特別管理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D29" authorId="0" shapeId="0" xr:uid="{CFFDD8AD-EC3A-4008-B148-398C475C2CB2}">
      <text>
        <r>
          <rPr>
            <sz val="9"/>
            <color indexed="81"/>
            <rFont val="ＭＳ Ｐゴシック"/>
            <family val="3"/>
            <charset val="128"/>
          </rPr>
          <t>前年度（令和７年度）に提出した様式４に記載した令和７年度目標値を記入してください。</t>
        </r>
      </text>
    </comment>
    <comment ref="H29" authorId="0" shapeId="0" xr:uid="{00000000-0006-0000-0D00-000026000000}">
      <text>
        <r>
          <rPr>
            <sz val="9"/>
            <color indexed="81"/>
            <rFont val="ＭＳ Ｐゴシック"/>
            <family val="3"/>
            <charset val="128"/>
          </rPr>
          <t>右上のフローから、自動的に計算されます。</t>
        </r>
      </text>
    </comment>
    <comment ref="AA29" authorId="0" shapeId="0" xr:uid="{00000000-0006-0000-0D00-000027000000}">
      <text>
        <r>
          <rPr>
            <sz val="9"/>
            <color indexed="81"/>
            <rFont val="ＭＳ Ｐゴシック"/>
            <family val="3"/>
            <charset val="128"/>
          </rPr>
          <t>同上</t>
        </r>
      </text>
    </comment>
    <comment ref="D30" authorId="0" shapeId="0" xr:uid="{4FA28AE0-C6A6-47AE-B80D-78CF56BDDEB0}">
      <text>
        <r>
          <rPr>
            <sz val="9"/>
            <color indexed="81"/>
            <rFont val="ＭＳ Ｐゴシック"/>
            <family val="3"/>
            <charset val="128"/>
          </rPr>
          <t>前年度（令和７年度）に提出した様式４に記載した令和７年度目標値を記入してください。</t>
        </r>
      </text>
    </comment>
    <comment ref="H30" authorId="0" shapeId="0" xr:uid="{00000000-0006-0000-0D00-000029000000}">
      <text>
        <r>
          <rPr>
            <sz val="9"/>
            <color indexed="81"/>
            <rFont val="ＭＳ Ｐゴシック"/>
            <family val="3"/>
            <charset val="128"/>
          </rPr>
          <t>右上のフローから、自動的に計算されます。</t>
        </r>
      </text>
    </comment>
    <comment ref="R30" authorId="0" shapeId="0" xr:uid="{00000000-0006-0000-0D00-00002A000000}">
      <text>
        <r>
          <rPr>
            <sz val="9"/>
            <color indexed="81"/>
            <rFont val="ＭＳ Ｐゴシック"/>
            <family val="3"/>
            <charset val="128"/>
          </rPr>
          <t>右側にある3つの委託目的別内訳量から、自動的に計算されます。</t>
        </r>
      </text>
    </comment>
    <comment ref="AA30" authorId="0" shapeId="0" xr:uid="{00000000-0006-0000-0D00-00002B000000}">
      <text>
        <r>
          <rPr>
            <sz val="9"/>
            <color indexed="81"/>
            <rFont val="ＭＳ Ｐゴシック"/>
            <family val="3"/>
            <charset val="128"/>
          </rPr>
          <t>同上</t>
        </r>
      </text>
    </comment>
    <comment ref="AL30" authorId="0" shapeId="0" xr:uid="{00000000-0006-0000-0D00-00002C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D31" authorId="0" shapeId="0" xr:uid="{7B85FC4F-2249-4EAE-8BAA-B8E5AD54C081}">
      <text>
        <r>
          <rPr>
            <sz val="9"/>
            <color indexed="81"/>
            <rFont val="ＭＳ Ｐゴシック"/>
            <family val="3"/>
            <charset val="128"/>
          </rPr>
          <t>前年度（令和７年度）に提出した様式４に記載した令和７年度目標値を記入してください。</t>
        </r>
      </text>
    </comment>
    <comment ref="H31" authorId="0" shapeId="0" xr:uid="{00000000-0006-0000-0D00-00002E000000}">
      <text>
        <r>
          <rPr>
            <sz val="9"/>
            <color indexed="81"/>
            <rFont val="ＭＳ Ｐゴシック"/>
            <family val="3"/>
            <charset val="128"/>
          </rPr>
          <t>右上のフローから、自動的に計算されます。</t>
        </r>
      </text>
    </comment>
    <comment ref="AS31" authorId="0" shapeId="0" xr:uid="{00000000-0006-0000-0D00-00002F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D32" authorId="0" shapeId="0" xr:uid="{9A233517-5509-4E16-890D-91B0BACC0C7C}">
      <text>
        <r>
          <rPr>
            <sz val="9"/>
            <color indexed="81"/>
            <rFont val="ＭＳ Ｐゴシック"/>
            <family val="3"/>
            <charset val="128"/>
          </rPr>
          <t>前年度（令和７年度）に提出した様式４に記載した令和７年度目標値を記入してください。</t>
        </r>
      </text>
    </comment>
    <comment ref="H32" authorId="0" shapeId="0" xr:uid="{00000000-0006-0000-0D00-000031000000}">
      <text>
        <r>
          <rPr>
            <sz val="9"/>
            <color indexed="81"/>
            <rFont val="ＭＳ Ｐゴシック"/>
            <family val="3"/>
            <charset val="128"/>
          </rPr>
          <t>右上のフローから、自動的に計算されます。</t>
        </r>
      </text>
    </comment>
    <comment ref="D33" authorId="0" shapeId="0" xr:uid="{924F8351-89BE-4DAB-8535-A5590A1E70C9}">
      <text>
        <r>
          <rPr>
            <sz val="9"/>
            <color indexed="81"/>
            <rFont val="ＭＳ Ｐゴシック"/>
            <family val="3"/>
            <charset val="128"/>
          </rPr>
          <t>前年度（令和７年度）に提出した様式４に記載した令和７年度目標値を記入してください。</t>
        </r>
      </text>
    </comment>
    <comment ref="H33" authorId="0" shapeId="0" xr:uid="{00000000-0006-0000-0D00-000033000000}">
      <text>
        <r>
          <rPr>
            <sz val="9"/>
            <color indexed="81"/>
            <rFont val="ＭＳ Ｐゴシック"/>
            <family val="3"/>
            <charset val="128"/>
          </rPr>
          <t>右上のフローから、自動的に計算されます。</t>
        </r>
      </text>
    </comment>
    <comment ref="R33" authorId="0" shapeId="0" xr:uid="{00000000-0006-0000-0D00-000034000000}">
      <text>
        <r>
          <rPr>
            <sz val="9"/>
            <color indexed="81"/>
            <rFont val="ＭＳ Ｐゴシック"/>
            <family val="3"/>
            <charset val="128"/>
          </rPr>
          <t>中間処理を経ずに、特別管理産業廃棄物を直接、埋立処分の委託をした量を記載してください。</t>
        </r>
      </text>
    </comment>
  </commentList>
</comments>
</file>

<file path=xl/comments15.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S4" authorId="0" shapeId="0" xr:uid="{00000000-0006-0000-0E00-000001000000}">
      <text>
        <r>
          <rPr>
            <sz val="10"/>
            <color indexed="81"/>
            <rFont val="ＭＳ Ｐゴシック"/>
            <family val="3"/>
            <charset val="128"/>
          </rPr>
          <t>「表紙」シートで選択された○印が自動的に反映されます。</t>
        </r>
      </text>
    </comment>
    <comment ref="AU4" authorId="0" shapeId="0" xr:uid="{00000000-0006-0000-0E00-000002000000}">
      <text>
        <r>
          <rPr>
            <sz val="10"/>
            <color indexed="81"/>
            <rFont val="ＭＳ Ｐゴシック"/>
            <family val="3"/>
            <charset val="128"/>
          </rPr>
          <t>「表紙」シートで選択された○印が自動的に反映されます。</t>
        </r>
      </text>
    </comment>
    <comment ref="AF5" authorId="0" shapeId="0" xr:uid="{00000000-0006-0000-0E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H9" authorId="0" shapeId="0" xr:uid="{00000000-0006-0000-0E00-000004000000}">
      <text>
        <r>
          <rPr>
            <sz val="9"/>
            <color indexed="81"/>
            <rFont val="ＭＳ Ｐゴシック"/>
            <family val="3"/>
            <charset val="128"/>
          </rPr>
          <t>自ら中間処理した後の残さを再生利用した量で、利用形態は自社の事業場だけでなく、他事業者による再生利用も含みます。また、残さの有償売却量も含めて記載してください。</t>
        </r>
      </text>
    </comment>
    <comment ref="F12" authorId="0" shapeId="0" xr:uid="{00000000-0006-0000-0E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P12" authorId="0" shapeId="0" xr:uid="{00000000-0006-0000-0E00-000006000000}">
      <text>
        <r>
          <rPr>
            <sz val="9"/>
            <color indexed="81"/>
            <rFont val="ＭＳ Ｐゴシック"/>
            <family val="3"/>
            <charset val="128"/>
          </rPr>
          <t>特別管理産業廃棄物の中間処理ではなく、汚れの除去程度等で、発生事業場（自己）又は自社の他事業場等において直接再生利用した量を記載してください。</t>
        </r>
      </text>
    </comment>
    <comment ref="AH12" authorId="0" shapeId="0" xr:uid="{00000000-0006-0000-0E00-000007000000}">
      <text>
        <r>
          <rPr>
            <sz val="9"/>
            <color indexed="81"/>
            <rFont val="ＭＳ Ｐゴシック"/>
            <family val="3"/>
            <charset val="128"/>
          </rPr>
          <t>自ら中間処理した後の残さを発生事業場又は自社自らが、埋立処分や海洋投入処分を行った量を記載してください。（処分先について、発生事業場内外や県の内外を問いません）</t>
        </r>
      </text>
    </comment>
    <comment ref="F15" authorId="0" shapeId="0" xr:uid="{00000000-0006-0000-0E00-000008000000}">
      <text>
        <r>
          <rPr>
            <sz val="9"/>
            <color indexed="81"/>
            <rFont val="ＭＳ Ｐゴシック"/>
            <family val="3"/>
            <charset val="128"/>
          </rPr>
          <t>当該用紙に記載する特別管理産業廃棄物等で自社の他事業場で発生し、当該事業場で搬入処理される場合があれば、その搬入量を記載してください。</t>
        </r>
      </text>
    </comment>
    <comment ref="P15" authorId="0" shapeId="0" xr:uid="{00000000-0006-0000-0E00-000009000000}">
      <text>
        <r>
          <rPr>
            <sz val="9"/>
            <color indexed="81"/>
            <rFont val="ＭＳ Ｐゴシック"/>
            <family val="3"/>
            <charset val="128"/>
          </rPr>
          <t>発生事業場又は自社自らが、埋立処分を行った量を記載してください。（処分先について、発生事業場内外や県の内外を問いません）</t>
        </r>
      </text>
    </comment>
    <comment ref="AH15" authorId="0" shapeId="0" xr:uid="{00000000-0006-0000-0E00-00000A000000}">
      <text>
        <r>
          <rPr>
            <sz val="9"/>
            <color indexed="81"/>
            <rFont val="ＭＳ Ｐゴシック"/>
            <family val="3"/>
            <charset val="128"/>
          </rPr>
          <t>自ら中間処理した後の残さについて、自社の他事業場等で処理を行った量を記載してください。</t>
        </r>
      </text>
    </comment>
    <comment ref="AU16" authorId="0" shapeId="0" xr:uid="{00000000-0006-0000-0E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U17" authorId="0" shapeId="0" xr:uid="{00000000-0006-0000-0E00-00000C000000}">
      <text>
        <r>
          <rPr>
            <sz val="9"/>
            <color indexed="81"/>
            <rFont val="ＭＳ Ｐゴシック"/>
            <family val="3"/>
            <charset val="128"/>
          </rPr>
          <t>同上</t>
        </r>
      </text>
    </comment>
    <comment ref="P18" authorId="0" shapeId="0" xr:uid="{00000000-0006-0000-0E00-00000D000000}">
      <text>
        <r>
          <rPr>
            <sz val="9"/>
            <color indexed="81"/>
            <rFont val="ＭＳ Ｐゴシック"/>
            <family val="3"/>
            <charset val="128"/>
          </rPr>
          <t>発生事業場内で破砕や脱水、焼却などの中間処理を行った量を記載してください。</t>
        </r>
      </text>
    </comment>
    <comment ref="Y18" authorId="0" shapeId="0" xr:uid="{00000000-0006-0000-0E00-00000E000000}">
      <text>
        <r>
          <rPr>
            <sz val="9"/>
            <color indexed="81"/>
            <rFont val="ＭＳ Ｐゴシック"/>
            <family val="3"/>
            <charset val="128"/>
          </rPr>
          <t>⑧、⑨、※3及びｂの合計から自動的に計算されます。</t>
        </r>
      </text>
    </comment>
    <comment ref="AH18" authorId="0" shapeId="0" xr:uid="{00000000-0006-0000-0E00-00000F000000}">
      <text>
        <r>
          <rPr>
            <sz val="9"/>
            <color indexed="81"/>
            <rFont val="ＭＳ Ｐゴシック"/>
            <family val="3"/>
            <charset val="128"/>
          </rPr>
          <t>右にあるｂ-1およびｂ-2から、自動的に計算されます。</t>
        </r>
      </text>
    </comment>
    <comment ref="AO18" authorId="0" shapeId="0" xr:uid="{00000000-0006-0000-0E00-000010000000}">
      <text>
        <r>
          <rPr>
            <sz val="9"/>
            <color indexed="81"/>
            <rFont val="ＭＳ Ｐゴシック"/>
            <family val="3"/>
            <charset val="128"/>
          </rPr>
          <t>右側にある3つの委託目的別内訳量から、自動的に計算されます。</t>
        </r>
      </text>
    </comment>
    <comment ref="AU18" authorId="0" shapeId="0" xr:uid="{00000000-0006-0000-0E00-000011000000}">
      <text>
        <r>
          <rPr>
            <sz val="9"/>
            <color indexed="81"/>
            <rFont val="ＭＳ Ｐゴシック"/>
            <family val="3"/>
            <charset val="128"/>
          </rPr>
          <t>同上</t>
        </r>
      </text>
    </comment>
    <comment ref="P21" authorId="0" shapeId="0" xr:uid="{00000000-0006-0000-0E00-000012000000}">
      <text>
        <r>
          <rPr>
            <sz val="9"/>
            <color indexed="81"/>
            <rFont val="ＭＳ Ｐゴシック"/>
            <family val="3"/>
            <charset val="128"/>
          </rPr>
          <t>④のうち、ボイラによる熱回収を行う焼却施設（ガス化溶融施設も含む）において処理を行った量を記載してください。
熱回収認定業者であるか否かを問いません。</t>
        </r>
      </text>
    </comment>
    <comment ref="Y21" authorId="0" shapeId="0" xr:uid="{00000000-0006-0000-0E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O21" authorId="0" shapeId="0" xr:uid="{00000000-0006-0000-0E00-000014000000}">
      <text>
        <r>
          <rPr>
            <sz val="9"/>
            <color indexed="81"/>
            <rFont val="ＭＳ Ｐゴシック"/>
            <family val="3"/>
            <charset val="128"/>
          </rPr>
          <t>自ら中間処理した後の残さについて、中間処理委託を経ずに、直接埋立処分や海洋投入処分の委託をした量を記載してください。</t>
        </r>
      </text>
    </comment>
    <comment ref="D24" authorId="0" shapeId="0" xr:uid="{D40E4CEC-9C04-4B13-ABEC-B591B1707D59}">
      <text>
        <r>
          <rPr>
            <sz val="9"/>
            <color indexed="81"/>
            <rFont val="ＭＳ Ｐゴシック"/>
            <family val="3"/>
            <charset val="128"/>
          </rPr>
          <t>前年度（令和７年度）に提出した様式４に記載した令和７年度目標値を記入してください。</t>
        </r>
      </text>
    </comment>
    <comment ref="H24" authorId="0" shapeId="0" xr:uid="{00000000-0006-0000-0E00-000016000000}">
      <text>
        <r>
          <rPr>
            <sz val="9"/>
            <color indexed="81"/>
            <rFont val="ＭＳ Ｐゴシック"/>
            <family val="3"/>
            <charset val="128"/>
          </rPr>
          <t>右上のフローから、自動的に計算されます。</t>
        </r>
      </text>
    </comment>
    <comment ref="P24" authorId="0" shapeId="0" xr:uid="{00000000-0006-0000-0E00-000017000000}">
      <text>
        <r>
          <rPr>
            <sz val="9"/>
            <color indexed="81"/>
            <rFont val="ＭＳ Ｐゴシック"/>
            <family val="3"/>
            <charset val="128"/>
          </rPr>
          <t>発生事業場内での処理ではなく、自社の他事業場等で処理を行った量を記載してください。</t>
        </r>
      </text>
    </comment>
    <comment ref="AS24" authorId="0" shapeId="0" xr:uid="{00000000-0006-0000-0E00-000018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D25" authorId="0" shapeId="0" xr:uid="{8D5A71A3-2726-4F23-8D69-C4BFC8185A7F}">
      <text>
        <r>
          <rPr>
            <sz val="9"/>
            <color indexed="81"/>
            <rFont val="ＭＳ Ｐゴシック"/>
            <family val="3"/>
            <charset val="128"/>
          </rPr>
          <t>前年度（令和７年度）に提出した様式４に記載した令和７年度目標値を記入してください。</t>
        </r>
      </text>
    </comment>
    <comment ref="H25" authorId="0" shapeId="0" xr:uid="{00000000-0006-0000-0E00-00001A000000}">
      <text>
        <r>
          <rPr>
            <sz val="9"/>
            <color indexed="81"/>
            <rFont val="ＭＳ Ｐゴシック"/>
            <family val="3"/>
            <charset val="128"/>
          </rPr>
          <t>右上のフローから、自動的に計算されます。</t>
        </r>
      </text>
    </comment>
    <comment ref="D26" authorId="0" shapeId="0" xr:uid="{DF51AA77-D1D1-412A-BCD4-524F0B54B60B}">
      <text>
        <r>
          <rPr>
            <sz val="9"/>
            <color indexed="81"/>
            <rFont val="ＭＳ Ｐゴシック"/>
            <family val="3"/>
            <charset val="128"/>
          </rPr>
          <t>前年度（令和７年度）に提出した様式４に記載した令和７年度目標値を記入してください。</t>
        </r>
      </text>
    </comment>
    <comment ref="H26" authorId="0" shapeId="0" xr:uid="{00000000-0006-0000-0E00-00001C000000}">
      <text>
        <r>
          <rPr>
            <sz val="9"/>
            <color indexed="81"/>
            <rFont val="ＭＳ Ｐゴシック"/>
            <family val="3"/>
            <charset val="128"/>
          </rPr>
          <t>右上のフローから、自動的に計算されます。</t>
        </r>
      </text>
    </comment>
    <comment ref="D27" authorId="0" shapeId="0" xr:uid="{0E63A3EA-238A-4C77-90FF-74868C3EF11A}">
      <text>
        <r>
          <rPr>
            <sz val="9"/>
            <color indexed="81"/>
            <rFont val="ＭＳ Ｐゴシック"/>
            <family val="3"/>
            <charset val="128"/>
          </rPr>
          <t>前年度（令和７年度）に提出した様式４に記載した令和７年度目標値を記入してください。</t>
        </r>
      </text>
    </comment>
    <comment ref="H27" authorId="0" shapeId="0" xr:uid="{00000000-0006-0000-0E00-00001E000000}">
      <text>
        <r>
          <rPr>
            <sz val="9"/>
            <color indexed="81"/>
            <rFont val="ＭＳ Ｐゴシック"/>
            <family val="3"/>
            <charset val="128"/>
          </rPr>
          <t>右上のフローから、自動的に計算されます。</t>
        </r>
      </text>
    </comment>
    <comment ref="P27" authorId="0" shapeId="0" xr:uid="{00000000-0006-0000-0E00-00001F000000}">
      <text>
        <r>
          <rPr>
            <sz val="9"/>
            <color indexed="81"/>
            <rFont val="ＭＳ Ｐゴシック"/>
            <family val="3"/>
            <charset val="128"/>
          </rPr>
          <t>下にあるＢ-1およびＢ-2から、自動的に計算されます。</t>
        </r>
      </text>
    </comment>
    <comment ref="AL27" authorId="0" shapeId="0" xr:uid="{00000000-0006-0000-0E00-000020000000}">
      <text>
        <r>
          <rPr>
            <sz val="9"/>
            <color indexed="81"/>
            <rFont val="ＭＳ Ｐゴシック"/>
            <family val="3"/>
            <charset val="128"/>
          </rPr>
          <t>Ｂとｂの合計が自動的に計算されます。</t>
        </r>
      </text>
    </comment>
    <comment ref="AS27" authorId="0" shapeId="0" xr:uid="{00000000-0006-0000-0E00-000021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D28" authorId="0" shapeId="0" xr:uid="{B5F1ACE0-9E95-4AB7-92E4-C8596E88C4F5}">
      <text>
        <r>
          <rPr>
            <sz val="9"/>
            <color indexed="81"/>
            <rFont val="ＭＳ Ｐゴシック"/>
            <family val="3"/>
            <charset val="128"/>
          </rPr>
          <t>前年度（令和７年度）に提出した様式４に記載した令和７年度目標値を記入してください。</t>
        </r>
      </text>
    </comment>
    <comment ref="H28" authorId="0" shapeId="0" xr:uid="{00000000-0006-0000-0E00-000023000000}">
      <text>
        <r>
          <rPr>
            <sz val="9"/>
            <color indexed="81"/>
            <rFont val="ＭＳ Ｐゴシック"/>
            <family val="3"/>
            <charset val="128"/>
          </rPr>
          <t>右上のフローから、自動的に計算されます。</t>
        </r>
      </text>
    </comment>
    <comment ref="AA28" authorId="0" shapeId="0" xr:uid="{00000000-0006-0000-0E00-000024000000}">
      <text>
        <r>
          <rPr>
            <sz val="9"/>
            <color indexed="81"/>
            <rFont val="ＭＳ Ｐゴシック"/>
            <family val="3"/>
            <charset val="128"/>
          </rPr>
          <t>特別管理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D29" authorId="0" shapeId="0" xr:uid="{03FE0336-E31B-4B34-A34F-190446410641}">
      <text>
        <r>
          <rPr>
            <sz val="9"/>
            <color indexed="81"/>
            <rFont val="ＭＳ Ｐゴシック"/>
            <family val="3"/>
            <charset val="128"/>
          </rPr>
          <t>前年度（令和７年度）に提出した様式４に記載した令和７年度目標値を記入してください。</t>
        </r>
      </text>
    </comment>
    <comment ref="H29" authorId="0" shapeId="0" xr:uid="{00000000-0006-0000-0E00-000026000000}">
      <text>
        <r>
          <rPr>
            <sz val="9"/>
            <color indexed="81"/>
            <rFont val="ＭＳ Ｐゴシック"/>
            <family val="3"/>
            <charset val="128"/>
          </rPr>
          <t>右上のフローから、自動的に計算されます。</t>
        </r>
      </text>
    </comment>
    <comment ref="AA29" authorId="0" shapeId="0" xr:uid="{00000000-0006-0000-0E00-000027000000}">
      <text>
        <r>
          <rPr>
            <sz val="9"/>
            <color indexed="81"/>
            <rFont val="ＭＳ Ｐゴシック"/>
            <family val="3"/>
            <charset val="128"/>
          </rPr>
          <t>同上</t>
        </r>
      </text>
    </comment>
    <comment ref="D30" authorId="0" shapeId="0" xr:uid="{D12BEFC4-F918-4CC7-A46B-41F6C1256D73}">
      <text>
        <r>
          <rPr>
            <sz val="9"/>
            <color indexed="81"/>
            <rFont val="ＭＳ Ｐゴシック"/>
            <family val="3"/>
            <charset val="128"/>
          </rPr>
          <t>前年度（令和７年度）に提出した様式４に記載した令和７年度目標値を記入してください。</t>
        </r>
      </text>
    </comment>
    <comment ref="H30" authorId="0" shapeId="0" xr:uid="{00000000-0006-0000-0E00-000029000000}">
      <text>
        <r>
          <rPr>
            <sz val="9"/>
            <color indexed="81"/>
            <rFont val="ＭＳ Ｐゴシック"/>
            <family val="3"/>
            <charset val="128"/>
          </rPr>
          <t>右上のフローから、自動的に計算されます。</t>
        </r>
      </text>
    </comment>
    <comment ref="R30" authorId="0" shapeId="0" xr:uid="{00000000-0006-0000-0E00-00002A000000}">
      <text>
        <r>
          <rPr>
            <sz val="9"/>
            <color indexed="81"/>
            <rFont val="ＭＳ Ｐゴシック"/>
            <family val="3"/>
            <charset val="128"/>
          </rPr>
          <t>右側にある3つの委託目的別内訳量から、自動的に計算されます。</t>
        </r>
      </text>
    </comment>
    <comment ref="AA30" authorId="0" shapeId="0" xr:uid="{00000000-0006-0000-0E00-00002B000000}">
      <text>
        <r>
          <rPr>
            <sz val="9"/>
            <color indexed="81"/>
            <rFont val="ＭＳ Ｐゴシック"/>
            <family val="3"/>
            <charset val="128"/>
          </rPr>
          <t>同上</t>
        </r>
      </text>
    </comment>
    <comment ref="AL30" authorId="0" shapeId="0" xr:uid="{00000000-0006-0000-0E00-00002C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D31" authorId="0" shapeId="0" xr:uid="{F649AE5A-CFAD-4D1C-8C2D-10385E5DC9D9}">
      <text>
        <r>
          <rPr>
            <sz val="9"/>
            <color indexed="81"/>
            <rFont val="ＭＳ Ｐゴシック"/>
            <family val="3"/>
            <charset val="128"/>
          </rPr>
          <t>前年度（令和７年度）に提出した様式４に記載した令和７年度目標値を記入してください。</t>
        </r>
      </text>
    </comment>
    <comment ref="H31" authorId="0" shapeId="0" xr:uid="{00000000-0006-0000-0E00-00002E000000}">
      <text>
        <r>
          <rPr>
            <sz val="9"/>
            <color indexed="81"/>
            <rFont val="ＭＳ Ｐゴシック"/>
            <family val="3"/>
            <charset val="128"/>
          </rPr>
          <t>右上のフローから、自動的に計算されます。</t>
        </r>
      </text>
    </comment>
    <comment ref="AS31" authorId="0" shapeId="0" xr:uid="{00000000-0006-0000-0E00-00002F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D32" authorId="0" shapeId="0" xr:uid="{F4202FB9-7026-4962-AB4F-9D9BB3CD1A46}">
      <text>
        <r>
          <rPr>
            <sz val="9"/>
            <color indexed="81"/>
            <rFont val="ＭＳ Ｐゴシック"/>
            <family val="3"/>
            <charset val="128"/>
          </rPr>
          <t>前年度（令和７年度）に提出した様式４に記載した令和７年度目標値を記入してください。</t>
        </r>
      </text>
    </comment>
    <comment ref="H32" authorId="0" shapeId="0" xr:uid="{00000000-0006-0000-0E00-000031000000}">
      <text>
        <r>
          <rPr>
            <sz val="9"/>
            <color indexed="81"/>
            <rFont val="ＭＳ Ｐゴシック"/>
            <family val="3"/>
            <charset val="128"/>
          </rPr>
          <t>右上のフローから、自動的に計算されます。</t>
        </r>
      </text>
    </comment>
    <comment ref="D33" authorId="0" shapeId="0" xr:uid="{E98A4009-B7B6-4105-B7C9-2BC717EF4D7D}">
      <text>
        <r>
          <rPr>
            <sz val="9"/>
            <color indexed="81"/>
            <rFont val="ＭＳ Ｐゴシック"/>
            <family val="3"/>
            <charset val="128"/>
          </rPr>
          <t>前年度（令和７年度）に提出した様式４に記載した令和７年度目標値を記入してください。</t>
        </r>
      </text>
    </comment>
    <comment ref="H33" authorId="0" shapeId="0" xr:uid="{00000000-0006-0000-0E00-000033000000}">
      <text>
        <r>
          <rPr>
            <sz val="9"/>
            <color indexed="81"/>
            <rFont val="ＭＳ Ｐゴシック"/>
            <family val="3"/>
            <charset val="128"/>
          </rPr>
          <t>右上のフローから、自動的に計算されます。</t>
        </r>
      </text>
    </comment>
    <comment ref="R33" authorId="0" shapeId="0" xr:uid="{00000000-0006-0000-0E00-000034000000}">
      <text>
        <r>
          <rPr>
            <sz val="9"/>
            <color indexed="81"/>
            <rFont val="ＭＳ Ｐゴシック"/>
            <family val="3"/>
            <charset val="128"/>
          </rPr>
          <t>中間処理を経ずに、特別管理産業廃棄物を直接、埋立処分の委託をした量を記載してください。</t>
        </r>
      </text>
    </comment>
  </commentList>
</comments>
</file>

<file path=xl/comments16.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S4" authorId="0" shapeId="0" xr:uid="{00000000-0006-0000-0F00-000001000000}">
      <text>
        <r>
          <rPr>
            <sz val="10"/>
            <color indexed="81"/>
            <rFont val="ＭＳ Ｐゴシック"/>
            <family val="3"/>
            <charset val="128"/>
          </rPr>
          <t>「表紙」シートで選択された○印が自動的に反映されます。</t>
        </r>
      </text>
    </comment>
    <comment ref="AU4" authorId="0" shapeId="0" xr:uid="{00000000-0006-0000-0F00-000002000000}">
      <text>
        <r>
          <rPr>
            <sz val="10"/>
            <color indexed="81"/>
            <rFont val="ＭＳ Ｐゴシック"/>
            <family val="3"/>
            <charset val="128"/>
          </rPr>
          <t>「表紙」シートで選択された○印が自動的に反映されます。</t>
        </r>
      </text>
    </comment>
    <comment ref="AF5" authorId="0" shapeId="0" xr:uid="{00000000-0006-0000-0F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H9" authorId="0" shapeId="0" xr:uid="{00000000-0006-0000-0F00-000004000000}">
      <text>
        <r>
          <rPr>
            <sz val="9"/>
            <color indexed="81"/>
            <rFont val="ＭＳ Ｐゴシック"/>
            <family val="3"/>
            <charset val="128"/>
          </rPr>
          <t>自ら中間処理した後の残さを再生利用した量で、利用形態は自社の事業場だけでなく、他事業者による再生利用も含みます。また、残さの有償売却量も含めて記載してください。</t>
        </r>
      </text>
    </comment>
    <comment ref="F12" authorId="0" shapeId="0" xr:uid="{00000000-0006-0000-0F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P12" authorId="0" shapeId="0" xr:uid="{00000000-0006-0000-0F00-000006000000}">
      <text>
        <r>
          <rPr>
            <sz val="9"/>
            <color indexed="81"/>
            <rFont val="ＭＳ Ｐゴシック"/>
            <family val="3"/>
            <charset val="128"/>
          </rPr>
          <t>特別管理産業廃棄物の中間処理ではなく、汚れの除去程度等で、発生事業場（自己）又は自社の他事業場等において直接再生利用した量を記載してください。</t>
        </r>
      </text>
    </comment>
    <comment ref="AH12" authorId="0" shapeId="0" xr:uid="{00000000-0006-0000-0F00-000007000000}">
      <text>
        <r>
          <rPr>
            <sz val="9"/>
            <color indexed="81"/>
            <rFont val="ＭＳ Ｐゴシック"/>
            <family val="3"/>
            <charset val="128"/>
          </rPr>
          <t>自ら中間処理した後の残さを発生事業場又は自社自らが、埋立処分や海洋投入処分を行った量を記載してください。（処分先について、発生事業場内外や県の内外を問いません）</t>
        </r>
      </text>
    </comment>
    <comment ref="F15" authorId="0" shapeId="0" xr:uid="{00000000-0006-0000-0F00-000008000000}">
      <text>
        <r>
          <rPr>
            <sz val="9"/>
            <color indexed="81"/>
            <rFont val="ＭＳ Ｐゴシック"/>
            <family val="3"/>
            <charset val="128"/>
          </rPr>
          <t>当該用紙に記載する特別管理産業廃棄物等で自社の他事業場で発生し、当該事業場で搬入処理される場合があれば、その搬入量を記載してください。</t>
        </r>
      </text>
    </comment>
    <comment ref="P15" authorId="0" shapeId="0" xr:uid="{00000000-0006-0000-0F00-000009000000}">
      <text>
        <r>
          <rPr>
            <sz val="9"/>
            <color indexed="81"/>
            <rFont val="ＭＳ Ｐゴシック"/>
            <family val="3"/>
            <charset val="128"/>
          </rPr>
          <t>発生事業場又は自社自らが、埋立処分を行った量を記載してください。（処分先について、発生事業場内外や県の内外を問いません）</t>
        </r>
      </text>
    </comment>
    <comment ref="AH15" authorId="0" shapeId="0" xr:uid="{00000000-0006-0000-0F00-00000A000000}">
      <text>
        <r>
          <rPr>
            <sz val="9"/>
            <color indexed="81"/>
            <rFont val="ＭＳ Ｐゴシック"/>
            <family val="3"/>
            <charset val="128"/>
          </rPr>
          <t>自ら中間処理した後の残さについて、自社の他事業場等で処理を行った量を記載してください。</t>
        </r>
      </text>
    </comment>
    <comment ref="AU16" authorId="0" shapeId="0" xr:uid="{00000000-0006-0000-0F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U17" authorId="0" shapeId="0" xr:uid="{00000000-0006-0000-0F00-00000C000000}">
      <text>
        <r>
          <rPr>
            <sz val="9"/>
            <color indexed="81"/>
            <rFont val="ＭＳ Ｐゴシック"/>
            <family val="3"/>
            <charset val="128"/>
          </rPr>
          <t>同上</t>
        </r>
      </text>
    </comment>
    <comment ref="P18" authorId="0" shapeId="0" xr:uid="{00000000-0006-0000-0F00-00000D000000}">
      <text>
        <r>
          <rPr>
            <sz val="9"/>
            <color indexed="81"/>
            <rFont val="ＭＳ Ｐゴシック"/>
            <family val="3"/>
            <charset val="128"/>
          </rPr>
          <t>発生事業場内で破砕や脱水、焼却などの中間処理を行った量を記載してください。</t>
        </r>
      </text>
    </comment>
    <comment ref="Y18" authorId="0" shapeId="0" xr:uid="{00000000-0006-0000-0F00-00000E000000}">
      <text>
        <r>
          <rPr>
            <sz val="9"/>
            <color indexed="81"/>
            <rFont val="ＭＳ Ｐゴシック"/>
            <family val="3"/>
            <charset val="128"/>
          </rPr>
          <t>⑧、⑨、※3及びｂの合計から自動的に計算されます。</t>
        </r>
      </text>
    </comment>
    <comment ref="AH18" authorId="0" shapeId="0" xr:uid="{00000000-0006-0000-0F00-00000F000000}">
      <text>
        <r>
          <rPr>
            <sz val="9"/>
            <color indexed="81"/>
            <rFont val="ＭＳ Ｐゴシック"/>
            <family val="3"/>
            <charset val="128"/>
          </rPr>
          <t>右にあるｂ-1およびｂ-2から、自動的に計算されます。</t>
        </r>
      </text>
    </comment>
    <comment ref="AO18" authorId="0" shapeId="0" xr:uid="{00000000-0006-0000-0F00-000010000000}">
      <text>
        <r>
          <rPr>
            <sz val="9"/>
            <color indexed="81"/>
            <rFont val="ＭＳ Ｐゴシック"/>
            <family val="3"/>
            <charset val="128"/>
          </rPr>
          <t>右側にある3つの委託目的別内訳量から、自動的に計算されます。</t>
        </r>
      </text>
    </comment>
    <comment ref="AU18" authorId="0" shapeId="0" xr:uid="{00000000-0006-0000-0F00-000011000000}">
      <text>
        <r>
          <rPr>
            <sz val="9"/>
            <color indexed="81"/>
            <rFont val="ＭＳ Ｐゴシック"/>
            <family val="3"/>
            <charset val="128"/>
          </rPr>
          <t>同上</t>
        </r>
      </text>
    </comment>
    <comment ref="P21" authorId="0" shapeId="0" xr:uid="{00000000-0006-0000-0F00-000012000000}">
      <text>
        <r>
          <rPr>
            <sz val="9"/>
            <color indexed="81"/>
            <rFont val="ＭＳ Ｐゴシック"/>
            <family val="3"/>
            <charset val="128"/>
          </rPr>
          <t>④のうち、ボイラによる熱回収を行う焼却施設（ガス化溶融施設も含む）において処理を行った量を記載してください。
熱回収認定業者であるか否かを問いません。</t>
        </r>
      </text>
    </comment>
    <comment ref="Y21" authorId="0" shapeId="0" xr:uid="{00000000-0006-0000-0F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O21" authorId="0" shapeId="0" xr:uid="{00000000-0006-0000-0F00-000014000000}">
      <text>
        <r>
          <rPr>
            <sz val="9"/>
            <color indexed="81"/>
            <rFont val="ＭＳ Ｐゴシック"/>
            <family val="3"/>
            <charset val="128"/>
          </rPr>
          <t>自ら中間処理した後の残さについて、中間処理委託を経ずに、直接埋立処分や海洋投入処分の委託をした量を記載してください。</t>
        </r>
      </text>
    </comment>
    <comment ref="D24" authorId="0" shapeId="0" xr:uid="{B3D8E0F1-67BE-4F6D-80CE-2BA9C070D575}">
      <text>
        <r>
          <rPr>
            <sz val="9"/>
            <color indexed="81"/>
            <rFont val="ＭＳ Ｐゴシック"/>
            <family val="3"/>
            <charset val="128"/>
          </rPr>
          <t>前年度（令和７年度）に提出した様式４に記載した令和７年度目標値を記入してください。</t>
        </r>
      </text>
    </comment>
    <comment ref="H24" authorId="0" shapeId="0" xr:uid="{00000000-0006-0000-0F00-000016000000}">
      <text>
        <r>
          <rPr>
            <sz val="9"/>
            <color indexed="81"/>
            <rFont val="ＭＳ Ｐゴシック"/>
            <family val="3"/>
            <charset val="128"/>
          </rPr>
          <t>右上のフローから、自動的に計算されます。</t>
        </r>
      </text>
    </comment>
    <comment ref="P24" authorId="0" shapeId="0" xr:uid="{00000000-0006-0000-0F00-000017000000}">
      <text>
        <r>
          <rPr>
            <sz val="9"/>
            <color indexed="81"/>
            <rFont val="ＭＳ Ｐゴシック"/>
            <family val="3"/>
            <charset val="128"/>
          </rPr>
          <t>発生事業場内での処理ではなく、自社の他事業場等で処理を行った量を記載してください。</t>
        </r>
      </text>
    </comment>
    <comment ref="AS24" authorId="0" shapeId="0" xr:uid="{00000000-0006-0000-0F00-000018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D25" authorId="0" shapeId="0" xr:uid="{712C25EC-1E52-44A7-83F3-218A9ACD9B03}">
      <text>
        <r>
          <rPr>
            <sz val="9"/>
            <color indexed="81"/>
            <rFont val="ＭＳ Ｐゴシック"/>
            <family val="3"/>
            <charset val="128"/>
          </rPr>
          <t>前年度（令和７年度）に提出した様式４に記載した令和７年度目標値を記入してください。</t>
        </r>
      </text>
    </comment>
    <comment ref="H25" authorId="0" shapeId="0" xr:uid="{00000000-0006-0000-0F00-00001A000000}">
      <text>
        <r>
          <rPr>
            <sz val="9"/>
            <color indexed="81"/>
            <rFont val="ＭＳ Ｐゴシック"/>
            <family val="3"/>
            <charset val="128"/>
          </rPr>
          <t>右上のフローから、自動的に計算されます。</t>
        </r>
      </text>
    </comment>
    <comment ref="D26" authorId="0" shapeId="0" xr:uid="{398DD319-8935-4773-B91C-29875234339A}">
      <text>
        <r>
          <rPr>
            <sz val="9"/>
            <color indexed="81"/>
            <rFont val="ＭＳ Ｐゴシック"/>
            <family val="3"/>
            <charset val="128"/>
          </rPr>
          <t>前年度（令和７年度）に提出した様式４に記載した令和７年度目標値を記入してください。</t>
        </r>
      </text>
    </comment>
    <comment ref="H26" authorId="0" shapeId="0" xr:uid="{00000000-0006-0000-0F00-00001C000000}">
      <text>
        <r>
          <rPr>
            <sz val="9"/>
            <color indexed="81"/>
            <rFont val="ＭＳ Ｐゴシック"/>
            <family val="3"/>
            <charset val="128"/>
          </rPr>
          <t>右上のフローから、自動的に計算されます。</t>
        </r>
      </text>
    </comment>
    <comment ref="D27" authorId="0" shapeId="0" xr:uid="{44916E89-ECAF-451F-A1EC-A348EFCCA680}">
      <text>
        <r>
          <rPr>
            <sz val="9"/>
            <color indexed="81"/>
            <rFont val="ＭＳ Ｐゴシック"/>
            <family val="3"/>
            <charset val="128"/>
          </rPr>
          <t>前年度（令和７年度）に提出した様式４に記載した令和７年度目標値を記入してください。</t>
        </r>
      </text>
    </comment>
    <comment ref="H27" authorId="0" shapeId="0" xr:uid="{00000000-0006-0000-0F00-00001E000000}">
      <text>
        <r>
          <rPr>
            <sz val="9"/>
            <color indexed="81"/>
            <rFont val="ＭＳ Ｐゴシック"/>
            <family val="3"/>
            <charset val="128"/>
          </rPr>
          <t>右上のフローから、自動的に計算されます。</t>
        </r>
      </text>
    </comment>
    <comment ref="P27" authorId="0" shapeId="0" xr:uid="{00000000-0006-0000-0F00-00001F000000}">
      <text>
        <r>
          <rPr>
            <sz val="9"/>
            <color indexed="81"/>
            <rFont val="ＭＳ Ｐゴシック"/>
            <family val="3"/>
            <charset val="128"/>
          </rPr>
          <t>下にあるＢ-1およびＢ-2から、自動的に計算されます。</t>
        </r>
      </text>
    </comment>
    <comment ref="AL27" authorId="0" shapeId="0" xr:uid="{00000000-0006-0000-0F00-000020000000}">
      <text>
        <r>
          <rPr>
            <sz val="9"/>
            <color indexed="81"/>
            <rFont val="ＭＳ Ｐゴシック"/>
            <family val="3"/>
            <charset val="128"/>
          </rPr>
          <t>Ｂとｂの合計が自動的に計算されます。</t>
        </r>
      </text>
    </comment>
    <comment ref="AS27" authorId="0" shapeId="0" xr:uid="{00000000-0006-0000-0F00-000021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D28" authorId="0" shapeId="0" xr:uid="{07041B92-794F-40CA-BA88-7D5FE685C5E5}">
      <text>
        <r>
          <rPr>
            <sz val="9"/>
            <color indexed="81"/>
            <rFont val="ＭＳ Ｐゴシック"/>
            <family val="3"/>
            <charset val="128"/>
          </rPr>
          <t>前年度（令和７年度）に提出した様式４に記載した令和７年度目標値を記入してください。</t>
        </r>
      </text>
    </comment>
    <comment ref="H28" authorId="0" shapeId="0" xr:uid="{00000000-0006-0000-0F00-000023000000}">
      <text>
        <r>
          <rPr>
            <sz val="9"/>
            <color indexed="81"/>
            <rFont val="ＭＳ Ｐゴシック"/>
            <family val="3"/>
            <charset val="128"/>
          </rPr>
          <t>右上のフローから、自動的に計算されます。</t>
        </r>
      </text>
    </comment>
    <comment ref="AA28" authorId="0" shapeId="0" xr:uid="{00000000-0006-0000-0F00-000024000000}">
      <text>
        <r>
          <rPr>
            <sz val="9"/>
            <color indexed="81"/>
            <rFont val="ＭＳ Ｐゴシック"/>
            <family val="3"/>
            <charset val="128"/>
          </rPr>
          <t>特別管理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D29" authorId="0" shapeId="0" xr:uid="{8C92A4FC-A80D-46B3-9AA7-8727407BEADD}">
      <text>
        <r>
          <rPr>
            <sz val="9"/>
            <color indexed="81"/>
            <rFont val="ＭＳ Ｐゴシック"/>
            <family val="3"/>
            <charset val="128"/>
          </rPr>
          <t>前年度（令和７年度）に提出した様式４に記載した令和７年度目標値を記入してください。</t>
        </r>
      </text>
    </comment>
    <comment ref="H29" authorId="0" shapeId="0" xr:uid="{00000000-0006-0000-0F00-000026000000}">
      <text>
        <r>
          <rPr>
            <sz val="9"/>
            <color indexed="81"/>
            <rFont val="ＭＳ Ｐゴシック"/>
            <family val="3"/>
            <charset val="128"/>
          </rPr>
          <t>右上のフローから、自動的に計算されます。</t>
        </r>
      </text>
    </comment>
    <comment ref="AA29" authorId="0" shapeId="0" xr:uid="{00000000-0006-0000-0F00-000027000000}">
      <text>
        <r>
          <rPr>
            <sz val="9"/>
            <color indexed="81"/>
            <rFont val="ＭＳ Ｐゴシック"/>
            <family val="3"/>
            <charset val="128"/>
          </rPr>
          <t>同上</t>
        </r>
      </text>
    </comment>
    <comment ref="D30" authorId="0" shapeId="0" xr:uid="{04FBD64F-98EF-4E95-B83B-D441BA3C8547}">
      <text>
        <r>
          <rPr>
            <sz val="9"/>
            <color indexed="81"/>
            <rFont val="ＭＳ Ｐゴシック"/>
            <family val="3"/>
            <charset val="128"/>
          </rPr>
          <t>前年度（令和７年度）に提出した様式４に記載した令和７年度目標値を記入してください。</t>
        </r>
      </text>
    </comment>
    <comment ref="H30" authorId="0" shapeId="0" xr:uid="{00000000-0006-0000-0F00-000029000000}">
      <text>
        <r>
          <rPr>
            <sz val="9"/>
            <color indexed="81"/>
            <rFont val="ＭＳ Ｐゴシック"/>
            <family val="3"/>
            <charset val="128"/>
          </rPr>
          <t>右上のフローから、自動的に計算されます。</t>
        </r>
      </text>
    </comment>
    <comment ref="R30" authorId="0" shapeId="0" xr:uid="{00000000-0006-0000-0F00-00002A000000}">
      <text>
        <r>
          <rPr>
            <sz val="9"/>
            <color indexed="81"/>
            <rFont val="ＭＳ Ｐゴシック"/>
            <family val="3"/>
            <charset val="128"/>
          </rPr>
          <t>右側にある3つの委託目的別内訳量から、自動的に計算されます。</t>
        </r>
      </text>
    </comment>
    <comment ref="AA30" authorId="0" shapeId="0" xr:uid="{00000000-0006-0000-0F00-00002B000000}">
      <text>
        <r>
          <rPr>
            <sz val="9"/>
            <color indexed="81"/>
            <rFont val="ＭＳ Ｐゴシック"/>
            <family val="3"/>
            <charset val="128"/>
          </rPr>
          <t>同上</t>
        </r>
      </text>
    </comment>
    <comment ref="AL30" authorId="0" shapeId="0" xr:uid="{00000000-0006-0000-0F00-00002C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D31" authorId="0" shapeId="0" xr:uid="{DB391AE5-31F0-4BFB-988A-657E74330D99}">
      <text>
        <r>
          <rPr>
            <sz val="9"/>
            <color indexed="81"/>
            <rFont val="ＭＳ Ｐゴシック"/>
            <family val="3"/>
            <charset val="128"/>
          </rPr>
          <t>前年度（令和７年度）に提出した様式４に記載した令和７年度目標値を記入してください。</t>
        </r>
      </text>
    </comment>
    <comment ref="H31" authorId="0" shapeId="0" xr:uid="{00000000-0006-0000-0F00-00002E000000}">
      <text>
        <r>
          <rPr>
            <sz val="9"/>
            <color indexed="81"/>
            <rFont val="ＭＳ Ｐゴシック"/>
            <family val="3"/>
            <charset val="128"/>
          </rPr>
          <t>右上のフローから、自動的に計算されます。</t>
        </r>
      </text>
    </comment>
    <comment ref="AS31" authorId="0" shapeId="0" xr:uid="{00000000-0006-0000-0F00-00002F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D32" authorId="0" shapeId="0" xr:uid="{E06D23EB-F447-468F-AE4C-1FAA0C42FC67}">
      <text>
        <r>
          <rPr>
            <sz val="9"/>
            <color indexed="81"/>
            <rFont val="ＭＳ Ｐゴシック"/>
            <family val="3"/>
            <charset val="128"/>
          </rPr>
          <t>前年度（令和７年度）に提出した様式４に記載した令和７年度目標値を記入してください。</t>
        </r>
      </text>
    </comment>
    <comment ref="H32" authorId="0" shapeId="0" xr:uid="{00000000-0006-0000-0F00-000031000000}">
      <text>
        <r>
          <rPr>
            <sz val="9"/>
            <color indexed="81"/>
            <rFont val="ＭＳ Ｐゴシック"/>
            <family val="3"/>
            <charset val="128"/>
          </rPr>
          <t>右上のフローから、自動的に計算されます。</t>
        </r>
      </text>
    </comment>
    <comment ref="D33" authorId="0" shapeId="0" xr:uid="{94CAAB7D-8A33-477E-9446-C6485FDBAE6C}">
      <text>
        <r>
          <rPr>
            <sz val="9"/>
            <color indexed="81"/>
            <rFont val="ＭＳ Ｐゴシック"/>
            <family val="3"/>
            <charset val="128"/>
          </rPr>
          <t>前年度（令和７年度）に提出した様式４に記載した令和７年度目標値を記入してください。</t>
        </r>
      </text>
    </comment>
    <comment ref="H33" authorId="0" shapeId="0" xr:uid="{00000000-0006-0000-0F00-000033000000}">
      <text>
        <r>
          <rPr>
            <sz val="9"/>
            <color indexed="81"/>
            <rFont val="ＭＳ Ｐゴシック"/>
            <family val="3"/>
            <charset val="128"/>
          </rPr>
          <t>右上のフローから、自動的に計算されます。</t>
        </r>
      </text>
    </comment>
    <comment ref="R33" authorId="0" shapeId="0" xr:uid="{00000000-0006-0000-0F00-000034000000}">
      <text>
        <r>
          <rPr>
            <sz val="9"/>
            <color indexed="81"/>
            <rFont val="ＭＳ Ｐゴシック"/>
            <family val="3"/>
            <charset val="128"/>
          </rPr>
          <t>中間処理を経ずに、特別管理産業廃棄物を直接、埋立処分の委託をした量を記載してください。</t>
        </r>
      </text>
    </comment>
  </commentList>
</comments>
</file>

<file path=xl/comments17.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S4" authorId="0" shapeId="0" xr:uid="{00000000-0006-0000-1000-000001000000}">
      <text>
        <r>
          <rPr>
            <sz val="10"/>
            <color indexed="81"/>
            <rFont val="ＭＳ Ｐゴシック"/>
            <family val="3"/>
            <charset val="128"/>
          </rPr>
          <t>「表紙」シートで選択された○印が自動的に反映されます。</t>
        </r>
      </text>
    </comment>
    <comment ref="AU4" authorId="0" shapeId="0" xr:uid="{00000000-0006-0000-1000-000002000000}">
      <text>
        <r>
          <rPr>
            <sz val="10"/>
            <color indexed="81"/>
            <rFont val="ＭＳ Ｐゴシック"/>
            <family val="3"/>
            <charset val="128"/>
          </rPr>
          <t>「表紙」シートで選択された○印が自動的に反映されます。</t>
        </r>
      </text>
    </comment>
    <comment ref="AF5" authorId="0" shapeId="0" xr:uid="{00000000-0006-0000-10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H9" authorId="0" shapeId="0" xr:uid="{00000000-0006-0000-1000-000004000000}">
      <text>
        <r>
          <rPr>
            <sz val="9"/>
            <color indexed="81"/>
            <rFont val="ＭＳ Ｐゴシック"/>
            <family val="3"/>
            <charset val="128"/>
          </rPr>
          <t>自ら中間処理した後の残さを再生利用した量で、利用形態は自社の事業場だけでなく、他事業者による再生利用も含みます。また、残さの有償売却量も含めて記載してください。</t>
        </r>
      </text>
    </comment>
    <comment ref="F12" authorId="0" shapeId="0" xr:uid="{00000000-0006-0000-10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P12" authorId="0" shapeId="0" xr:uid="{00000000-0006-0000-1000-000006000000}">
      <text>
        <r>
          <rPr>
            <sz val="9"/>
            <color indexed="81"/>
            <rFont val="ＭＳ Ｐゴシック"/>
            <family val="3"/>
            <charset val="128"/>
          </rPr>
          <t>特別管理産業廃棄物の中間処理ではなく、汚れの除去程度等で、発生事業場（自己）又は自社の他事業場等において直接再生利用した量を記載してください。</t>
        </r>
      </text>
    </comment>
    <comment ref="AH12" authorId="0" shapeId="0" xr:uid="{00000000-0006-0000-1000-000007000000}">
      <text>
        <r>
          <rPr>
            <sz val="9"/>
            <color indexed="81"/>
            <rFont val="ＭＳ Ｐゴシック"/>
            <family val="3"/>
            <charset val="128"/>
          </rPr>
          <t>自ら中間処理した後の残さを発生事業場又は自社自らが、埋立処分や海洋投入処分を行った量を記載してください。（処分先について、発生事業場内外や県の内外を問いません）</t>
        </r>
      </text>
    </comment>
    <comment ref="F15" authorId="0" shapeId="0" xr:uid="{00000000-0006-0000-1000-000008000000}">
      <text>
        <r>
          <rPr>
            <sz val="9"/>
            <color indexed="81"/>
            <rFont val="ＭＳ Ｐゴシック"/>
            <family val="3"/>
            <charset val="128"/>
          </rPr>
          <t>当該用紙に記載する特別管理産業廃棄物等で自社の他事業場で発生し、当該事業場で搬入処理される場合があれば、その搬入量を記載してください。</t>
        </r>
      </text>
    </comment>
    <comment ref="P15" authorId="0" shapeId="0" xr:uid="{00000000-0006-0000-1000-000009000000}">
      <text>
        <r>
          <rPr>
            <sz val="9"/>
            <color indexed="81"/>
            <rFont val="ＭＳ Ｐゴシック"/>
            <family val="3"/>
            <charset val="128"/>
          </rPr>
          <t>発生事業場又は自社自らが、埋立処分を行った量を記載してください。（処分先について、発生事業場内外や県の内外を問いません）</t>
        </r>
      </text>
    </comment>
    <comment ref="AH15" authorId="0" shapeId="0" xr:uid="{00000000-0006-0000-1000-00000A000000}">
      <text>
        <r>
          <rPr>
            <sz val="9"/>
            <color indexed="81"/>
            <rFont val="ＭＳ Ｐゴシック"/>
            <family val="3"/>
            <charset val="128"/>
          </rPr>
          <t>自ら中間処理した後の残さについて、自社の他事業場等で処理を行った量を記載してください。</t>
        </r>
      </text>
    </comment>
    <comment ref="AU16" authorId="0" shapeId="0" xr:uid="{00000000-0006-0000-10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U17" authorId="0" shapeId="0" xr:uid="{00000000-0006-0000-1000-00000C000000}">
      <text>
        <r>
          <rPr>
            <sz val="9"/>
            <color indexed="81"/>
            <rFont val="ＭＳ Ｐゴシック"/>
            <family val="3"/>
            <charset val="128"/>
          </rPr>
          <t>同上</t>
        </r>
      </text>
    </comment>
    <comment ref="P18" authorId="0" shapeId="0" xr:uid="{00000000-0006-0000-1000-00000D000000}">
      <text>
        <r>
          <rPr>
            <sz val="9"/>
            <color indexed="81"/>
            <rFont val="ＭＳ Ｐゴシック"/>
            <family val="3"/>
            <charset val="128"/>
          </rPr>
          <t>発生事業場内で破砕や脱水、焼却などの中間処理を行った量を記載してください。</t>
        </r>
      </text>
    </comment>
    <comment ref="Y18" authorId="0" shapeId="0" xr:uid="{00000000-0006-0000-1000-00000E000000}">
      <text>
        <r>
          <rPr>
            <sz val="9"/>
            <color indexed="81"/>
            <rFont val="ＭＳ Ｐゴシック"/>
            <family val="3"/>
            <charset val="128"/>
          </rPr>
          <t>⑧、⑨、※3及びｂの合計から自動的に計算されます。</t>
        </r>
      </text>
    </comment>
    <comment ref="AH18" authorId="0" shapeId="0" xr:uid="{00000000-0006-0000-1000-00000F000000}">
      <text>
        <r>
          <rPr>
            <sz val="9"/>
            <color indexed="81"/>
            <rFont val="ＭＳ Ｐゴシック"/>
            <family val="3"/>
            <charset val="128"/>
          </rPr>
          <t>右にあるｂ-1およびｂ-2から、自動的に計算されます。</t>
        </r>
      </text>
    </comment>
    <comment ref="AO18" authorId="0" shapeId="0" xr:uid="{00000000-0006-0000-1000-000010000000}">
      <text>
        <r>
          <rPr>
            <sz val="9"/>
            <color indexed="81"/>
            <rFont val="ＭＳ Ｐゴシック"/>
            <family val="3"/>
            <charset val="128"/>
          </rPr>
          <t>右側にある3つの委託目的別内訳量から、自動的に計算されます。</t>
        </r>
      </text>
    </comment>
    <comment ref="AU18" authorId="0" shapeId="0" xr:uid="{00000000-0006-0000-1000-000011000000}">
      <text>
        <r>
          <rPr>
            <sz val="9"/>
            <color indexed="81"/>
            <rFont val="ＭＳ Ｐゴシック"/>
            <family val="3"/>
            <charset val="128"/>
          </rPr>
          <t>同上</t>
        </r>
      </text>
    </comment>
    <comment ref="P21" authorId="0" shapeId="0" xr:uid="{00000000-0006-0000-1000-000012000000}">
      <text>
        <r>
          <rPr>
            <sz val="9"/>
            <color indexed="81"/>
            <rFont val="ＭＳ Ｐゴシック"/>
            <family val="3"/>
            <charset val="128"/>
          </rPr>
          <t>④のうち、ボイラによる熱回収を行う焼却施設（ガス化溶融施設も含む）において処理を行った量を記載してください。
熱回収認定業者であるか否かを問いません。</t>
        </r>
      </text>
    </comment>
    <comment ref="Y21" authorId="0" shapeId="0" xr:uid="{00000000-0006-0000-10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O21" authorId="0" shapeId="0" xr:uid="{00000000-0006-0000-1000-000014000000}">
      <text>
        <r>
          <rPr>
            <sz val="9"/>
            <color indexed="81"/>
            <rFont val="ＭＳ Ｐゴシック"/>
            <family val="3"/>
            <charset val="128"/>
          </rPr>
          <t>自ら中間処理した後の残さについて、中間処理委託を経ずに、直接埋立処分や海洋投入処分の委託をした量を記載してください。</t>
        </r>
      </text>
    </comment>
    <comment ref="D24" authorId="0" shapeId="0" xr:uid="{1F9201D4-31C8-49BB-81D8-E1C79285A5A5}">
      <text>
        <r>
          <rPr>
            <sz val="9"/>
            <color indexed="81"/>
            <rFont val="ＭＳ Ｐゴシック"/>
            <family val="3"/>
            <charset val="128"/>
          </rPr>
          <t>前年度（令和７年度）に提出した様式４に記載した令和７年度目標値を記入してください。</t>
        </r>
      </text>
    </comment>
    <comment ref="H24" authorId="0" shapeId="0" xr:uid="{00000000-0006-0000-1000-000016000000}">
      <text>
        <r>
          <rPr>
            <sz val="9"/>
            <color indexed="81"/>
            <rFont val="ＭＳ Ｐゴシック"/>
            <family val="3"/>
            <charset val="128"/>
          </rPr>
          <t>右上のフローから、自動的に計算されます。</t>
        </r>
      </text>
    </comment>
    <comment ref="P24" authorId="0" shapeId="0" xr:uid="{00000000-0006-0000-1000-000017000000}">
      <text>
        <r>
          <rPr>
            <sz val="9"/>
            <color indexed="81"/>
            <rFont val="ＭＳ Ｐゴシック"/>
            <family val="3"/>
            <charset val="128"/>
          </rPr>
          <t>発生事業場内での処理ではなく、自社の他事業場等で処理を行った量を記載してください。</t>
        </r>
      </text>
    </comment>
    <comment ref="AS24" authorId="0" shapeId="0" xr:uid="{00000000-0006-0000-1000-000018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D25" authorId="0" shapeId="0" xr:uid="{96546494-9F12-410C-B76A-190BD0733464}">
      <text>
        <r>
          <rPr>
            <sz val="9"/>
            <color indexed="81"/>
            <rFont val="ＭＳ Ｐゴシック"/>
            <family val="3"/>
            <charset val="128"/>
          </rPr>
          <t>前年度（令和７年度）に提出した様式４に記載した令和７年度目標値を記入してください。</t>
        </r>
      </text>
    </comment>
    <comment ref="H25" authorId="0" shapeId="0" xr:uid="{00000000-0006-0000-1000-00001A000000}">
      <text>
        <r>
          <rPr>
            <sz val="9"/>
            <color indexed="81"/>
            <rFont val="ＭＳ Ｐゴシック"/>
            <family val="3"/>
            <charset val="128"/>
          </rPr>
          <t>右上のフローから、自動的に計算されます。</t>
        </r>
      </text>
    </comment>
    <comment ref="D26" authorId="0" shapeId="0" xr:uid="{4EAE8D7E-C763-4BDE-921F-38869DA89B51}">
      <text>
        <r>
          <rPr>
            <sz val="9"/>
            <color indexed="81"/>
            <rFont val="ＭＳ Ｐゴシック"/>
            <family val="3"/>
            <charset val="128"/>
          </rPr>
          <t>前年度（令和７年度）に提出した様式４に記載した令和７年度目標値を記入してください。</t>
        </r>
      </text>
    </comment>
    <comment ref="H26" authorId="0" shapeId="0" xr:uid="{00000000-0006-0000-1000-00001C000000}">
      <text>
        <r>
          <rPr>
            <sz val="9"/>
            <color indexed="81"/>
            <rFont val="ＭＳ Ｐゴシック"/>
            <family val="3"/>
            <charset val="128"/>
          </rPr>
          <t>右上のフローから、自動的に計算されます。</t>
        </r>
      </text>
    </comment>
    <comment ref="D27" authorId="0" shapeId="0" xr:uid="{E9ED565E-910E-45AE-BD4D-B1EAF6732511}">
      <text>
        <r>
          <rPr>
            <sz val="9"/>
            <color indexed="81"/>
            <rFont val="ＭＳ Ｐゴシック"/>
            <family val="3"/>
            <charset val="128"/>
          </rPr>
          <t>前年度（令和７年度）に提出した様式４に記載した令和７年度目標値を記入してください。</t>
        </r>
      </text>
    </comment>
    <comment ref="H27" authorId="0" shapeId="0" xr:uid="{00000000-0006-0000-1000-00001E000000}">
      <text>
        <r>
          <rPr>
            <sz val="9"/>
            <color indexed="81"/>
            <rFont val="ＭＳ Ｐゴシック"/>
            <family val="3"/>
            <charset val="128"/>
          </rPr>
          <t>右上のフローから、自動的に計算されます。</t>
        </r>
      </text>
    </comment>
    <comment ref="P27" authorId="0" shapeId="0" xr:uid="{00000000-0006-0000-1000-00001F000000}">
      <text>
        <r>
          <rPr>
            <sz val="9"/>
            <color indexed="81"/>
            <rFont val="ＭＳ Ｐゴシック"/>
            <family val="3"/>
            <charset val="128"/>
          </rPr>
          <t>下にあるＢ-1およびＢ-2から、自動的に計算されます。</t>
        </r>
      </text>
    </comment>
    <comment ref="AL27" authorId="0" shapeId="0" xr:uid="{00000000-0006-0000-1000-000020000000}">
      <text>
        <r>
          <rPr>
            <sz val="9"/>
            <color indexed="81"/>
            <rFont val="ＭＳ Ｐゴシック"/>
            <family val="3"/>
            <charset val="128"/>
          </rPr>
          <t>Ｂとｂの合計が自動的に計算されます。</t>
        </r>
      </text>
    </comment>
    <comment ref="AS27" authorId="0" shapeId="0" xr:uid="{00000000-0006-0000-1000-000021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D28" authorId="0" shapeId="0" xr:uid="{2FA48DA0-003A-43B7-8427-CF308BB8B6B0}">
      <text>
        <r>
          <rPr>
            <sz val="9"/>
            <color indexed="81"/>
            <rFont val="ＭＳ Ｐゴシック"/>
            <family val="3"/>
            <charset val="128"/>
          </rPr>
          <t>前年度（令和７年度）に提出した様式４に記載した令和７年度目標値を記入してください。</t>
        </r>
      </text>
    </comment>
    <comment ref="H28" authorId="0" shapeId="0" xr:uid="{00000000-0006-0000-1000-000023000000}">
      <text>
        <r>
          <rPr>
            <sz val="9"/>
            <color indexed="81"/>
            <rFont val="ＭＳ Ｐゴシック"/>
            <family val="3"/>
            <charset val="128"/>
          </rPr>
          <t>右上のフローから、自動的に計算されます。</t>
        </r>
      </text>
    </comment>
    <comment ref="AA28" authorId="0" shapeId="0" xr:uid="{00000000-0006-0000-1000-000024000000}">
      <text>
        <r>
          <rPr>
            <sz val="9"/>
            <color indexed="81"/>
            <rFont val="ＭＳ Ｐゴシック"/>
            <family val="3"/>
            <charset val="128"/>
          </rPr>
          <t>特別管理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D29" authorId="0" shapeId="0" xr:uid="{27BAE555-E9E8-436F-8751-9BF980960C8C}">
      <text>
        <r>
          <rPr>
            <sz val="9"/>
            <color indexed="81"/>
            <rFont val="ＭＳ Ｐゴシック"/>
            <family val="3"/>
            <charset val="128"/>
          </rPr>
          <t>前年度（令和７年度）に提出した様式４に記載した令和７年度目標値を記入してください。</t>
        </r>
      </text>
    </comment>
    <comment ref="H29" authorId="0" shapeId="0" xr:uid="{00000000-0006-0000-1000-000026000000}">
      <text>
        <r>
          <rPr>
            <sz val="9"/>
            <color indexed="81"/>
            <rFont val="ＭＳ Ｐゴシック"/>
            <family val="3"/>
            <charset val="128"/>
          </rPr>
          <t>右上のフローから、自動的に計算されます。</t>
        </r>
      </text>
    </comment>
    <comment ref="AA29" authorId="0" shapeId="0" xr:uid="{00000000-0006-0000-1000-000027000000}">
      <text>
        <r>
          <rPr>
            <sz val="9"/>
            <color indexed="81"/>
            <rFont val="ＭＳ Ｐゴシック"/>
            <family val="3"/>
            <charset val="128"/>
          </rPr>
          <t>同上</t>
        </r>
      </text>
    </comment>
    <comment ref="D30" authorId="0" shapeId="0" xr:uid="{FE92D5D1-4240-4E8B-A78A-92D663713836}">
      <text>
        <r>
          <rPr>
            <sz val="9"/>
            <color indexed="81"/>
            <rFont val="ＭＳ Ｐゴシック"/>
            <family val="3"/>
            <charset val="128"/>
          </rPr>
          <t>前年度（令和７年度）に提出した様式４に記載した令和７年度目標値を記入してください。</t>
        </r>
      </text>
    </comment>
    <comment ref="H30" authorId="0" shapeId="0" xr:uid="{00000000-0006-0000-1000-000029000000}">
      <text>
        <r>
          <rPr>
            <sz val="9"/>
            <color indexed="81"/>
            <rFont val="ＭＳ Ｐゴシック"/>
            <family val="3"/>
            <charset val="128"/>
          </rPr>
          <t>右上のフローから、自動的に計算されます。</t>
        </r>
      </text>
    </comment>
    <comment ref="R30" authorId="0" shapeId="0" xr:uid="{00000000-0006-0000-1000-00002A000000}">
      <text>
        <r>
          <rPr>
            <sz val="9"/>
            <color indexed="81"/>
            <rFont val="ＭＳ Ｐゴシック"/>
            <family val="3"/>
            <charset val="128"/>
          </rPr>
          <t>右側にある3つの委託目的別内訳量から、自動的に計算されます。</t>
        </r>
      </text>
    </comment>
    <comment ref="AA30" authorId="0" shapeId="0" xr:uid="{00000000-0006-0000-1000-00002B000000}">
      <text>
        <r>
          <rPr>
            <sz val="9"/>
            <color indexed="81"/>
            <rFont val="ＭＳ Ｐゴシック"/>
            <family val="3"/>
            <charset val="128"/>
          </rPr>
          <t>同上</t>
        </r>
      </text>
    </comment>
    <comment ref="AL30" authorId="0" shapeId="0" xr:uid="{00000000-0006-0000-1000-00002C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D31" authorId="0" shapeId="0" xr:uid="{B2428F15-DF80-4307-BC3C-326F4063A6C0}">
      <text>
        <r>
          <rPr>
            <sz val="9"/>
            <color indexed="81"/>
            <rFont val="ＭＳ Ｐゴシック"/>
            <family val="3"/>
            <charset val="128"/>
          </rPr>
          <t>前年度（令和７年度）に提出した様式４に記載した令和７年度目標値を記入してください。</t>
        </r>
      </text>
    </comment>
    <comment ref="H31" authorId="0" shapeId="0" xr:uid="{00000000-0006-0000-1000-00002E000000}">
      <text>
        <r>
          <rPr>
            <sz val="9"/>
            <color indexed="81"/>
            <rFont val="ＭＳ Ｐゴシック"/>
            <family val="3"/>
            <charset val="128"/>
          </rPr>
          <t>右上のフローから、自動的に計算されます。</t>
        </r>
      </text>
    </comment>
    <comment ref="AS31" authorId="0" shapeId="0" xr:uid="{00000000-0006-0000-1000-00002F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D32" authorId="0" shapeId="0" xr:uid="{72678FF3-9B20-41ED-B8AA-87CF5764F4D7}">
      <text>
        <r>
          <rPr>
            <sz val="9"/>
            <color indexed="81"/>
            <rFont val="ＭＳ Ｐゴシック"/>
            <family val="3"/>
            <charset val="128"/>
          </rPr>
          <t>前年度（令和７年度）に提出した様式４に記載した令和７年度目標値を記入してください。</t>
        </r>
      </text>
    </comment>
    <comment ref="H32" authorId="0" shapeId="0" xr:uid="{00000000-0006-0000-1000-000031000000}">
      <text>
        <r>
          <rPr>
            <sz val="9"/>
            <color indexed="81"/>
            <rFont val="ＭＳ Ｐゴシック"/>
            <family val="3"/>
            <charset val="128"/>
          </rPr>
          <t>右上のフローから、自動的に計算されます。</t>
        </r>
      </text>
    </comment>
    <comment ref="D33" authorId="0" shapeId="0" xr:uid="{49FBFE7E-5FE1-4169-82C0-9B524C3FCFB0}">
      <text>
        <r>
          <rPr>
            <sz val="9"/>
            <color indexed="81"/>
            <rFont val="ＭＳ Ｐゴシック"/>
            <family val="3"/>
            <charset val="128"/>
          </rPr>
          <t>前年度（令和７年度）に提出した様式４に記載した令和７年度目標値を記入してください。</t>
        </r>
      </text>
    </comment>
    <comment ref="H33" authorId="0" shapeId="0" xr:uid="{00000000-0006-0000-1000-000033000000}">
      <text>
        <r>
          <rPr>
            <sz val="9"/>
            <color indexed="81"/>
            <rFont val="ＭＳ Ｐゴシック"/>
            <family val="3"/>
            <charset val="128"/>
          </rPr>
          <t>右上のフローから、自動的に計算されます。</t>
        </r>
      </text>
    </comment>
    <comment ref="R33" authorId="0" shapeId="0" xr:uid="{00000000-0006-0000-1000-000034000000}">
      <text>
        <r>
          <rPr>
            <sz val="9"/>
            <color indexed="81"/>
            <rFont val="ＭＳ Ｐゴシック"/>
            <family val="3"/>
            <charset val="128"/>
          </rPr>
          <t>中間処理を経ずに、特別管理産業廃棄物を直接、埋立処分の委託をした量を記載してください。</t>
        </r>
      </text>
    </comment>
  </commentList>
</comments>
</file>

<file path=xl/comments18.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S4" authorId="0" shapeId="0" xr:uid="{00000000-0006-0000-1100-000001000000}">
      <text>
        <r>
          <rPr>
            <sz val="10"/>
            <color indexed="81"/>
            <rFont val="ＭＳ Ｐゴシック"/>
            <family val="3"/>
            <charset val="128"/>
          </rPr>
          <t>「表紙」シートで選択された○印が自動的に反映されます。</t>
        </r>
      </text>
    </comment>
    <comment ref="AU4" authorId="0" shapeId="0" xr:uid="{00000000-0006-0000-1100-000002000000}">
      <text>
        <r>
          <rPr>
            <sz val="10"/>
            <color indexed="81"/>
            <rFont val="ＭＳ Ｐゴシック"/>
            <family val="3"/>
            <charset val="128"/>
          </rPr>
          <t>「表紙」シートで選択された○印が自動的に反映されます。</t>
        </r>
      </text>
    </comment>
    <comment ref="AF5" authorId="0" shapeId="0" xr:uid="{00000000-0006-0000-11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H9" authorId="0" shapeId="0" xr:uid="{00000000-0006-0000-1100-000004000000}">
      <text>
        <r>
          <rPr>
            <sz val="9"/>
            <color indexed="81"/>
            <rFont val="ＭＳ Ｐゴシック"/>
            <family val="3"/>
            <charset val="128"/>
          </rPr>
          <t>自ら中間処理した後の残さを再生利用した量で、利用形態は自社の事業場だけでなく、他事業者による再生利用も含みます。また、残さの有償売却量も含めて記載してください。</t>
        </r>
      </text>
    </comment>
    <comment ref="F12" authorId="0" shapeId="0" xr:uid="{00000000-0006-0000-11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P12" authorId="0" shapeId="0" xr:uid="{00000000-0006-0000-1100-000006000000}">
      <text>
        <r>
          <rPr>
            <sz val="9"/>
            <color indexed="81"/>
            <rFont val="ＭＳ Ｐゴシック"/>
            <family val="3"/>
            <charset val="128"/>
          </rPr>
          <t>特別管理産業廃棄物の中間処理ではなく、汚れの除去程度等で、発生事業場（自己）又は自社の他事業場等において直接再生利用した量を記載してください。</t>
        </r>
      </text>
    </comment>
    <comment ref="AH12" authorId="0" shapeId="0" xr:uid="{00000000-0006-0000-1100-000007000000}">
      <text>
        <r>
          <rPr>
            <sz val="9"/>
            <color indexed="81"/>
            <rFont val="ＭＳ Ｐゴシック"/>
            <family val="3"/>
            <charset val="128"/>
          </rPr>
          <t>自ら中間処理した後の残さを発生事業場又は自社自らが、埋立処分や海洋投入処分を行った量を記載してください。（処分先について、発生事業場内外や県の内外を問いません）</t>
        </r>
      </text>
    </comment>
    <comment ref="F15" authorId="0" shapeId="0" xr:uid="{00000000-0006-0000-1100-000008000000}">
      <text>
        <r>
          <rPr>
            <sz val="9"/>
            <color indexed="81"/>
            <rFont val="ＭＳ Ｐゴシック"/>
            <family val="3"/>
            <charset val="128"/>
          </rPr>
          <t>当該用紙に記載する特別管理産業廃棄物等で自社の他事業場で発生し、当該事業場で搬入処理される場合があれば、その搬入量を記載してください。</t>
        </r>
      </text>
    </comment>
    <comment ref="P15" authorId="0" shapeId="0" xr:uid="{00000000-0006-0000-1100-000009000000}">
      <text>
        <r>
          <rPr>
            <sz val="9"/>
            <color indexed="81"/>
            <rFont val="ＭＳ Ｐゴシック"/>
            <family val="3"/>
            <charset val="128"/>
          </rPr>
          <t>発生事業場又は自社自らが、埋立処分を行った量を記載してください。（処分先について、発生事業場内外や県の内外を問いません）</t>
        </r>
      </text>
    </comment>
    <comment ref="AH15" authorId="0" shapeId="0" xr:uid="{00000000-0006-0000-1100-00000A000000}">
      <text>
        <r>
          <rPr>
            <sz val="9"/>
            <color indexed="81"/>
            <rFont val="ＭＳ Ｐゴシック"/>
            <family val="3"/>
            <charset val="128"/>
          </rPr>
          <t>自ら中間処理した後の残さについて、自社の他事業場等で処理を行った量を記載してください。</t>
        </r>
      </text>
    </comment>
    <comment ref="AU16" authorId="0" shapeId="0" xr:uid="{00000000-0006-0000-11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U17" authorId="0" shapeId="0" xr:uid="{00000000-0006-0000-1100-00000C000000}">
      <text>
        <r>
          <rPr>
            <sz val="9"/>
            <color indexed="81"/>
            <rFont val="ＭＳ Ｐゴシック"/>
            <family val="3"/>
            <charset val="128"/>
          </rPr>
          <t>同上</t>
        </r>
      </text>
    </comment>
    <comment ref="P18" authorId="0" shapeId="0" xr:uid="{00000000-0006-0000-1100-00000D000000}">
      <text>
        <r>
          <rPr>
            <sz val="9"/>
            <color indexed="81"/>
            <rFont val="ＭＳ Ｐゴシック"/>
            <family val="3"/>
            <charset val="128"/>
          </rPr>
          <t>発生事業場内で破砕や脱水、焼却などの中間処理を行った量を記載してください。</t>
        </r>
      </text>
    </comment>
    <comment ref="Y18" authorId="0" shapeId="0" xr:uid="{00000000-0006-0000-1100-00000E000000}">
      <text>
        <r>
          <rPr>
            <sz val="9"/>
            <color indexed="81"/>
            <rFont val="ＭＳ Ｐゴシック"/>
            <family val="3"/>
            <charset val="128"/>
          </rPr>
          <t>⑧、⑨、※3及びｂの合計から自動的に計算されます。</t>
        </r>
      </text>
    </comment>
    <comment ref="AH18" authorId="0" shapeId="0" xr:uid="{00000000-0006-0000-1100-00000F000000}">
      <text>
        <r>
          <rPr>
            <sz val="9"/>
            <color indexed="81"/>
            <rFont val="ＭＳ Ｐゴシック"/>
            <family val="3"/>
            <charset val="128"/>
          </rPr>
          <t>右にあるｂ-1およびｂ-2から、自動的に計算されます。</t>
        </r>
      </text>
    </comment>
    <comment ref="AO18" authorId="0" shapeId="0" xr:uid="{00000000-0006-0000-1100-000010000000}">
      <text>
        <r>
          <rPr>
            <sz val="9"/>
            <color indexed="81"/>
            <rFont val="ＭＳ Ｐゴシック"/>
            <family val="3"/>
            <charset val="128"/>
          </rPr>
          <t>右側にある3つの委託目的別内訳量から、自動的に計算されます。</t>
        </r>
      </text>
    </comment>
    <comment ref="AU18" authorId="0" shapeId="0" xr:uid="{00000000-0006-0000-1100-000011000000}">
      <text>
        <r>
          <rPr>
            <sz val="9"/>
            <color indexed="81"/>
            <rFont val="ＭＳ Ｐゴシック"/>
            <family val="3"/>
            <charset val="128"/>
          </rPr>
          <t>同上</t>
        </r>
      </text>
    </comment>
    <comment ref="P21" authorId="0" shapeId="0" xr:uid="{00000000-0006-0000-1100-000012000000}">
      <text>
        <r>
          <rPr>
            <sz val="9"/>
            <color indexed="81"/>
            <rFont val="ＭＳ Ｐゴシック"/>
            <family val="3"/>
            <charset val="128"/>
          </rPr>
          <t>④のうち、ボイラによる熱回収を行う焼却施設（ガス化溶融施設も含む）において処理を行った量を記載してください。
熱回収認定業者であるか否かを問いません。</t>
        </r>
      </text>
    </comment>
    <comment ref="Y21" authorId="0" shapeId="0" xr:uid="{00000000-0006-0000-11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O21" authorId="0" shapeId="0" xr:uid="{00000000-0006-0000-1100-000014000000}">
      <text>
        <r>
          <rPr>
            <sz val="9"/>
            <color indexed="81"/>
            <rFont val="ＭＳ Ｐゴシック"/>
            <family val="3"/>
            <charset val="128"/>
          </rPr>
          <t>自ら中間処理した後の残さについて、中間処理委託を経ずに、直接埋立処分や海洋投入処分の委託をした量を記載してください。</t>
        </r>
      </text>
    </comment>
    <comment ref="D24" authorId="0" shapeId="0" xr:uid="{001E80C6-7BBC-4424-A28B-7ACD59061770}">
      <text>
        <r>
          <rPr>
            <sz val="9"/>
            <color indexed="81"/>
            <rFont val="ＭＳ Ｐゴシック"/>
            <family val="3"/>
            <charset val="128"/>
          </rPr>
          <t>前年度（令和７年度）に提出した様式４に記載した令和７年度目標値を記入してください。</t>
        </r>
      </text>
    </comment>
    <comment ref="H24" authorId="0" shapeId="0" xr:uid="{00000000-0006-0000-1100-000016000000}">
      <text>
        <r>
          <rPr>
            <sz val="9"/>
            <color indexed="81"/>
            <rFont val="ＭＳ Ｐゴシック"/>
            <family val="3"/>
            <charset val="128"/>
          </rPr>
          <t>右上のフローから、自動的に計算されます。</t>
        </r>
      </text>
    </comment>
    <comment ref="P24" authorId="0" shapeId="0" xr:uid="{00000000-0006-0000-1100-000017000000}">
      <text>
        <r>
          <rPr>
            <sz val="9"/>
            <color indexed="81"/>
            <rFont val="ＭＳ Ｐゴシック"/>
            <family val="3"/>
            <charset val="128"/>
          </rPr>
          <t>発生事業場内での処理ではなく、自社の他事業場等で処理を行った量を記載してください。</t>
        </r>
      </text>
    </comment>
    <comment ref="AS24" authorId="0" shapeId="0" xr:uid="{00000000-0006-0000-1100-000018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D25" authorId="0" shapeId="0" xr:uid="{79BE07A9-E1DE-4A45-B47D-D29EE4961A4D}">
      <text>
        <r>
          <rPr>
            <sz val="9"/>
            <color indexed="81"/>
            <rFont val="ＭＳ Ｐゴシック"/>
            <family val="3"/>
            <charset val="128"/>
          </rPr>
          <t>前年度（令和７年度）に提出した様式４に記載した令和７年度目標値を記入してください。</t>
        </r>
      </text>
    </comment>
    <comment ref="H25" authorId="0" shapeId="0" xr:uid="{00000000-0006-0000-1100-00001A000000}">
      <text>
        <r>
          <rPr>
            <sz val="9"/>
            <color indexed="81"/>
            <rFont val="ＭＳ Ｐゴシック"/>
            <family val="3"/>
            <charset val="128"/>
          </rPr>
          <t>右上のフローから、自動的に計算されます。</t>
        </r>
      </text>
    </comment>
    <comment ref="D26" authorId="0" shapeId="0" xr:uid="{2D0B8557-7156-4568-90BB-8FCE6D697885}">
      <text>
        <r>
          <rPr>
            <sz val="9"/>
            <color indexed="81"/>
            <rFont val="ＭＳ Ｐゴシック"/>
            <family val="3"/>
            <charset val="128"/>
          </rPr>
          <t>前年度（令和７年度）に提出した様式４に記載した令和７年度目標値を記入してください。</t>
        </r>
      </text>
    </comment>
    <comment ref="H26" authorId="0" shapeId="0" xr:uid="{00000000-0006-0000-1100-00001C000000}">
      <text>
        <r>
          <rPr>
            <sz val="9"/>
            <color indexed="81"/>
            <rFont val="ＭＳ Ｐゴシック"/>
            <family val="3"/>
            <charset val="128"/>
          </rPr>
          <t>右上のフローから、自動的に計算されます。</t>
        </r>
      </text>
    </comment>
    <comment ref="D27" authorId="0" shapeId="0" xr:uid="{6E580396-E02D-4D2A-83DD-4B5868C0A41D}">
      <text>
        <r>
          <rPr>
            <sz val="9"/>
            <color indexed="81"/>
            <rFont val="ＭＳ Ｐゴシック"/>
            <family val="3"/>
            <charset val="128"/>
          </rPr>
          <t>前年度（令和７年度）に提出した様式４に記載した令和７年度目標値を記入してください。</t>
        </r>
      </text>
    </comment>
    <comment ref="H27" authorId="0" shapeId="0" xr:uid="{00000000-0006-0000-1100-00001E000000}">
      <text>
        <r>
          <rPr>
            <sz val="9"/>
            <color indexed="81"/>
            <rFont val="ＭＳ Ｐゴシック"/>
            <family val="3"/>
            <charset val="128"/>
          </rPr>
          <t>右上のフローから、自動的に計算されます。</t>
        </r>
      </text>
    </comment>
    <comment ref="P27" authorId="0" shapeId="0" xr:uid="{00000000-0006-0000-1100-00001F000000}">
      <text>
        <r>
          <rPr>
            <sz val="9"/>
            <color indexed="81"/>
            <rFont val="ＭＳ Ｐゴシック"/>
            <family val="3"/>
            <charset val="128"/>
          </rPr>
          <t>下にあるＢ-1およびＢ-2から、自動的に計算されます。</t>
        </r>
      </text>
    </comment>
    <comment ref="AL27" authorId="0" shapeId="0" xr:uid="{00000000-0006-0000-1100-000020000000}">
      <text>
        <r>
          <rPr>
            <sz val="9"/>
            <color indexed="81"/>
            <rFont val="ＭＳ Ｐゴシック"/>
            <family val="3"/>
            <charset val="128"/>
          </rPr>
          <t>Ｂとｂの合計が自動的に計算されます。</t>
        </r>
      </text>
    </comment>
    <comment ref="AS27" authorId="0" shapeId="0" xr:uid="{00000000-0006-0000-1100-000021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D28" authorId="0" shapeId="0" xr:uid="{A66EB726-4FF3-4218-ABD3-96C492B063A7}">
      <text>
        <r>
          <rPr>
            <sz val="9"/>
            <color indexed="81"/>
            <rFont val="ＭＳ Ｐゴシック"/>
            <family val="3"/>
            <charset val="128"/>
          </rPr>
          <t>前年度（令和７年度）に提出した様式４に記載した令和７年度目標値を記入してください。</t>
        </r>
      </text>
    </comment>
    <comment ref="H28" authorId="0" shapeId="0" xr:uid="{00000000-0006-0000-1100-000023000000}">
      <text>
        <r>
          <rPr>
            <sz val="9"/>
            <color indexed="81"/>
            <rFont val="ＭＳ Ｐゴシック"/>
            <family val="3"/>
            <charset val="128"/>
          </rPr>
          <t>右上のフローから、自動的に計算されます。</t>
        </r>
      </text>
    </comment>
    <comment ref="AA28" authorId="0" shapeId="0" xr:uid="{00000000-0006-0000-1100-000024000000}">
      <text>
        <r>
          <rPr>
            <sz val="9"/>
            <color indexed="81"/>
            <rFont val="ＭＳ Ｐゴシック"/>
            <family val="3"/>
            <charset val="128"/>
          </rPr>
          <t>特別管理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D29" authorId="0" shapeId="0" xr:uid="{0E9C0CC7-7569-4124-BCC9-7C82051BFAE3}">
      <text>
        <r>
          <rPr>
            <sz val="9"/>
            <color indexed="81"/>
            <rFont val="ＭＳ Ｐゴシック"/>
            <family val="3"/>
            <charset val="128"/>
          </rPr>
          <t>前年度（令和７年度）に提出した様式４に記載した令和７年度目標値を記入してください。</t>
        </r>
      </text>
    </comment>
    <comment ref="H29" authorId="0" shapeId="0" xr:uid="{00000000-0006-0000-1100-000026000000}">
      <text>
        <r>
          <rPr>
            <sz val="9"/>
            <color indexed="81"/>
            <rFont val="ＭＳ Ｐゴシック"/>
            <family val="3"/>
            <charset val="128"/>
          </rPr>
          <t>右上のフローから、自動的に計算されます。</t>
        </r>
      </text>
    </comment>
    <comment ref="AA29" authorId="0" shapeId="0" xr:uid="{00000000-0006-0000-1100-000027000000}">
      <text>
        <r>
          <rPr>
            <sz val="9"/>
            <color indexed="81"/>
            <rFont val="ＭＳ Ｐゴシック"/>
            <family val="3"/>
            <charset val="128"/>
          </rPr>
          <t>同上</t>
        </r>
      </text>
    </comment>
    <comment ref="D30" authorId="0" shapeId="0" xr:uid="{4BABB3A8-34FC-4028-A56B-B4780F7D08BE}">
      <text>
        <r>
          <rPr>
            <sz val="9"/>
            <color indexed="81"/>
            <rFont val="ＭＳ Ｐゴシック"/>
            <family val="3"/>
            <charset val="128"/>
          </rPr>
          <t>前年度（令和７年度）に提出した様式４に記載した令和７年度目標値を記入してください。</t>
        </r>
      </text>
    </comment>
    <comment ref="H30" authorId="0" shapeId="0" xr:uid="{00000000-0006-0000-1100-000029000000}">
      <text>
        <r>
          <rPr>
            <sz val="9"/>
            <color indexed="81"/>
            <rFont val="ＭＳ Ｐゴシック"/>
            <family val="3"/>
            <charset val="128"/>
          </rPr>
          <t>右上のフローから、自動的に計算されます。</t>
        </r>
      </text>
    </comment>
    <comment ref="R30" authorId="0" shapeId="0" xr:uid="{00000000-0006-0000-1100-00002A000000}">
      <text>
        <r>
          <rPr>
            <sz val="9"/>
            <color indexed="81"/>
            <rFont val="ＭＳ Ｐゴシック"/>
            <family val="3"/>
            <charset val="128"/>
          </rPr>
          <t>右側にある3つの委託目的別内訳量から、自動的に計算されます。</t>
        </r>
      </text>
    </comment>
    <comment ref="AA30" authorId="0" shapeId="0" xr:uid="{00000000-0006-0000-1100-00002B000000}">
      <text>
        <r>
          <rPr>
            <sz val="9"/>
            <color indexed="81"/>
            <rFont val="ＭＳ Ｐゴシック"/>
            <family val="3"/>
            <charset val="128"/>
          </rPr>
          <t>同上</t>
        </r>
      </text>
    </comment>
    <comment ref="AL30" authorId="0" shapeId="0" xr:uid="{00000000-0006-0000-1100-00002C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D31" authorId="0" shapeId="0" xr:uid="{E345A8DD-94B2-44E0-8195-43E141A36C30}">
      <text>
        <r>
          <rPr>
            <sz val="9"/>
            <color indexed="81"/>
            <rFont val="ＭＳ Ｐゴシック"/>
            <family val="3"/>
            <charset val="128"/>
          </rPr>
          <t>前年度（令和７年度）に提出した様式４に記載した令和７年度目標値を記入してください。</t>
        </r>
      </text>
    </comment>
    <comment ref="H31" authorId="0" shapeId="0" xr:uid="{00000000-0006-0000-1100-00002E000000}">
      <text>
        <r>
          <rPr>
            <sz val="9"/>
            <color indexed="81"/>
            <rFont val="ＭＳ Ｐゴシック"/>
            <family val="3"/>
            <charset val="128"/>
          </rPr>
          <t>右上のフローから、自動的に計算されます。</t>
        </r>
      </text>
    </comment>
    <comment ref="AS31" authorId="0" shapeId="0" xr:uid="{00000000-0006-0000-1100-00002F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D32" authorId="0" shapeId="0" xr:uid="{6284A7B9-254B-440C-9BD7-DFCA4040BEA7}">
      <text>
        <r>
          <rPr>
            <sz val="9"/>
            <color indexed="81"/>
            <rFont val="ＭＳ Ｐゴシック"/>
            <family val="3"/>
            <charset val="128"/>
          </rPr>
          <t>前年度（令和７年度）に提出した様式４に記載した令和７年度目標値を記入してください。</t>
        </r>
      </text>
    </comment>
    <comment ref="H32" authorId="0" shapeId="0" xr:uid="{00000000-0006-0000-1100-000031000000}">
      <text>
        <r>
          <rPr>
            <sz val="9"/>
            <color indexed="81"/>
            <rFont val="ＭＳ Ｐゴシック"/>
            <family val="3"/>
            <charset val="128"/>
          </rPr>
          <t>右上のフローから、自動的に計算されます。</t>
        </r>
      </text>
    </comment>
    <comment ref="D33" authorId="0" shapeId="0" xr:uid="{71D98CE3-60B9-462B-8116-0E8C273A91FF}">
      <text>
        <r>
          <rPr>
            <sz val="9"/>
            <color indexed="81"/>
            <rFont val="ＭＳ Ｐゴシック"/>
            <family val="3"/>
            <charset val="128"/>
          </rPr>
          <t>前年度（令和７年度）に提出した様式４に記載した令和７年度目標値を記入してください。</t>
        </r>
      </text>
    </comment>
    <comment ref="H33" authorId="0" shapeId="0" xr:uid="{00000000-0006-0000-1100-000033000000}">
      <text>
        <r>
          <rPr>
            <sz val="9"/>
            <color indexed="81"/>
            <rFont val="ＭＳ Ｐゴシック"/>
            <family val="3"/>
            <charset val="128"/>
          </rPr>
          <t>右上のフローから、自動的に計算されます。</t>
        </r>
      </text>
    </comment>
    <comment ref="R33" authorId="0" shapeId="0" xr:uid="{00000000-0006-0000-1100-000034000000}">
      <text>
        <r>
          <rPr>
            <sz val="9"/>
            <color indexed="81"/>
            <rFont val="ＭＳ Ｐゴシック"/>
            <family val="3"/>
            <charset val="128"/>
          </rPr>
          <t>中間処理を経ずに、特別管理産業廃棄物を直接、埋立処分の委託をした量を記載してください。</t>
        </r>
      </text>
    </comment>
  </commentList>
</comments>
</file>

<file path=xl/sharedStrings.xml><?xml version="1.0" encoding="utf-8"?>
<sst xmlns="http://schemas.openxmlformats.org/spreadsheetml/2006/main" count="2831" uniqueCount="434">
  <si>
    <t>法定</t>
  </si>
  <si>
    <t>：内容・データ等を入力してください</t>
    <rPh sb="1" eb="3">
      <t>ナイヨウ</t>
    </rPh>
    <rPh sb="7" eb="8">
      <t>トウ</t>
    </rPh>
    <rPh sb="9" eb="11">
      <t>ニュウリョク</t>
    </rPh>
    <phoneticPr fontId="3"/>
  </si>
  <si>
    <t>【手　順】</t>
    <rPh sb="1" eb="2">
      <t>テ</t>
    </rPh>
    <rPh sb="3" eb="4">
      <t>ジュン</t>
    </rPh>
    <phoneticPr fontId="3"/>
  </si>
  <si>
    <t>【セル色の説明】</t>
    <rPh sb="3" eb="4">
      <t>イロ</t>
    </rPh>
    <rPh sb="5" eb="7">
      <t>セツメイ</t>
    </rPh>
    <phoneticPr fontId="3"/>
  </si>
  <si>
    <t>ｔ</t>
  </si>
  <si>
    <t>殿</t>
    <rPh sb="0" eb="1">
      <t>ドノ</t>
    </rPh>
    <phoneticPr fontId="3"/>
  </si>
  <si>
    <t>　住　所</t>
    <rPh sb="1" eb="2">
      <t>ジュウ</t>
    </rPh>
    <rPh sb="3" eb="4">
      <t>トコロ</t>
    </rPh>
    <phoneticPr fontId="3"/>
  </si>
  <si>
    <t>　氏　名</t>
    <rPh sb="1" eb="2">
      <t>シ</t>
    </rPh>
    <rPh sb="3" eb="4">
      <t>メイ</t>
    </rPh>
    <phoneticPr fontId="3"/>
  </si>
  <si>
    <t>（法人にあっては、名称及び代表者の氏名）</t>
    <rPh sb="1" eb="3">
      <t>ホウジン</t>
    </rPh>
    <rPh sb="9" eb="11">
      <t>メイショウ</t>
    </rPh>
    <rPh sb="11" eb="12">
      <t>オヨ</t>
    </rPh>
    <rPh sb="13" eb="16">
      <t>ダイヒョウシャ</t>
    </rPh>
    <rPh sb="17" eb="19">
      <t>シメイ</t>
    </rPh>
    <phoneticPr fontId="3"/>
  </si>
  <si>
    <t>電話番号</t>
    <rPh sb="0" eb="2">
      <t>デンワ</t>
    </rPh>
    <rPh sb="2" eb="4">
      <t>バンゴウ</t>
    </rPh>
    <phoneticPr fontId="3"/>
  </si>
  <si>
    <t>事業場の名称</t>
    <rPh sb="0" eb="2">
      <t>ジギョウ</t>
    </rPh>
    <rPh sb="2" eb="3">
      <t>ジョウ</t>
    </rPh>
    <rPh sb="4" eb="6">
      <t>メイショウ</t>
    </rPh>
    <phoneticPr fontId="3"/>
  </si>
  <si>
    <t>事業場の所在地</t>
    <rPh sb="0" eb="2">
      <t>ジギョウ</t>
    </rPh>
    <rPh sb="2" eb="3">
      <t>ジョウ</t>
    </rPh>
    <rPh sb="4" eb="7">
      <t>ショザイチ</t>
    </rPh>
    <phoneticPr fontId="3"/>
  </si>
  <si>
    <t>事業の種類</t>
    <rPh sb="0" eb="2">
      <t>ジギョウ</t>
    </rPh>
    <rPh sb="3" eb="5">
      <t>シュルイ</t>
    </rPh>
    <phoneticPr fontId="3"/>
  </si>
  <si>
    <t>ｔ</t>
    <phoneticPr fontId="3"/>
  </si>
  <si>
    <t>ｔ</t>
    <phoneticPr fontId="3"/>
  </si>
  <si>
    <t>※　事務処理欄</t>
    <rPh sb="2" eb="4">
      <t>ジム</t>
    </rPh>
    <rPh sb="4" eb="6">
      <t>ショリ</t>
    </rPh>
    <rPh sb="6" eb="7">
      <t>ラン</t>
    </rPh>
    <phoneticPr fontId="3"/>
  </si>
  <si>
    <t>ｔ</t>
    <phoneticPr fontId="3"/>
  </si>
  <si>
    <t>①</t>
    <phoneticPr fontId="3"/>
  </si>
  <si>
    <t>Ａ　自己処理</t>
    <rPh sb="2" eb="4">
      <t>ジコ</t>
    </rPh>
    <rPh sb="4" eb="6">
      <t>ショリ</t>
    </rPh>
    <phoneticPr fontId="3"/>
  </si>
  <si>
    <t>②</t>
    <phoneticPr fontId="3"/>
  </si>
  <si>
    <t>ａ残さ物の自己処理</t>
    <rPh sb="1" eb="2">
      <t>ザン</t>
    </rPh>
    <rPh sb="3" eb="4">
      <t>モノ</t>
    </rPh>
    <rPh sb="5" eb="9">
      <t>ジコショリ</t>
    </rPh>
    <phoneticPr fontId="3"/>
  </si>
  <si>
    <t>⑥</t>
    <phoneticPr fontId="3"/>
  </si>
  <si>
    <t>ｔ</t>
    <phoneticPr fontId="3"/>
  </si>
  <si>
    <t>自社の他事業場からの搬入量</t>
    <rPh sb="0" eb="2">
      <t>ジシャ</t>
    </rPh>
    <rPh sb="3" eb="4">
      <t>タ</t>
    </rPh>
    <rPh sb="4" eb="7">
      <t>ジギョウジョウ</t>
    </rPh>
    <rPh sb="10" eb="12">
      <t>ハンニュウ</t>
    </rPh>
    <rPh sb="12" eb="13">
      <t>リョウ</t>
    </rPh>
    <phoneticPr fontId="3"/>
  </si>
  <si>
    <t>③</t>
    <phoneticPr fontId="3"/>
  </si>
  <si>
    <t>⑦</t>
    <phoneticPr fontId="3"/>
  </si>
  <si>
    <t>ｔ</t>
    <phoneticPr fontId="3"/>
  </si>
  <si>
    <t>④</t>
    <phoneticPr fontId="3"/>
  </si>
  <si>
    <t>ｂ残さ物の委託処理</t>
    <rPh sb="1" eb="2">
      <t>ザン</t>
    </rPh>
    <rPh sb="3" eb="4">
      <t>モノ</t>
    </rPh>
    <rPh sb="5" eb="7">
      <t>イタク</t>
    </rPh>
    <rPh sb="7" eb="9">
      <t>ショリ</t>
    </rPh>
    <phoneticPr fontId="3"/>
  </si>
  <si>
    <t>⑧</t>
    <phoneticPr fontId="3"/>
  </si>
  <si>
    <t>（目的別内訳）</t>
    <phoneticPr fontId="3"/>
  </si>
  <si>
    <t>再生利用前
委託量</t>
    <rPh sb="0" eb="2">
      <t>サイセイ</t>
    </rPh>
    <rPh sb="2" eb="4">
      <t>リヨウ</t>
    </rPh>
    <rPh sb="4" eb="5">
      <t>マエ</t>
    </rPh>
    <rPh sb="6" eb="8">
      <t>イタク</t>
    </rPh>
    <rPh sb="8" eb="9">
      <t>リョウ</t>
    </rPh>
    <phoneticPr fontId="3"/>
  </si>
  <si>
    <t>自社の他事業場での処理量</t>
    <rPh sb="0" eb="2">
      <t>ジシャ</t>
    </rPh>
    <rPh sb="3" eb="4">
      <t>タ</t>
    </rPh>
    <rPh sb="4" eb="6">
      <t>ジギョウ</t>
    </rPh>
    <rPh sb="6" eb="7">
      <t>ジョウ</t>
    </rPh>
    <rPh sb="9" eb="11">
      <t>ショリ</t>
    </rPh>
    <rPh sb="11" eb="12">
      <t>リョウ</t>
    </rPh>
    <phoneticPr fontId="3"/>
  </si>
  <si>
    <t>中間処理委託量</t>
    <rPh sb="0" eb="2">
      <t>チュウカン</t>
    </rPh>
    <rPh sb="2" eb="4">
      <t>ショリ</t>
    </rPh>
    <rPh sb="4" eb="6">
      <t>イタク</t>
    </rPh>
    <rPh sb="6" eb="7">
      <t>リョウ</t>
    </rPh>
    <phoneticPr fontId="3"/>
  </si>
  <si>
    <t>ｔ</t>
    <phoneticPr fontId="3"/>
  </si>
  <si>
    <t>Ｂ　直接委託処理</t>
    <rPh sb="2" eb="4">
      <t>チョクセツ</t>
    </rPh>
    <rPh sb="4" eb="6">
      <t>イタク</t>
    </rPh>
    <rPh sb="6" eb="8">
      <t>ショリ</t>
    </rPh>
    <phoneticPr fontId="3"/>
  </si>
  <si>
    <t>⑨</t>
    <phoneticPr fontId="3"/>
  </si>
  <si>
    <t>最終処分委託量</t>
    <rPh sb="0" eb="2">
      <t>サイシュウ</t>
    </rPh>
    <rPh sb="2" eb="4">
      <t>ショブン</t>
    </rPh>
    <rPh sb="4" eb="6">
      <t>イタク</t>
    </rPh>
    <rPh sb="6" eb="7">
      <t>リョウ</t>
    </rPh>
    <phoneticPr fontId="3"/>
  </si>
  <si>
    <t>ｔ</t>
    <phoneticPr fontId="3"/>
  </si>
  <si>
    <t>（目的別内訳）</t>
    <phoneticPr fontId="3"/>
  </si>
  <si>
    <t>神奈川県知事</t>
    <rPh sb="0" eb="3">
      <t>カナガワ</t>
    </rPh>
    <rPh sb="3" eb="6">
      <t>ケンチジ</t>
    </rPh>
    <phoneticPr fontId="3"/>
  </si>
  <si>
    <t>横浜市長</t>
    <rPh sb="0" eb="4">
      <t>ヨコハマシチョウ</t>
    </rPh>
    <phoneticPr fontId="3"/>
  </si>
  <si>
    <t>川崎市長</t>
    <rPh sb="0" eb="2">
      <t>カワサキ</t>
    </rPh>
    <rPh sb="2" eb="4">
      <t>シチョウ</t>
    </rPh>
    <phoneticPr fontId="3"/>
  </si>
  <si>
    <t>横須賀市長</t>
    <rPh sb="0" eb="5">
      <t>ヨコスカシチョウ</t>
    </rPh>
    <phoneticPr fontId="3"/>
  </si>
  <si>
    <t>相模原市長</t>
    <rPh sb="0" eb="3">
      <t>サガミハラ</t>
    </rPh>
    <rPh sb="3" eb="5">
      <t>シチョウ</t>
    </rPh>
    <phoneticPr fontId="3"/>
  </si>
  <si>
    <t>フロー様式</t>
    <rPh sb="3" eb="5">
      <t>ヨウシキ</t>
    </rPh>
    <phoneticPr fontId="3"/>
  </si>
  <si>
    <t>：自動処理されるので、変更できません。</t>
    <rPh sb="1" eb="3">
      <t>ジドウ</t>
    </rPh>
    <rPh sb="3" eb="5">
      <t>ショリ</t>
    </rPh>
    <rPh sb="11" eb="13">
      <t>ヘンコウ</t>
    </rPh>
    <phoneticPr fontId="3"/>
  </si>
  <si>
    <t>(具体的には）</t>
    <rPh sb="1" eb="4">
      <t>グタイテキ</t>
    </rPh>
    <phoneticPr fontId="3"/>
  </si>
  <si>
    <t>⑤</t>
    <phoneticPr fontId="3"/>
  </si>
  <si>
    <t>：セルの右上に▼がある場合、ポインタをそのセルにあわせると、説明文が表示されます</t>
    <rPh sb="4" eb="6">
      <t>ミギウエ</t>
    </rPh>
    <rPh sb="11" eb="13">
      <t>バアイ</t>
    </rPh>
    <rPh sb="30" eb="33">
      <t>セツメイブン</t>
    </rPh>
    <rPh sb="34" eb="36">
      <t>ヒョウジ</t>
    </rPh>
    <phoneticPr fontId="3"/>
  </si>
  <si>
    <t>【注　意】</t>
    <rPh sb="1" eb="2">
      <t>チュウ</t>
    </rPh>
    <rPh sb="3" eb="4">
      <t>イ</t>
    </rPh>
    <phoneticPr fontId="3"/>
  </si>
  <si>
    <t>②</t>
  </si>
  <si>
    <t>③</t>
  </si>
  <si>
    <t>④</t>
  </si>
  <si>
    <t>⑤</t>
  </si>
  <si>
    <t>合計</t>
    <rPh sb="0" eb="2">
      <t>ゴウケイ</t>
    </rPh>
    <phoneticPr fontId="3"/>
  </si>
  <si>
    <t>ア</t>
    <phoneticPr fontId="3"/>
  </si>
  <si>
    <t>イ</t>
    <phoneticPr fontId="3"/>
  </si>
  <si>
    <t>ウ</t>
    <phoneticPr fontId="3"/>
  </si>
  <si>
    <t>エ</t>
    <phoneticPr fontId="3"/>
  </si>
  <si>
    <t>オ</t>
    <phoneticPr fontId="3"/>
  </si>
  <si>
    <t>カ</t>
    <phoneticPr fontId="3"/>
  </si>
  <si>
    <t>キ</t>
    <phoneticPr fontId="3"/>
  </si>
  <si>
    <t>ク</t>
    <phoneticPr fontId="3"/>
  </si>
  <si>
    <t>ケ</t>
    <phoneticPr fontId="3"/>
  </si>
  <si>
    <t>コ</t>
    <phoneticPr fontId="3"/>
  </si>
  <si>
    <t>サ</t>
    <phoneticPr fontId="3"/>
  </si>
  <si>
    <t>シ</t>
    <phoneticPr fontId="3"/>
  </si>
  <si>
    <t>ス</t>
    <phoneticPr fontId="3"/>
  </si>
  <si>
    <t>セ</t>
    <phoneticPr fontId="3"/>
  </si>
  <si>
    <t>ソ</t>
    <phoneticPr fontId="3"/>
  </si>
  <si>
    <t>タ</t>
    <phoneticPr fontId="3"/>
  </si>
  <si>
    <t>※２</t>
    <phoneticPr fontId="3"/>
  </si>
  <si>
    <t>↓</t>
    <phoneticPr fontId="3"/>
  </si>
  <si>
    <t>↓</t>
    <phoneticPr fontId="3"/>
  </si>
  <si>
    <t>：</t>
    <phoneticPr fontId="3"/>
  </si>
  <si>
    <t>（単位：トン）</t>
    <rPh sb="1" eb="3">
      <t>タンイ</t>
    </rPh>
    <phoneticPr fontId="3"/>
  </si>
  <si>
    <t>事業場名称：</t>
    <rPh sb="0" eb="2">
      <t>ジギョウ</t>
    </rPh>
    <rPh sb="2" eb="3">
      <t>ジョウ</t>
    </rPh>
    <rPh sb="3" eb="5">
      <t>メイショウ</t>
    </rPh>
    <phoneticPr fontId="3"/>
  </si>
  <si>
    <t>フローアラビア数字</t>
    <rPh sb="7" eb="9">
      <t>スウジ</t>
    </rPh>
    <phoneticPr fontId="3"/>
  </si>
  <si>
    <t>別紙一括表</t>
    <rPh sb="0" eb="2">
      <t>ベッシ</t>
    </rPh>
    <rPh sb="2" eb="4">
      <t>イッカツ</t>
    </rPh>
    <rPh sb="4" eb="5">
      <t>オモテ</t>
    </rPh>
    <phoneticPr fontId="3"/>
  </si>
  <si>
    <t>産業廃棄物処理計画書</t>
  </si>
  <si>
    <t>事業場名称</t>
    <rPh sb="0" eb="2">
      <t>ジギョウ</t>
    </rPh>
    <rPh sb="2" eb="3">
      <t>ジョウ</t>
    </rPh>
    <rPh sb="3" eb="5">
      <t>メイショウ</t>
    </rPh>
    <phoneticPr fontId="3"/>
  </si>
  <si>
    <t>別紙処理フロー</t>
    <rPh sb="0" eb="2">
      <t>ベッシ</t>
    </rPh>
    <rPh sb="2" eb="4">
      <t>ショリ</t>
    </rPh>
    <phoneticPr fontId="3"/>
  </si>
  <si>
    <t>※</t>
    <phoneticPr fontId="3"/>
  </si>
  <si>
    <t>別紙処理フロー</t>
    <phoneticPr fontId="3"/>
  </si>
  <si>
    <t>：</t>
    <phoneticPr fontId="3"/>
  </si>
  <si>
    <t>本用紙は廃棄物の種類ごとに1枚の記載となります。異なる廃棄物の処理フローは別シートに記載してください。　　　　　　　　　　　　　　　　　　　　　　　　　　　　　　　　　　　　　　　　　　　　　　　　　　　　　　　　　　　　　　　　　　　　　</t>
    <rPh sb="24" eb="25">
      <t>コト</t>
    </rPh>
    <rPh sb="27" eb="30">
      <t>ハイキブツ</t>
    </rPh>
    <rPh sb="31" eb="33">
      <t>ショリ</t>
    </rPh>
    <rPh sb="37" eb="38">
      <t>ベツ</t>
    </rPh>
    <rPh sb="42" eb="44">
      <t>キサイ</t>
    </rPh>
    <phoneticPr fontId="3"/>
  </si>
  <si>
    <t>法定</t>
    <rPh sb="0" eb="2">
      <t>ホウテイ</t>
    </rPh>
    <phoneticPr fontId="3"/>
  </si>
  <si>
    <t>自主</t>
    <rPh sb="0" eb="2">
      <t>ジシュ</t>
    </rPh>
    <phoneticPr fontId="3"/>
  </si>
  <si>
    <t>Ａ－農業、林業</t>
  </si>
  <si>
    <t>Ｂ－漁業</t>
    <rPh sb="2" eb="4">
      <t>ギョギョウ</t>
    </rPh>
    <phoneticPr fontId="3"/>
  </si>
  <si>
    <t>Ｃ－鉱業、採石業、砂利採取業</t>
  </si>
  <si>
    <t>Ｄ－建設業</t>
  </si>
  <si>
    <t>Ｅ09－食料品製造業</t>
  </si>
  <si>
    <t>Ｅ10－飲料・たばこ・飼料製造業</t>
  </si>
  <si>
    <t>Ｅ11－繊維工業</t>
    <phoneticPr fontId="3"/>
  </si>
  <si>
    <t>Ｅ12－木材・木製品製造業（家具を除く）</t>
  </si>
  <si>
    <t>Ｅ13－家具・装備品製造業</t>
  </si>
  <si>
    <t>Ｅ20－なめし革・同製品・毛皮製造業</t>
  </si>
  <si>
    <t>Ｅ32－その他の製造業</t>
  </si>
  <si>
    <t>Ｅ14－パルプ・紙・紙加工品製造業</t>
  </si>
  <si>
    <t>Ｅ15－印刷・同関連業</t>
  </si>
  <si>
    <t>Ｅ16－化学工業</t>
  </si>
  <si>
    <t>Ｅ17－石油製品・石炭製品製造業</t>
  </si>
  <si>
    <t>Ｅ18－プラスチック製品製造業</t>
  </si>
  <si>
    <t>Ｅ19－ゴム製品製造業</t>
  </si>
  <si>
    <t>Ｅ21－窯業・土石製品製造業</t>
  </si>
  <si>
    <t>Ｅ22－鉄鋼業</t>
  </si>
  <si>
    <t>Ｅ23－非鉄金属製造業</t>
  </si>
  <si>
    <t>Ｅ24－金属製品製造業</t>
  </si>
  <si>
    <t>Ｅ25－はん用機械器具製造業</t>
  </si>
  <si>
    <t>Ｅ26－生産用機械器具製造業</t>
  </si>
  <si>
    <t>Ｅ27－業務用機械器具製造業</t>
  </si>
  <si>
    <t>Ｅ28－電子部品・デバイス・電子回路製造業</t>
  </si>
  <si>
    <t>Ｅ29－電気機械器具製造業</t>
  </si>
  <si>
    <t>Ｅ30－情報通信機械器具製造業</t>
  </si>
  <si>
    <t>Ｅ31－輸送用機械器具製造業</t>
  </si>
  <si>
    <t>Ｆ－電気・ガス・熱供給・水道業</t>
  </si>
  <si>
    <t>Ｇ－情報通信業</t>
    <rPh sb="2" eb="4">
      <t>ジョウホウ</t>
    </rPh>
    <rPh sb="4" eb="6">
      <t>ツウシン</t>
    </rPh>
    <phoneticPr fontId="3"/>
  </si>
  <si>
    <t>Ｈ－運輸業、郵便業</t>
  </si>
  <si>
    <t>Ｉ－卸売業・小売業</t>
  </si>
  <si>
    <t>Ｊ－金融業、保険業</t>
    <rPh sb="2" eb="4">
      <t>キンユウ</t>
    </rPh>
    <rPh sb="6" eb="9">
      <t>ホケンギョウ</t>
    </rPh>
    <phoneticPr fontId="3"/>
  </si>
  <si>
    <t>Ｋ－不動産業、物品賃貸業</t>
    <rPh sb="2" eb="5">
      <t>フドウサン</t>
    </rPh>
    <rPh sb="5" eb="6">
      <t>ギョウ</t>
    </rPh>
    <rPh sb="7" eb="9">
      <t>ブッピン</t>
    </rPh>
    <rPh sb="9" eb="11">
      <t>チンタイ</t>
    </rPh>
    <rPh sb="11" eb="12">
      <t>ギョウ</t>
    </rPh>
    <phoneticPr fontId="3"/>
  </si>
  <si>
    <t>Ｌ－学術研究、専門・技術サービス業</t>
    <phoneticPr fontId="3"/>
  </si>
  <si>
    <t>Ｍ－宿泊業、飲食サービス業</t>
    <rPh sb="6" eb="8">
      <t>インショク</t>
    </rPh>
    <rPh sb="12" eb="13">
      <t>ギョウ</t>
    </rPh>
    <phoneticPr fontId="3"/>
  </si>
  <si>
    <t>Ｎ－生活関連サービス業、娯楽業</t>
    <phoneticPr fontId="3"/>
  </si>
  <si>
    <t>O－教育、学習支援業</t>
  </si>
  <si>
    <t>Ｐ－医療、福祉</t>
  </si>
  <si>
    <t>Ｑ－複合サービス業</t>
    <rPh sb="2" eb="4">
      <t>フクゴウ</t>
    </rPh>
    <phoneticPr fontId="3"/>
  </si>
  <si>
    <t>○</t>
    <phoneticPr fontId="3"/>
  </si>
  <si>
    <t>　</t>
  </si>
  <si>
    <t>　</t>
    <phoneticPr fontId="3"/>
  </si>
  <si>
    <t>様式選択</t>
    <rPh sb="0" eb="2">
      <t>ヨウシキ</t>
    </rPh>
    <rPh sb="2" eb="4">
      <t>センタク</t>
    </rPh>
    <phoneticPr fontId="3"/>
  </si>
  <si>
    <t>該当する欄に○印を記入してください。</t>
  </si>
  <si>
    <t>ＴＥＬ（連絡先）：</t>
    <rPh sb="4" eb="7">
      <t>レンラクサキ</t>
    </rPh>
    <phoneticPr fontId="3"/>
  </si>
  <si>
    <t>Ｂ直接委託処理</t>
    <rPh sb="1" eb="3">
      <t>チョクセツ</t>
    </rPh>
    <rPh sb="3" eb="5">
      <t>イタク</t>
    </rPh>
    <rPh sb="5" eb="7">
      <t>ショリ</t>
    </rPh>
    <phoneticPr fontId="3"/>
  </si>
  <si>
    <t>Ａ自己処理</t>
    <rPh sb="1" eb="3">
      <t>ジコ</t>
    </rPh>
    <rPh sb="3" eb="5">
      <t>ショリ</t>
    </rPh>
    <phoneticPr fontId="3"/>
  </si>
  <si>
    <t>再生利用前委託量</t>
    <rPh sb="0" eb="2">
      <t>サイセイ</t>
    </rPh>
    <rPh sb="2" eb="4">
      <t>リヨウ</t>
    </rPh>
    <rPh sb="4" eb="5">
      <t>マエ</t>
    </rPh>
    <rPh sb="5" eb="7">
      <t>イタク</t>
    </rPh>
    <rPh sb="7" eb="8">
      <t>リョウ</t>
    </rPh>
    <phoneticPr fontId="3"/>
  </si>
  <si>
    <t>※3</t>
    <phoneticPr fontId="3"/>
  </si>
  <si>
    <t>下水等放流前委託量</t>
    <rPh sb="0" eb="2">
      <t>ゲスイ</t>
    </rPh>
    <rPh sb="2" eb="3">
      <t>トウ</t>
    </rPh>
    <rPh sb="3" eb="5">
      <t>ホウリュウ</t>
    </rPh>
    <rPh sb="5" eb="6">
      <t>マエ</t>
    </rPh>
    <rPh sb="6" eb="8">
      <t>イタク</t>
    </rPh>
    <rPh sb="8" eb="9">
      <t>リョウ</t>
    </rPh>
    <phoneticPr fontId="3"/>
  </si>
  <si>
    <t>ｂ</t>
    <phoneticPr fontId="3"/>
  </si>
  <si>
    <t>Ｂ</t>
    <phoneticPr fontId="3"/>
  </si>
  <si>
    <t>Ｂ</t>
    <phoneticPr fontId="3"/>
  </si>
  <si>
    <t>直接処理委託量</t>
    <rPh sb="0" eb="2">
      <t>チョクセツ</t>
    </rPh>
    <rPh sb="2" eb="4">
      <t>ショリ</t>
    </rPh>
    <rPh sb="4" eb="6">
      <t>イタク</t>
    </rPh>
    <rPh sb="6" eb="7">
      <t>リョウ</t>
    </rPh>
    <phoneticPr fontId="3"/>
  </si>
  <si>
    <t>B-1</t>
    <phoneticPr fontId="3"/>
  </si>
  <si>
    <t>B-1</t>
    <phoneticPr fontId="3"/>
  </si>
  <si>
    <t>B-2</t>
    <phoneticPr fontId="3"/>
  </si>
  <si>
    <t>B-2</t>
    <phoneticPr fontId="3"/>
  </si>
  <si>
    <t>下水等放流前委託量</t>
    <phoneticPr fontId="3"/>
  </si>
  <si>
    <t>⑩</t>
    <phoneticPr fontId="3"/>
  </si>
  <si>
    <t>⑪</t>
    <phoneticPr fontId="3"/>
  </si>
  <si>
    <t>⑩のうち優良認定処理業者への処理委託量</t>
    <rPh sb="4" eb="6">
      <t>ユウリョウ</t>
    </rPh>
    <rPh sb="6" eb="8">
      <t>ニンテイ</t>
    </rPh>
    <rPh sb="8" eb="10">
      <t>ショリ</t>
    </rPh>
    <rPh sb="10" eb="12">
      <t>ギョウシャ</t>
    </rPh>
    <rPh sb="14" eb="16">
      <t>ショリ</t>
    </rPh>
    <rPh sb="16" eb="18">
      <t>イタク</t>
    </rPh>
    <rPh sb="18" eb="19">
      <t>リョウ</t>
    </rPh>
    <phoneticPr fontId="3"/>
  </si>
  <si>
    <t>⑫</t>
    <phoneticPr fontId="3"/>
  </si>
  <si>
    <t>⑩のうち再生利用業者への処理委託量</t>
    <rPh sb="4" eb="6">
      <t>サイセイ</t>
    </rPh>
    <rPh sb="6" eb="8">
      <t>リヨウ</t>
    </rPh>
    <rPh sb="8" eb="10">
      <t>ギョウシャ</t>
    </rPh>
    <rPh sb="12" eb="14">
      <t>ショリ</t>
    </rPh>
    <rPh sb="14" eb="16">
      <t>イタク</t>
    </rPh>
    <rPh sb="16" eb="17">
      <t>リョウ</t>
    </rPh>
    <phoneticPr fontId="3"/>
  </si>
  <si>
    <t>⑬</t>
    <phoneticPr fontId="3"/>
  </si>
  <si>
    <t>⑭</t>
    <phoneticPr fontId="3"/>
  </si>
  <si>
    <t>有償物量</t>
    <rPh sb="0" eb="2">
      <t>ユウショウ</t>
    </rPh>
    <rPh sb="2" eb="3">
      <t>ブツ</t>
    </rPh>
    <rPh sb="3" eb="4">
      <t>リョウ</t>
    </rPh>
    <phoneticPr fontId="3"/>
  </si>
  <si>
    <t>不要物等発生量</t>
    <rPh sb="0" eb="2">
      <t>フヨウ</t>
    </rPh>
    <rPh sb="2" eb="3">
      <t>ブツ</t>
    </rPh>
    <rPh sb="3" eb="4">
      <t>トウ</t>
    </rPh>
    <rPh sb="4" eb="6">
      <t>ハッセイ</t>
    </rPh>
    <rPh sb="6" eb="7">
      <t>リョウ</t>
    </rPh>
    <phoneticPr fontId="3"/>
  </si>
  <si>
    <t>t</t>
    <phoneticPr fontId="3"/>
  </si>
  <si>
    <t>項　目</t>
    <rPh sb="0" eb="1">
      <t>コウ</t>
    </rPh>
    <rPh sb="2" eb="3">
      <t>メ</t>
    </rPh>
    <phoneticPr fontId="3"/>
  </si>
  <si>
    <t>①　排出量</t>
    <rPh sb="2" eb="4">
      <t>ハイシュツ</t>
    </rPh>
    <rPh sb="4" eb="5">
      <t>リョウ</t>
    </rPh>
    <phoneticPr fontId="3"/>
  </si>
  <si>
    <t>②＋⑧　自ら再生利用を行った量</t>
    <rPh sb="4" eb="5">
      <t>ミズカ</t>
    </rPh>
    <rPh sb="6" eb="8">
      <t>サイセイ</t>
    </rPh>
    <rPh sb="8" eb="10">
      <t>リヨウ</t>
    </rPh>
    <rPh sb="11" eb="12">
      <t>オコナ</t>
    </rPh>
    <rPh sb="14" eb="15">
      <t>リョウ</t>
    </rPh>
    <phoneticPr fontId="3"/>
  </si>
  <si>
    <t>⑤　自ら熱回収を行った量</t>
    <rPh sb="2" eb="3">
      <t>ミズカ</t>
    </rPh>
    <rPh sb="4" eb="5">
      <t>ネツ</t>
    </rPh>
    <rPh sb="5" eb="7">
      <t>カイシュウ</t>
    </rPh>
    <rPh sb="8" eb="9">
      <t>オコナ</t>
    </rPh>
    <rPh sb="11" eb="12">
      <t>リョウ</t>
    </rPh>
    <phoneticPr fontId="3"/>
  </si>
  <si>
    <t>自社の他事業場からの搬入量</t>
    <phoneticPr fontId="3"/>
  </si>
  <si>
    <t>⑦　自ら中間処理により減量した量</t>
    <phoneticPr fontId="3"/>
  </si>
  <si>
    <t>⑩　全処理委託量</t>
    <phoneticPr fontId="3"/>
  </si>
  <si>
    <t>⑪　優良認定処理業者への処理委託量</t>
    <phoneticPr fontId="3"/>
  </si>
  <si>
    <t>⑫　再生利用業者への処理委託量</t>
    <phoneticPr fontId="3"/>
  </si>
  <si>
    <t>年</t>
    <rPh sb="0" eb="1">
      <t>ネン</t>
    </rPh>
    <phoneticPr fontId="3"/>
  </si>
  <si>
    <t>度</t>
    <rPh sb="0" eb="1">
      <t>ド</t>
    </rPh>
    <phoneticPr fontId="3"/>
  </si>
  <si>
    <t>実</t>
    <rPh sb="0" eb="1">
      <t>ジツ</t>
    </rPh>
    <phoneticPr fontId="3"/>
  </si>
  <si>
    <t>績</t>
    <rPh sb="0" eb="1">
      <t>セキ</t>
    </rPh>
    <phoneticPr fontId="3"/>
  </si>
  <si>
    <t>①　排出量</t>
    <rPh sb="2" eb="4">
      <t>ハイシュツ</t>
    </rPh>
    <phoneticPr fontId="3"/>
  </si>
  <si>
    <t>※１</t>
  </si>
  <si>
    <t>自社の他事業場からの搬入量</t>
    <phoneticPr fontId="3"/>
  </si>
  <si>
    <t>再生利用前委託量</t>
    <phoneticPr fontId="3"/>
  </si>
  <si>
    <t>直接処理委託量</t>
    <phoneticPr fontId="3"/>
  </si>
  <si>
    <t>⑩</t>
    <phoneticPr fontId="3"/>
  </si>
  <si>
    <t>⑩のうち優良認定処理業者への処理委託量</t>
    <phoneticPr fontId="3"/>
  </si>
  <si>
    <t>⑩のうち再生利用業者への処理委託量</t>
    <phoneticPr fontId="3"/>
  </si>
  <si>
    <t>備考</t>
    <rPh sb="0" eb="1">
      <t>ソナエ</t>
    </rPh>
    <rPh sb="1" eb="2">
      <t>コウ</t>
    </rPh>
    <phoneticPr fontId="3"/>
  </si>
  <si>
    <t>⑩　全処理委託量</t>
    <phoneticPr fontId="3"/>
  </si>
  <si>
    <t>⑪　優良認定処理業者への処理委託量</t>
    <phoneticPr fontId="3"/>
  </si>
  <si>
    <t>⑫　再生利用業者への処理委託量</t>
    <phoneticPr fontId="3"/>
  </si>
  <si>
    <t>目</t>
    <rPh sb="0" eb="1">
      <t>モク</t>
    </rPh>
    <phoneticPr fontId="3"/>
  </si>
  <si>
    <t>標</t>
    <rPh sb="0" eb="1">
      <t>ヒョウ</t>
    </rPh>
    <phoneticPr fontId="3"/>
  </si>
  <si>
    <t>ｂ-1　中間処理委託量</t>
    <phoneticPr fontId="3"/>
  </si>
  <si>
    <t>ｂ-2　最終処分委託量</t>
    <phoneticPr fontId="3"/>
  </si>
  <si>
    <t>ｂ-2　最終処分委託量</t>
    <phoneticPr fontId="3"/>
  </si>
  <si>
    <t>ｔ</t>
    <phoneticPr fontId="3"/>
  </si>
  <si>
    <t>（単位：t/年）</t>
    <rPh sb="1" eb="3">
      <t>タンイ</t>
    </rPh>
    <rPh sb="6" eb="7">
      <t>ネン</t>
    </rPh>
    <phoneticPr fontId="3"/>
  </si>
  <si>
    <t>最終処分前委託量</t>
    <rPh sb="0" eb="2">
      <t>サイシュウ</t>
    </rPh>
    <rPh sb="2" eb="4">
      <t>ショブン</t>
    </rPh>
    <rPh sb="4" eb="5">
      <t>マエ</t>
    </rPh>
    <rPh sb="5" eb="7">
      <t>イタク</t>
    </rPh>
    <rPh sb="7" eb="8">
      <t>リョウ</t>
    </rPh>
    <phoneticPr fontId="3"/>
  </si>
  <si>
    <t>最終処分前
委託量</t>
    <rPh sb="0" eb="2">
      <t>サイシュウ</t>
    </rPh>
    <rPh sb="2" eb="4">
      <t>ショブン</t>
    </rPh>
    <rPh sb="4" eb="5">
      <t>マエ</t>
    </rPh>
    <rPh sb="6" eb="8">
      <t>イタク</t>
    </rPh>
    <rPh sb="8" eb="9">
      <t>リョウ</t>
    </rPh>
    <phoneticPr fontId="3"/>
  </si>
  <si>
    <t>下水等放流前委託量</t>
  </si>
  <si>
    <t>最終処分前委託量</t>
    <rPh sb="0" eb="2">
      <t>サイシュウ</t>
    </rPh>
    <phoneticPr fontId="3"/>
  </si>
  <si>
    <t>Ｂ-1　中間処理委託量</t>
  </si>
  <si>
    <t>Ｂ-2　最終処分委託量</t>
  </si>
  <si>
    <t>ｂ-2　最終処分委託量</t>
  </si>
  <si>
    <t>ｂ-1　中間処理委託量</t>
  </si>
  <si>
    <t>※３</t>
  </si>
  <si>
    <t>ａ残さ物の自己処理</t>
    <rPh sb="1" eb="2">
      <t>ザン</t>
    </rPh>
    <rPh sb="3" eb="4">
      <t>ブツ</t>
    </rPh>
    <rPh sb="5" eb="7">
      <t>ジコ</t>
    </rPh>
    <rPh sb="7" eb="9">
      <t>ショリ</t>
    </rPh>
    <phoneticPr fontId="3"/>
  </si>
  <si>
    <t>⑭</t>
    <phoneticPr fontId="3"/>
  </si>
  <si>
    <t>提出者</t>
  </si>
  <si>
    <t>自社の他事業場での処理量</t>
    <rPh sb="6" eb="7">
      <t>ジョウ</t>
    </rPh>
    <phoneticPr fontId="3"/>
  </si>
  <si>
    <t>このページは、印刷用ページですので、入力できません。入力はシート「表紙」にしてください。</t>
    <phoneticPr fontId="3"/>
  </si>
  <si>
    <t>Ⅱ－１</t>
  </si>
  <si>
    <t>自ら直接再生利用した量</t>
    <rPh sb="0" eb="1">
      <t>ミズカ</t>
    </rPh>
    <rPh sb="2" eb="4">
      <t>チョクセツ</t>
    </rPh>
    <rPh sb="4" eb="6">
      <t>サイセイ</t>
    </rPh>
    <rPh sb="6" eb="8">
      <t>リヨウ</t>
    </rPh>
    <rPh sb="10" eb="11">
      <t>リョウ</t>
    </rPh>
    <phoneticPr fontId="3"/>
  </si>
  <si>
    <t>自ら中間処理した量</t>
    <rPh sb="0" eb="1">
      <t>ミズカ</t>
    </rPh>
    <rPh sb="2" eb="4">
      <t>チュウカン</t>
    </rPh>
    <rPh sb="4" eb="6">
      <t>ショリ</t>
    </rPh>
    <rPh sb="8" eb="9">
      <t>リョウ</t>
    </rPh>
    <phoneticPr fontId="3"/>
  </si>
  <si>
    <t>④のうち熱回収を行った量</t>
    <rPh sb="4" eb="5">
      <t>ネツ</t>
    </rPh>
    <rPh sb="5" eb="7">
      <t>カイシュウ</t>
    </rPh>
    <rPh sb="8" eb="9">
      <t>オコナ</t>
    </rPh>
    <rPh sb="11" eb="12">
      <t>リョウ</t>
    </rPh>
    <phoneticPr fontId="3"/>
  </si>
  <si>
    <t>自ら中間処理により減量した量</t>
    <rPh sb="0" eb="1">
      <t>ミズカ</t>
    </rPh>
    <rPh sb="2" eb="4">
      <t>チュウカン</t>
    </rPh>
    <rPh sb="4" eb="6">
      <t>ショリ</t>
    </rPh>
    <rPh sb="9" eb="11">
      <t>ゲンリョウ</t>
    </rPh>
    <phoneticPr fontId="3"/>
  </si>
  <si>
    <t>自ら中間処理した後の残さ量</t>
    <rPh sb="0" eb="1">
      <t>ミズカ</t>
    </rPh>
    <rPh sb="2" eb="4">
      <t>チュウカン</t>
    </rPh>
    <rPh sb="4" eb="6">
      <t>ショリ</t>
    </rPh>
    <rPh sb="8" eb="9">
      <t>アト</t>
    </rPh>
    <phoneticPr fontId="3"/>
  </si>
  <si>
    <t>自ら中間処理した後自ら埋立処分又は海洋投入処分した量</t>
    <rPh sb="0" eb="1">
      <t>ミズカ</t>
    </rPh>
    <rPh sb="2" eb="4">
      <t>チュウカン</t>
    </rPh>
    <rPh sb="4" eb="6">
      <t>ショリ</t>
    </rPh>
    <rPh sb="8" eb="9">
      <t>ゴ</t>
    </rPh>
    <rPh sb="9" eb="10">
      <t>ミズカ</t>
    </rPh>
    <rPh sb="11" eb="13">
      <t>ウメタテ</t>
    </rPh>
    <rPh sb="13" eb="15">
      <t>ショブン</t>
    </rPh>
    <rPh sb="15" eb="16">
      <t>マタ</t>
    </rPh>
    <rPh sb="17" eb="19">
      <t>カイヨウ</t>
    </rPh>
    <rPh sb="19" eb="21">
      <t>トウニュウ</t>
    </rPh>
    <rPh sb="21" eb="23">
      <t>ショブン</t>
    </rPh>
    <rPh sb="25" eb="26">
      <t>リョウ</t>
    </rPh>
    <phoneticPr fontId="3"/>
  </si>
  <si>
    <t>自ら中間処理した後の処理委託量</t>
    <rPh sb="0" eb="1">
      <t>ミズカ</t>
    </rPh>
    <rPh sb="2" eb="4">
      <t>チュウカン</t>
    </rPh>
    <rPh sb="4" eb="6">
      <t>ショリ</t>
    </rPh>
    <rPh sb="8" eb="9">
      <t>ゴ</t>
    </rPh>
    <rPh sb="10" eb="12">
      <t>ショリ</t>
    </rPh>
    <rPh sb="12" eb="14">
      <t>イタク</t>
    </rPh>
    <rPh sb="14" eb="15">
      <t>リョウ</t>
    </rPh>
    <phoneticPr fontId="3"/>
  </si>
  <si>
    <t>直接及び自ら中間処理した後の処理委託量</t>
    <rPh sb="0" eb="2">
      <t>チョクセツ</t>
    </rPh>
    <rPh sb="2" eb="3">
      <t>オヨ</t>
    </rPh>
    <rPh sb="4" eb="5">
      <t>ミズカ</t>
    </rPh>
    <rPh sb="6" eb="8">
      <t>チュウカン</t>
    </rPh>
    <rPh sb="8" eb="10">
      <t>ショリ</t>
    </rPh>
    <rPh sb="12" eb="13">
      <t>アト</t>
    </rPh>
    <rPh sb="14" eb="16">
      <t>ショリ</t>
    </rPh>
    <rPh sb="16" eb="18">
      <t>イタク</t>
    </rPh>
    <rPh sb="18" eb="19">
      <t>リョウ</t>
    </rPh>
    <phoneticPr fontId="3"/>
  </si>
  <si>
    <t>注意：本年度の目標量のみでフロー図の実績データがない場合にも、本年度目標データを該当欄に入力してください</t>
    <rPh sb="3" eb="4">
      <t>ホン</t>
    </rPh>
    <rPh sb="18" eb="20">
      <t>ジッセキ</t>
    </rPh>
    <rPh sb="31" eb="32">
      <t>ホン</t>
    </rPh>
    <rPh sb="34" eb="36">
      <t>モクヒョウ</t>
    </rPh>
    <phoneticPr fontId="3"/>
  </si>
  <si>
    <t>自ら直接再生利用した量</t>
    <phoneticPr fontId="3"/>
  </si>
  <si>
    <t>自ら中間処理した量</t>
    <phoneticPr fontId="3"/>
  </si>
  <si>
    <t>④のうち熱回収を行った量</t>
    <rPh sb="8" eb="9">
      <t>オコナ</t>
    </rPh>
    <phoneticPr fontId="3"/>
  </si>
  <si>
    <t>自ら中間処理した後の残さ量</t>
    <phoneticPr fontId="3"/>
  </si>
  <si>
    <t>自ら中間処理により減量した量</t>
    <phoneticPr fontId="3"/>
  </si>
  <si>
    <t>自ら中間処理した後自ら埋立処分又は海洋投入処分した量</t>
    <phoneticPr fontId="3"/>
  </si>
  <si>
    <t>自ら中間処理した後自社の他事業場での処理量</t>
    <phoneticPr fontId="3"/>
  </si>
  <si>
    <t>自ら中間処理した後自社の他事業場での処理量</t>
    <rPh sb="0" eb="1">
      <t>ミズカ</t>
    </rPh>
    <rPh sb="2" eb="4">
      <t>チュウカン</t>
    </rPh>
    <rPh sb="4" eb="6">
      <t>ショリ</t>
    </rPh>
    <rPh sb="8" eb="9">
      <t>ゴ</t>
    </rPh>
    <rPh sb="9" eb="11">
      <t>ジシャ</t>
    </rPh>
    <rPh sb="12" eb="13">
      <t>タ</t>
    </rPh>
    <rPh sb="13" eb="16">
      <t>ジギョウジョウ</t>
    </rPh>
    <rPh sb="18" eb="20">
      <t>ショリ</t>
    </rPh>
    <rPh sb="20" eb="21">
      <t>リョウ</t>
    </rPh>
    <phoneticPr fontId="3"/>
  </si>
  <si>
    <t>自ら中間処理した後の処理委託量</t>
    <phoneticPr fontId="3"/>
  </si>
  <si>
    <t>直接及び自ら中間処理した後の処理委託量</t>
    <phoneticPr fontId="3"/>
  </si>
  <si>
    <t>項目</t>
    <rPh sb="0" eb="2">
      <t>コウモク</t>
    </rPh>
    <phoneticPr fontId="3"/>
  </si>
  <si>
    <t>項目</t>
    <phoneticPr fontId="3"/>
  </si>
  <si>
    <t>排出量</t>
    <phoneticPr fontId="3"/>
  </si>
  <si>
    <t>全処理委託量</t>
    <phoneticPr fontId="3"/>
  </si>
  <si>
    <t>優良認定処理業者への処理委託量</t>
    <phoneticPr fontId="3"/>
  </si>
  <si>
    <t>再生利用業者への処理委託量</t>
    <phoneticPr fontId="3"/>
  </si>
  <si>
    <t>熱回収認定業者への処理委託量</t>
    <phoneticPr fontId="3"/>
  </si>
  <si>
    <t>熱回収認定業者以外の熱回収を行う業者への処理委託量</t>
    <phoneticPr fontId="3"/>
  </si>
  <si>
    <t>(10)</t>
  </si>
  <si>
    <t>(11)</t>
  </si>
  <si>
    <t>(12)</t>
  </si>
  <si>
    <t>(13)</t>
  </si>
  <si>
    <t>(14)</t>
  </si>
  <si>
    <t>　⑥欄　自ら中間処理をした後の量</t>
    <phoneticPr fontId="3"/>
  </si>
  <si>
    <t>　⑩欄　中間処理及び最終処分を委託した量</t>
    <rPh sb="4" eb="6">
      <t>チュウカン</t>
    </rPh>
    <rPh sb="6" eb="8">
      <t>ショリ</t>
    </rPh>
    <rPh sb="8" eb="9">
      <t>オヨ</t>
    </rPh>
    <rPh sb="10" eb="12">
      <t>サイシュウ</t>
    </rPh>
    <rPh sb="15" eb="17">
      <t>イタク</t>
    </rPh>
    <phoneticPr fontId="3"/>
  </si>
  <si>
    <t>　⑫欄　(10)の量のうち、処理業者への再生利用委託量</t>
    <rPh sb="14" eb="16">
      <t>ショリ</t>
    </rPh>
    <rPh sb="16" eb="18">
      <t>ギョウシャ</t>
    </rPh>
    <rPh sb="20" eb="22">
      <t>サイセイ</t>
    </rPh>
    <rPh sb="22" eb="24">
      <t>リヨウ</t>
    </rPh>
    <rPh sb="24" eb="26">
      <t>イタク</t>
    </rPh>
    <rPh sb="26" eb="27">
      <t>リョウ</t>
    </rPh>
    <phoneticPr fontId="3"/>
  </si>
  <si>
    <t>　⑭欄　(10)の量のうち、認定熱回収施設設置者以外の熱回収を行っている処理業者への焼却処理委託量</t>
    <phoneticPr fontId="3"/>
  </si>
  <si>
    <t>目標値</t>
    <rPh sb="0" eb="2">
      <t>モクヒョウ</t>
    </rPh>
    <rPh sb="2" eb="3">
      <t>アタイ</t>
    </rPh>
    <phoneticPr fontId="3"/>
  </si>
  <si>
    <t>目標値</t>
    <rPh sb="2" eb="3">
      <t>アタイ</t>
    </rPh>
    <phoneticPr fontId="3"/>
  </si>
  <si>
    <t>②＋⑧　自ら再生利用を行う量</t>
    <phoneticPr fontId="3"/>
  </si>
  <si>
    <t>⑤　自ら熱回収を行う量</t>
    <phoneticPr fontId="3"/>
  </si>
  <si>
    <t>⑦　自ら中間処理により減量する量</t>
    <phoneticPr fontId="3"/>
  </si>
  <si>
    <t>③＋⑨　自ら埋立処分又は海洋投入処分を行う量</t>
    <phoneticPr fontId="3"/>
  </si>
  <si>
    <t>ア.　特管廃油</t>
    <rPh sb="3" eb="4">
      <t>トク</t>
    </rPh>
    <rPh sb="4" eb="5">
      <t>カン</t>
    </rPh>
    <rPh sb="5" eb="7">
      <t>ハイユ</t>
    </rPh>
    <phoneticPr fontId="3"/>
  </si>
  <si>
    <t>イ.　特管廃酸(pH2以下)</t>
    <rPh sb="3" eb="4">
      <t>トク</t>
    </rPh>
    <rPh sb="4" eb="5">
      <t>カン</t>
    </rPh>
    <rPh sb="5" eb="6">
      <t>ハイ</t>
    </rPh>
    <rPh sb="6" eb="7">
      <t>サン</t>
    </rPh>
    <rPh sb="11" eb="13">
      <t>イカ</t>
    </rPh>
    <phoneticPr fontId="3"/>
  </si>
  <si>
    <t>ウ.　特管廃アルカリ
(pH12.5以上)</t>
    <phoneticPr fontId="3"/>
  </si>
  <si>
    <t>エ.　感染性廃棄物</t>
    <rPh sb="3" eb="6">
      <t>カンセンセイ</t>
    </rPh>
    <rPh sb="6" eb="9">
      <t>ハイキブツ</t>
    </rPh>
    <phoneticPr fontId="3"/>
  </si>
  <si>
    <t>オ.　廃PCB等</t>
    <rPh sb="7" eb="8">
      <t>トウ</t>
    </rPh>
    <phoneticPr fontId="3"/>
  </si>
  <si>
    <t>カ.　PCB汚染物</t>
    <rPh sb="6" eb="8">
      <t>オセン</t>
    </rPh>
    <rPh sb="8" eb="9">
      <t>ブツ</t>
    </rPh>
    <phoneticPr fontId="3"/>
  </si>
  <si>
    <t>キ.　PCB処理物</t>
    <rPh sb="6" eb="8">
      <t>ショリ</t>
    </rPh>
    <rPh sb="8" eb="9">
      <t>ブツ</t>
    </rPh>
    <phoneticPr fontId="3"/>
  </si>
  <si>
    <t>ク.　指定下水汚泥</t>
    <rPh sb="3" eb="5">
      <t>シテイ</t>
    </rPh>
    <rPh sb="5" eb="7">
      <t>ゲスイ</t>
    </rPh>
    <rPh sb="7" eb="9">
      <t>オデイ</t>
    </rPh>
    <phoneticPr fontId="3"/>
  </si>
  <si>
    <t>ケ.　有害鉱さい</t>
    <rPh sb="3" eb="5">
      <t>ユウガイ</t>
    </rPh>
    <rPh sb="5" eb="6">
      <t>コウ</t>
    </rPh>
    <phoneticPr fontId="3"/>
  </si>
  <si>
    <t>コ.　廃石綿等</t>
    <rPh sb="3" eb="4">
      <t>ハイ</t>
    </rPh>
    <rPh sb="4" eb="6">
      <t>イシワタ</t>
    </rPh>
    <rPh sb="6" eb="7">
      <t>トウ</t>
    </rPh>
    <phoneticPr fontId="3"/>
  </si>
  <si>
    <t>サ.　有害ばいじん</t>
    <rPh sb="3" eb="5">
      <t>ユウガイ</t>
    </rPh>
    <phoneticPr fontId="3"/>
  </si>
  <si>
    <t>シ.　有害燃え殻</t>
    <rPh sb="3" eb="5">
      <t>ユウガイ</t>
    </rPh>
    <rPh sb="5" eb="6">
      <t>モ</t>
    </rPh>
    <rPh sb="7" eb="8">
      <t>ガラ</t>
    </rPh>
    <phoneticPr fontId="3"/>
  </si>
  <si>
    <t>ス.　有害廃油</t>
    <rPh sb="3" eb="5">
      <t>ユウガイ</t>
    </rPh>
    <rPh sb="5" eb="7">
      <t>ハイユ</t>
    </rPh>
    <phoneticPr fontId="3"/>
  </si>
  <si>
    <t>セ.　有害汚泥</t>
    <rPh sb="3" eb="5">
      <t>ユウガイ</t>
    </rPh>
    <rPh sb="5" eb="7">
      <t>オデイ</t>
    </rPh>
    <phoneticPr fontId="3"/>
  </si>
  <si>
    <t>ソ.　有害廃酸</t>
    <rPh sb="3" eb="5">
      <t>ユウガイ</t>
    </rPh>
    <rPh sb="5" eb="6">
      <t>ハイ</t>
    </rPh>
    <rPh sb="6" eb="7">
      <t>サン</t>
    </rPh>
    <phoneticPr fontId="3"/>
  </si>
  <si>
    <t>タ.　有害廃アルカリ</t>
    <rPh sb="3" eb="5">
      <t>ユウガイ</t>
    </rPh>
    <rPh sb="5" eb="6">
      <t>ハイ</t>
    </rPh>
    <phoneticPr fontId="3"/>
  </si>
  <si>
    <t>特管廃油</t>
  </si>
  <si>
    <t>特管廃酸
(pH2以下)</t>
  </si>
  <si>
    <t>特管廃ｱﾙｶﾘ
(pH12.5以上)</t>
  </si>
  <si>
    <t>廃ＰＣＢ等</t>
  </si>
  <si>
    <t>ＰＣＢ汚染物</t>
  </si>
  <si>
    <t>ＰＣＢ処理物</t>
  </si>
  <si>
    <t>有害鉱さい</t>
  </si>
  <si>
    <t>廃石綿等</t>
  </si>
  <si>
    <t>有害ばいじん</t>
  </si>
  <si>
    <t>有害燃え殻</t>
  </si>
  <si>
    <t>有害廃油</t>
  </si>
  <si>
    <t>有害汚泥</t>
  </si>
  <si>
    <t>有害廃酸</t>
  </si>
  <si>
    <t>特別管理産業廃棄物処理計画実施状況報告書</t>
    <rPh sb="0" eb="2">
      <t>トクベツ</t>
    </rPh>
    <rPh sb="2" eb="4">
      <t>カンリ</t>
    </rPh>
    <rPh sb="13" eb="14">
      <t>ジツ</t>
    </rPh>
    <rPh sb="14" eb="15">
      <t>シ</t>
    </rPh>
    <rPh sb="15" eb="17">
      <t>ジョウキョウ</t>
    </rPh>
    <rPh sb="17" eb="19">
      <t>ホウコク</t>
    </rPh>
    <phoneticPr fontId="3"/>
  </si>
  <si>
    <t>フローに記載した特別管理産業廃棄物の種類</t>
    <rPh sb="8" eb="10">
      <t>トクベツ</t>
    </rPh>
    <rPh sb="10" eb="12">
      <t>カンリ</t>
    </rPh>
    <phoneticPr fontId="3"/>
  </si>
  <si>
    <t>自ら直接埋立処分した量</t>
    <rPh sb="0" eb="1">
      <t>ミズカ</t>
    </rPh>
    <rPh sb="2" eb="4">
      <t>チョクセツ</t>
    </rPh>
    <rPh sb="4" eb="6">
      <t>ウメタテ</t>
    </rPh>
    <rPh sb="6" eb="8">
      <t>ショブン</t>
    </rPh>
    <rPh sb="10" eb="11">
      <t>リョウ</t>
    </rPh>
    <phoneticPr fontId="3"/>
  </si>
  <si>
    <t>ア. 特管廃油
イ. 特管廃酸
     (pH2以下)
ウ. 特管廃アルカリ
     (pH12.5以上)
エ. 感染性廃棄物</t>
    <phoneticPr fontId="3"/>
  </si>
  <si>
    <t>オ. 廃ＰＣＢ等
カ. ＰＣＢ汚染物
キ. ＰＣＢ処理物
ク. 指定下水汚泥
ケ. 有害鉱さい
コ. 廃石綿等</t>
    <phoneticPr fontId="3"/>
  </si>
  <si>
    <t>自ら直接埋立処分した量</t>
    <phoneticPr fontId="3"/>
  </si>
  <si>
    <t>※この一括表には、特別管理産業廃棄物の種類ごとの処理フローに入力した量が表示されます。</t>
    <rPh sb="3" eb="5">
      <t>イッカツ</t>
    </rPh>
    <rPh sb="5" eb="6">
      <t>オモテ</t>
    </rPh>
    <rPh sb="9" eb="11">
      <t>トクベツ</t>
    </rPh>
    <rPh sb="11" eb="13">
      <t>カンリ</t>
    </rPh>
    <rPh sb="13" eb="15">
      <t>サンギョウ</t>
    </rPh>
    <rPh sb="15" eb="18">
      <t>ハイキブツ</t>
    </rPh>
    <rPh sb="19" eb="21">
      <t>シュルイ</t>
    </rPh>
    <rPh sb="24" eb="26">
      <t>ショリ</t>
    </rPh>
    <rPh sb="30" eb="32">
      <t>ニュウリョク</t>
    </rPh>
    <rPh sb="34" eb="35">
      <t>リョウ</t>
    </rPh>
    <rPh sb="36" eb="38">
      <t>ヒョウジ</t>
    </rPh>
    <phoneticPr fontId="3"/>
  </si>
  <si>
    <r>
      <t>　①　このファイルは、</t>
    </r>
    <r>
      <rPr>
        <b/>
        <sz val="11"/>
        <color indexed="48"/>
        <rFont val="ＭＳ Ｐゴシック"/>
        <family val="3"/>
        <charset val="128"/>
      </rPr>
      <t>特別管理産業廃棄物用</t>
    </r>
    <r>
      <rPr>
        <b/>
        <sz val="11"/>
        <color indexed="10"/>
        <rFont val="ＭＳ Ｐゴシック"/>
        <family val="3"/>
        <charset val="128"/>
      </rPr>
      <t>の法定と自主管理の共通様式です。</t>
    </r>
    <rPh sb="11" eb="13">
      <t>トクベツ</t>
    </rPh>
    <rPh sb="13" eb="15">
      <t>カンリ</t>
    </rPh>
    <rPh sb="15" eb="17">
      <t>サンギョウ</t>
    </rPh>
    <rPh sb="17" eb="20">
      <t>ハイキブツ</t>
    </rPh>
    <rPh sb="20" eb="21">
      <t>ヨウ</t>
    </rPh>
    <rPh sb="22" eb="24">
      <t>ホウテイ</t>
    </rPh>
    <rPh sb="25" eb="27">
      <t>ジシュ</t>
    </rPh>
    <rPh sb="27" eb="29">
      <t>カンリ</t>
    </rPh>
    <rPh sb="30" eb="32">
      <t>キョウツウ</t>
    </rPh>
    <rPh sb="32" eb="34">
      <t>ヨウシキ</t>
    </rPh>
    <phoneticPr fontId="3"/>
  </si>
  <si>
    <t>様式第二号の十四（第八条の十七の三関係）</t>
    <rPh sb="6" eb="8">
      <t>ジュウヨン</t>
    </rPh>
    <rPh sb="13" eb="15">
      <t>ジュウナナ</t>
    </rPh>
    <rPh sb="16" eb="17">
      <t>サン</t>
    </rPh>
    <phoneticPr fontId="3"/>
  </si>
  <si>
    <t>特別管理産業廃棄物処理計画実施状況報告書</t>
    <rPh sb="0" eb="2">
      <t>トクベツ</t>
    </rPh>
    <rPh sb="2" eb="4">
      <t>カンリ</t>
    </rPh>
    <rPh sb="4" eb="6">
      <t>サンギョウ</t>
    </rPh>
    <rPh sb="6" eb="9">
      <t>ハイキブツ</t>
    </rPh>
    <rPh sb="9" eb="11">
      <t>ショリ</t>
    </rPh>
    <rPh sb="11" eb="13">
      <t>ケイカク</t>
    </rPh>
    <rPh sb="13" eb="15">
      <t>ジッシ</t>
    </rPh>
    <rPh sb="15" eb="17">
      <t>ジョウキョウ</t>
    </rPh>
    <rPh sb="17" eb="19">
      <t>ホウコク</t>
    </rPh>
    <rPh sb="19" eb="20">
      <t>ショ</t>
    </rPh>
    <phoneticPr fontId="3"/>
  </si>
  <si>
    <t>特別管理産業廃棄物処理計画における計画期間</t>
    <rPh sb="0" eb="2">
      <t>トクベツ</t>
    </rPh>
    <rPh sb="2" eb="4">
      <t>カンリ</t>
    </rPh>
    <rPh sb="4" eb="6">
      <t>サンギョウ</t>
    </rPh>
    <rPh sb="6" eb="9">
      <t>ハイキブツ</t>
    </rPh>
    <rPh sb="9" eb="11">
      <t>ショリ</t>
    </rPh>
    <rPh sb="11" eb="13">
      <t>ケイカク</t>
    </rPh>
    <rPh sb="17" eb="19">
      <t>ケイカク</t>
    </rPh>
    <rPh sb="19" eb="21">
      <t>キカン</t>
    </rPh>
    <phoneticPr fontId="3"/>
  </si>
  <si>
    <t>特別管理産業廃棄物処理計画における目標値</t>
    <rPh sb="0" eb="2">
      <t>トクベツ</t>
    </rPh>
    <rPh sb="2" eb="4">
      <t>カンリ</t>
    </rPh>
    <rPh sb="4" eb="6">
      <t>サンギョウ</t>
    </rPh>
    <rPh sb="6" eb="9">
      <t>ハイキブツ</t>
    </rPh>
    <rPh sb="9" eb="11">
      <t>ショリ</t>
    </rPh>
    <rPh sb="11" eb="13">
      <t>ケイカク</t>
    </rPh>
    <rPh sb="17" eb="19">
      <t>モクヒョウ</t>
    </rPh>
    <rPh sb="19" eb="20">
      <t>アタイ</t>
    </rPh>
    <phoneticPr fontId="3"/>
  </si>
  <si>
    <t>自ら再生利用を行う特別管理産業廃棄物の量</t>
    <rPh sb="9" eb="11">
      <t>トクベツ</t>
    </rPh>
    <rPh sb="11" eb="13">
      <t>カンリ</t>
    </rPh>
    <rPh sb="13" eb="15">
      <t>サンギョウ</t>
    </rPh>
    <rPh sb="15" eb="18">
      <t>ハイキブツ</t>
    </rPh>
    <phoneticPr fontId="3"/>
  </si>
  <si>
    <t>自ら熱回収を行う特別管理産業廃棄物の量</t>
    <rPh sb="8" eb="10">
      <t>トクベツ</t>
    </rPh>
    <rPh sb="10" eb="12">
      <t>カンリ</t>
    </rPh>
    <phoneticPr fontId="3"/>
  </si>
  <si>
    <t>自ら中間処理により減量する特別管理産業廃棄物の量</t>
    <rPh sb="13" eb="15">
      <t>トクベツ</t>
    </rPh>
    <rPh sb="15" eb="17">
      <t>カンリ</t>
    </rPh>
    <phoneticPr fontId="3"/>
  </si>
  <si>
    <t>自ら埋立処分を行う特別管理産業廃棄物の量</t>
    <rPh sb="9" eb="11">
      <t>トクベツ</t>
    </rPh>
    <rPh sb="11" eb="13">
      <t>カンリ</t>
    </rPh>
    <phoneticPr fontId="3"/>
  </si>
  <si>
    <t>全処理委託量</t>
    <phoneticPr fontId="3"/>
  </si>
  <si>
    <t>　①欄　当該事業場において生じた特別管理産業廃棄物の量</t>
    <rPh sb="16" eb="18">
      <t>トクベツ</t>
    </rPh>
    <rPh sb="18" eb="20">
      <t>カンリ</t>
    </rPh>
    <phoneticPr fontId="3"/>
  </si>
  <si>
    <t>５</t>
    <phoneticPr fontId="3"/>
  </si>
  <si>
    <t>５</t>
    <phoneticPr fontId="3"/>
  </si>
  <si>
    <t>５－１</t>
    <phoneticPr fontId="3"/>
  </si>
  <si>
    <t>５－２</t>
    <phoneticPr fontId="3"/>
  </si>
  <si>
    <t>③＋⑨　自ら埋立処分又は海洋投入処分を行った量</t>
    <phoneticPr fontId="3"/>
  </si>
  <si>
    <t>当該事業場における排出量</t>
    <rPh sb="9" eb="11">
      <t>ハイシュツ</t>
    </rPh>
    <phoneticPr fontId="3"/>
  </si>
  <si>
    <t>①</t>
    <phoneticPr fontId="3"/>
  </si>
  <si>
    <t>当該事業場における排出量</t>
    <phoneticPr fontId="3"/>
  </si>
  <si>
    <t>自ら中間処理した後再生利用した量</t>
    <rPh sb="0" eb="1">
      <t>ミズカ</t>
    </rPh>
    <rPh sb="2" eb="4">
      <t>チュウカン</t>
    </rPh>
    <rPh sb="4" eb="6">
      <t>ショリ</t>
    </rPh>
    <rPh sb="8" eb="9">
      <t>ゴ</t>
    </rPh>
    <rPh sb="9" eb="11">
      <t>サイセイ</t>
    </rPh>
    <rPh sb="11" eb="13">
      <t>リヨウ</t>
    </rPh>
    <rPh sb="15" eb="16">
      <t>リョウ</t>
    </rPh>
    <phoneticPr fontId="3"/>
  </si>
  <si>
    <t>自ら中間処理した後再生利用した量</t>
    <phoneticPr fontId="3"/>
  </si>
  <si>
    <t>は訂正が必要ですので、該当の処理フローを訂正してください。</t>
    <rPh sb="1" eb="3">
      <t>テイセイ</t>
    </rPh>
    <rPh sb="4" eb="6">
      <t>ヒツヨウ</t>
    </rPh>
    <rPh sb="11" eb="13">
      <t>ガイトウ</t>
    </rPh>
    <rPh sb="14" eb="16">
      <t>ショリ</t>
    </rPh>
    <rPh sb="20" eb="22">
      <t>テイセイ</t>
    </rPh>
    <phoneticPr fontId="3"/>
  </si>
  <si>
    <t>チ.　廃水銀等</t>
    <rPh sb="3" eb="4">
      <t>ハイ</t>
    </rPh>
    <rPh sb="4" eb="6">
      <t>スイギン</t>
    </rPh>
    <rPh sb="6" eb="7">
      <t>トウ</t>
    </rPh>
    <phoneticPr fontId="3"/>
  </si>
  <si>
    <t>チ</t>
    <phoneticPr fontId="3"/>
  </si>
  <si>
    <t>廃水銀等</t>
    <rPh sb="0" eb="1">
      <t>ハイ</t>
    </rPh>
    <rPh sb="1" eb="3">
      <t>スイギン</t>
    </rPh>
    <rPh sb="3" eb="4">
      <t>トウ</t>
    </rPh>
    <phoneticPr fontId="3"/>
  </si>
  <si>
    <t>【特別管理産業廃棄物の種類　（ア～チ）】</t>
    <rPh sb="1" eb="3">
      <t>トクベツ</t>
    </rPh>
    <rPh sb="3" eb="5">
      <t>カンリ</t>
    </rPh>
    <phoneticPr fontId="3"/>
  </si>
  <si>
    <t>サ. 有害ばいじん　　チ. 廃水銀等
シ. 有害燃え殻
ス. 有害廃油
セ. 有害汚泥
ソ. 有害廃酸
タ. 有害廃アルカリ</t>
    <phoneticPr fontId="3"/>
  </si>
  <si>
    <t>このページは、印刷用のページですので、一切入力できません。入力は各廃棄物のフローシート「ア.特管廃油～チ.廃水銀等」にしてください。</t>
    <rPh sb="7" eb="10">
      <t>インサツヨウ</t>
    </rPh>
    <rPh sb="19" eb="21">
      <t>イッサイ</t>
    </rPh>
    <rPh sb="21" eb="23">
      <t>ニュウリョク</t>
    </rPh>
    <rPh sb="29" eb="31">
      <t>ニュウリョク</t>
    </rPh>
    <rPh sb="32" eb="33">
      <t>カク</t>
    </rPh>
    <rPh sb="33" eb="36">
      <t>ハイキブツ</t>
    </rPh>
    <rPh sb="46" eb="47">
      <t>トク</t>
    </rPh>
    <rPh sb="47" eb="48">
      <t>カン</t>
    </rPh>
    <rPh sb="48" eb="50">
      <t>ハイユ</t>
    </rPh>
    <rPh sb="53" eb="54">
      <t>ハイ</t>
    </rPh>
    <rPh sb="54" eb="56">
      <t>スイギン</t>
    </rPh>
    <rPh sb="56" eb="57">
      <t>トウ</t>
    </rPh>
    <phoneticPr fontId="3"/>
  </si>
  <si>
    <t>　　　提出に必要な表紙、別紙(一括表）および各フロー図が自動的にプリントされます。</t>
    <rPh sb="22" eb="23">
      <t>カク</t>
    </rPh>
    <rPh sb="28" eb="31">
      <t>ジドウテキ</t>
    </rPh>
    <phoneticPr fontId="3"/>
  </si>
  <si>
    <t>※マクロが使用できない場合は、本ファイルのシート名「印刷用表紙」「別紙」及び該当する廃棄物のシートを　「ファイル」→「印刷」の手順で印刷をしてください。</t>
    <rPh sb="5" eb="7">
      <t>シヨウ</t>
    </rPh>
    <rPh sb="11" eb="13">
      <t>バアイ</t>
    </rPh>
    <rPh sb="15" eb="16">
      <t>ホン</t>
    </rPh>
    <rPh sb="24" eb="25">
      <t>メイ</t>
    </rPh>
    <rPh sb="26" eb="28">
      <t>インサツ</t>
    </rPh>
    <rPh sb="28" eb="29">
      <t>ヨウ</t>
    </rPh>
    <rPh sb="29" eb="31">
      <t>ヒョウシ</t>
    </rPh>
    <rPh sb="33" eb="35">
      <t>ベッシ</t>
    </rPh>
    <rPh sb="36" eb="37">
      <t>オヨ</t>
    </rPh>
    <rPh sb="38" eb="40">
      <t>ガイトウ</t>
    </rPh>
    <rPh sb="42" eb="45">
      <t>ハイキブツ</t>
    </rPh>
    <rPh sb="59" eb="61">
      <t>インサツ</t>
    </rPh>
    <rPh sb="63" eb="65">
      <t>テジュン</t>
    </rPh>
    <rPh sb="66" eb="68">
      <t>インサツ</t>
    </rPh>
    <phoneticPr fontId="3"/>
  </si>
  <si>
    <r>
      <t>：プルダウン・メニューから選択してください。セルを選択して右側に現れる</t>
    </r>
    <r>
      <rPr>
        <b/>
        <sz val="11"/>
        <color indexed="8"/>
        <rFont val="ＭＳ Ｐゴシック"/>
        <family val="3"/>
        <charset val="128"/>
      </rPr>
      <t>▼</t>
    </r>
    <r>
      <rPr>
        <b/>
        <sz val="11"/>
        <color indexed="10"/>
        <rFont val="ＭＳ Ｐゴシック"/>
        <family val="3"/>
        <charset val="128"/>
      </rPr>
      <t>をクリックすると選択肢のリストが出てきます。</t>
    </r>
    <rPh sb="13" eb="15">
      <t>センタク</t>
    </rPh>
    <rPh sb="25" eb="27">
      <t>センタク</t>
    </rPh>
    <rPh sb="29" eb="31">
      <t>ミギガワ</t>
    </rPh>
    <rPh sb="32" eb="33">
      <t>アラワ</t>
    </rPh>
    <phoneticPr fontId="3"/>
  </si>
  <si>
    <t>　②　様式４と様式５の両方を提出する場合は、先に様式５を入力してください。様式５の情報を様式４へ反映させることができます。</t>
    <rPh sb="3" eb="5">
      <t>ヨウシキ</t>
    </rPh>
    <rPh sb="7" eb="9">
      <t>ヨウシキ</t>
    </rPh>
    <rPh sb="11" eb="13">
      <t>リョウホウ</t>
    </rPh>
    <rPh sb="14" eb="16">
      <t>テイシュツ</t>
    </rPh>
    <rPh sb="18" eb="20">
      <t>バアイ</t>
    </rPh>
    <rPh sb="22" eb="23">
      <t>サキ</t>
    </rPh>
    <rPh sb="24" eb="26">
      <t>ヨウシキ</t>
    </rPh>
    <rPh sb="28" eb="30">
      <t>ニュウリョク</t>
    </rPh>
    <rPh sb="37" eb="39">
      <t>ヨウシキ</t>
    </rPh>
    <rPh sb="41" eb="43">
      <t>ジョウホウ</t>
    </rPh>
    <rPh sb="44" eb="46">
      <t>ヨウシキ</t>
    </rPh>
    <rPh sb="48" eb="50">
      <t>ハンエイ</t>
    </rPh>
    <phoneticPr fontId="3"/>
  </si>
  <si>
    <t>：他様式の情報を反映させることができます。</t>
    <rPh sb="1" eb="2">
      <t>タ</t>
    </rPh>
    <rPh sb="2" eb="4">
      <t>ヨウシキ</t>
    </rPh>
    <rPh sb="5" eb="7">
      <t>ジョウホウ</t>
    </rPh>
    <rPh sb="8" eb="10">
      <t>ハンエイ</t>
    </rPh>
    <phoneticPr fontId="3"/>
  </si>
  <si>
    <t>　直接入力することも可能です。</t>
    <phoneticPr fontId="3"/>
  </si>
  <si>
    <t>　①　様式１の情報を反映させることができます。</t>
    <phoneticPr fontId="3"/>
  </si>
  <si>
    <t>　②　表紙シートの黄色、水色のセルで、入力されていないセルを入力あるいは選択してください。</t>
    <rPh sb="3" eb="5">
      <t>ヒョウシ</t>
    </rPh>
    <rPh sb="9" eb="11">
      <t>キイロ</t>
    </rPh>
    <rPh sb="12" eb="14">
      <t>ミズイロ</t>
    </rPh>
    <rPh sb="19" eb="21">
      <t>ニュウリョク</t>
    </rPh>
    <rPh sb="30" eb="32">
      <t>ニュウリョク</t>
    </rPh>
    <rPh sb="36" eb="38">
      <t>センタク</t>
    </rPh>
    <phoneticPr fontId="3"/>
  </si>
  <si>
    <t>　③　次に、廃棄物の種類ごとの処理フローを、シート「ア.特管廃油」から順番に各シートに記載してください。</t>
    <rPh sb="3" eb="4">
      <t>ツギ</t>
    </rPh>
    <rPh sb="6" eb="9">
      <t>ハイキブツ</t>
    </rPh>
    <rPh sb="10" eb="12">
      <t>シュルイ</t>
    </rPh>
    <rPh sb="15" eb="17">
      <t>ショリ</t>
    </rPh>
    <rPh sb="28" eb="29">
      <t>トク</t>
    </rPh>
    <rPh sb="29" eb="30">
      <t>カン</t>
    </rPh>
    <rPh sb="30" eb="32">
      <t>ハイユ</t>
    </rPh>
    <phoneticPr fontId="3"/>
  </si>
  <si>
    <t>　④　記載したデータに誤りがないか、別紙（一括表）などを見て再確認をお願いいたします。</t>
    <rPh sb="3" eb="5">
      <t>キサイ</t>
    </rPh>
    <rPh sb="11" eb="12">
      <t>アヤマ</t>
    </rPh>
    <rPh sb="18" eb="20">
      <t>ベッシ</t>
    </rPh>
    <rPh sb="21" eb="23">
      <t>イッカツ</t>
    </rPh>
    <rPh sb="23" eb="24">
      <t>ヒョウ</t>
    </rPh>
    <rPh sb="28" eb="29">
      <t>ミ</t>
    </rPh>
    <rPh sb="30" eb="33">
      <t>サイカクニン</t>
    </rPh>
    <rPh sb="35" eb="36">
      <t>ネガ</t>
    </rPh>
    <phoneticPr fontId="3"/>
  </si>
  <si>
    <t>電子情報処理組織の使用に関する事項
（電子マニフェストの使用に関する事項）</t>
    <rPh sb="0" eb="2">
      <t>デンシ</t>
    </rPh>
    <rPh sb="2" eb="4">
      <t>ジョウホウ</t>
    </rPh>
    <rPh sb="4" eb="6">
      <t>ショリ</t>
    </rPh>
    <rPh sb="6" eb="8">
      <t>ソシキ</t>
    </rPh>
    <rPh sb="9" eb="11">
      <t>シヨウ</t>
    </rPh>
    <rPh sb="12" eb="13">
      <t>カン</t>
    </rPh>
    <rPh sb="15" eb="17">
      <t>ジコウ</t>
    </rPh>
    <phoneticPr fontId="3"/>
  </si>
  <si>
    <t>t</t>
    <phoneticPr fontId="3"/>
  </si>
  <si>
    <t>（電子情報処理組織の使用に関して実施した取組）</t>
    <rPh sb="1" eb="5">
      <t>デンシジョウホウ</t>
    </rPh>
    <rPh sb="5" eb="7">
      <t>ショリ</t>
    </rPh>
    <rPh sb="7" eb="9">
      <t>ソシキ</t>
    </rPh>
    <rPh sb="10" eb="12">
      <t>シヨウ</t>
    </rPh>
    <rPh sb="13" eb="14">
      <t>カン</t>
    </rPh>
    <rPh sb="16" eb="18">
      <t>ジッシ</t>
    </rPh>
    <rPh sb="20" eb="22">
      <t>トリクミ</t>
    </rPh>
    <phoneticPr fontId="3"/>
  </si>
  <si>
    <t>t</t>
    <phoneticPr fontId="3"/>
  </si>
  <si>
    <r>
      <t xml:space="preserve">特別管理産業廃棄物排出量
</t>
    </r>
    <r>
      <rPr>
        <sz val="9"/>
        <rFont val="ＭＳ Ｐゴシック"/>
        <family val="3"/>
        <charset val="128"/>
      </rPr>
      <t>（ﾎﾟﾘ塩化ﾋﾞﾌｪﾆﾙ廃棄物を除く。）</t>
    </r>
    <rPh sb="0" eb="9">
      <t>トクベツカンリサンギョウハイキブツ</t>
    </rPh>
    <rPh sb="9" eb="11">
      <t>ハイシュツ</t>
    </rPh>
    <rPh sb="11" eb="12">
      <t>リョウ</t>
    </rPh>
    <phoneticPr fontId="3"/>
  </si>
  <si>
    <t>令</t>
    <rPh sb="0" eb="1">
      <t>レイ</t>
    </rPh>
    <phoneticPr fontId="3"/>
  </si>
  <si>
    <t>和</t>
    <rPh sb="0" eb="1">
      <t>ワ</t>
    </rPh>
    <phoneticPr fontId="3"/>
  </si>
  <si>
    <t>t</t>
    <phoneticPr fontId="3"/>
  </si>
  <si>
    <t>薄黄色</t>
    <rPh sb="0" eb="3">
      <t>ウスキイロ</t>
    </rPh>
    <phoneticPr fontId="3"/>
  </si>
  <si>
    <t>薄水色</t>
    <rPh sb="0" eb="3">
      <t>ウスミズイロ</t>
    </rPh>
    <phoneticPr fontId="3"/>
  </si>
  <si>
    <t>薄橙色</t>
    <rPh sb="0" eb="2">
      <t>ウスダイダイ</t>
    </rPh>
    <rPh sb="2" eb="3">
      <t>イロ</t>
    </rPh>
    <phoneticPr fontId="3"/>
  </si>
  <si>
    <t>薄黄緑</t>
    <rPh sb="0" eb="3">
      <t>ウスキミドリ</t>
    </rPh>
    <phoneticPr fontId="3"/>
  </si>
  <si>
    <t>　　　法定様式として提出する場合はN28セルの「○」を選択し、自主管理様式として提出する場合はO28セルの「○」を選択してください。</t>
    <rPh sb="3" eb="5">
      <t>ホウテイ</t>
    </rPh>
    <rPh sb="5" eb="7">
      <t>ヨウシキ</t>
    </rPh>
    <rPh sb="10" eb="12">
      <t>テイシュツ</t>
    </rPh>
    <rPh sb="14" eb="16">
      <t>バアイ</t>
    </rPh>
    <rPh sb="27" eb="29">
      <t>センタク</t>
    </rPh>
    <rPh sb="31" eb="33">
      <t>ジシュ</t>
    </rPh>
    <rPh sb="33" eb="35">
      <t>カンリ</t>
    </rPh>
    <rPh sb="35" eb="37">
      <t>ヨウシキ</t>
    </rPh>
    <rPh sb="40" eb="42">
      <t>テイシュツ</t>
    </rPh>
    <rPh sb="44" eb="46">
      <t>バアイ</t>
    </rPh>
    <rPh sb="57" eb="59">
      <t>センタク</t>
    </rPh>
    <phoneticPr fontId="3"/>
  </si>
  <si>
    <t>Ｒ－サービス業（他に分類されないもの）</t>
    <phoneticPr fontId="3"/>
  </si>
  <si>
    <t>Ｓ－公務（他に分類されるものを除く）</t>
    <rPh sb="2" eb="4">
      <t>コウム</t>
    </rPh>
    <rPh sb="5" eb="6">
      <t>ホカ</t>
    </rPh>
    <rPh sb="7" eb="9">
      <t>ブンルイ</t>
    </rPh>
    <rPh sb="15" eb="16">
      <t>ノゾ</t>
    </rPh>
    <phoneticPr fontId="3"/>
  </si>
  <si>
    <t>Ｔ－分類不能の産業</t>
    <rPh sb="2" eb="4">
      <t>ブンルイ</t>
    </rPh>
    <rPh sb="4" eb="6">
      <t>フノウ</t>
    </rPh>
    <rPh sb="7" eb="9">
      <t>サンギョウ</t>
    </rPh>
    <phoneticPr fontId="3"/>
  </si>
  <si>
    <t>当該事業場に関する事項</t>
    <rPh sb="0" eb="2">
      <t>トウガイ</t>
    </rPh>
    <rPh sb="2" eb="4">
      <t>ジギョウ</t>
    </rPh>
    <rPh sb="4" eb="5">
      <t>ジョウ</t>
    </rPh>
    <rPh sb="6" eb="7">
      <t>カン</t>
    </rPh>
    <rPh sb="9" eb="11">
      <t>ジコウ</t>
    </rPh>
    <phoneticPr fontId="3"/>
  </si>
  <si>
    <t>事業の規模</t>
    <rPh sb="0" eb="2">
      <t>ジギョウ</t>
    </rPh>
    <rPh sb="3" eb="5">
      <t>キボ</t>
    </rPh>
    <phoneticPr fontId="3"/>
  </si>
  <si>
    <t>製造業</t>
    <phoneticPr fontId="37"/>
  </si>
  <si>
    <t>製造品出荷額</t>
    <phoneticPr fontId="37"/>
  </si>
  <si>
    <t>百万円／年</t>
    <rPh sb="0" eb="2">
      <t>ヒャクマン</t>
    </rPh>
    <rPh sb="2" eb="3">
      <t>エン</t>
    </rPh>
    <rPh sb="4" eb="5">
      <t>ネン</t>
    </rPh>
    <phoneticPr fontId="3"/>
  </si>
  <si>
    <t>建設業</t>
    <phoneticPr fontId="37"/>
  </si>
  <si>
    <t>エリア内元請完成工事高</t>
    <phoneticPr fontId="37"/>
  </si>
  <si>
    <t>※　前年度実績を記入、医療機関は前年度末時点の病床数を記入。</t>
    <phoneticPr fontId="37"/>
  </si>
  <si>
    <t>医療機関</t>
    <phoneticPr fontId="37"/>
  </si>
  <si>
    <t>病床数</t>
    <phoneticPr fontId="37"/>
  </si>
  <si>
    <t>床</t>
    <rPh sb="0" eb="1">
      <t>ユカ</t>
    </rPh>
    <phoneticPr fontId="3"/>
  </si>
  <si>
    <t>その他の業種</t>
    <phoneticPr fontId="37"/>
  </si>
  <si>
    <t>売上高</t>
    <phoneticPr fontId="37"/>
  </si>
  <si>
    <t>（上記項目に該当しない場合にはこちらに記載をしてください。）</t>
    <rPh sb="1" eb="3">
      <t>ジョウキ</t>
    </rPh>
    <rPh sb="3" eb="5">
      <t>コウモク</t>
    </rPh>
    <rPh sb="6" eb="8">
      <t>ガイトウ</t>
    </rPh>
    <rPh sb="11" eb="13">
      <t>バアイ</t>
    </rPh>
    <rPh sb="19" eb="21">
      <t>キサイ</t>
    </rPh>
    <phoneticPr fontId="3"/>
  </si>
  <si>
    <t>従業員数</t>
    <rPh sb="0" eb="3">
      <t>ジュウギョウイン</t>
    </rPh>
    <rPh sb="3" eb="4">
      <t>スウ</t>
    </rPh>
    <phoneticPr fontId="3"/>
  </si>
  <si>
    <t>(1) 　　①欄には、日本標準産業分類（中分類）の区分を記入してください。</t>
    <phoneticPr fontId="3"/>
  </si>
  <si>
    <t>(2) 　　②欄には、製造業の場合における製造品出荷額（前年度実績）、建設業の場合における元請完成工事高
　　　　（前年度実績）、医療機関の場合における病床数（前年度末時点）等の業種に応じ事業規模が分かるような
　　　　前年度の実績を記入してください。</t>
    <phoneticPr fontId="3"/>
  </si>
  <si>
    <t>有害
廃アルカリ</t>
    <phoneticPr fontId="3"/>
  </si>
  <si>
    <t>指定
下水汚泥</t>
    <phoneticPr fontId="3"/>
  </si>
  <si>
    <t>感染性
廃棄物</t>
    <phoneticPr fontId="3"/>
  </si>
  <si>
    <t>　「当該事業場において現に行っている事業に関する事項」の欄は、以下に従って記入してください。</t>
    <phoneticPr fontId="3"/>
  </si>
  <si>
    <t>　第１面の※欄には、何も記入しないでください。</t>
    <rPh sb="1" eb="2">
      <t>ダイ</t>
    </rPh>
    <rPh sb="3" eb="4">
      <t>メン</t>
    </rPh>
    <phoneticPr fontId="3"/>
  </si>
  <si>
    <t>　第２面（様式５-２）の左下の表には、項目ごとに、特別管理産業廃棄物処理計画に記載したそれぞれの実績値を記入してください。</t>
    <rPh sb="25" eb="27">
      <t>トクベツ</t>
    </rPh>
    <rPh sb="27" eb="29">
      <t>カンリ</t>
    </rPh>
    <rPh sb="29" eb="31">
      <t>サンギョウ</t>
    </rPh>
    <rPh sb="31" eb="34">
      <t>ハイキブツ</t>
    </rPh>
    <rPh sb="34" eb="36">
      <t>ショリ</t>
    </rPh>
    <rPh sb="36" eb="38">
      <t>ケイカク</t>
    </rPh>
    <rPh sb="39" eb="41">
      <t>キサイ</t>
    </rPh>
    <rPh sb="48" eb="51">
      <t>ジッセキチ</t>
    </rPh>
    <rPh sb="52" eb="54">
      <t>キニュウ</t>
    </rPh>
    <phoneticPr fontId="3"/>
  </si>
  <si>
    <t>(１)</t>
    <phoneticPr fontId="3"/>
  </si>
  <si>
    <t>(２)</t>
    <phoneticPr fontId="3"/>
  </si>
  <si>
    <t>(３)</t>
    <phoneticPr fontId="3"/>
  </si>
  <si>
    <t>　②欄　(１)の量のうち、中間処理をせず直接自ら再生利用した量</t>
    <rPh sb="13" eb="15">
      <t>チュウカン</t>
    </rPh>
    <rPh sb="15" eb="17">
      <t>ショリ</t>
    </rPh>
    <phoneticPr fontId="3"/>
  </si>
  <si>
    <t>　③欄　(１)の量のうち、中間処理をせず直接自ら埋立処分した量</t>
    <rPh sb="13" eb="15">
      <t>チュウカン</t>
    </rPh>
    <rPh sb="15" eb="17">
      <t>ショリ</t>
    </rPh>
    <phoneticPr fontId="3"/>
  </si>
  <si>
    <t>(４)</t>
    <phoneticPr fontId="3"/>
  </si>
  <si>
    <t>　④欄　(１)の量のうち、自ら中間処理をした特別管理産業廃棄物の当該中間処理前の量</t>
    <rPh sb="22" eb="24">
      <t>トクベツ</t>
    </rPh>
    <rPh sb="24" eb="26">
      <t>カンリ</t>
    </rPh>
    <rPh sb="26" eb="28">
      <t>サンギョウ</t>
    </rPh>
    <rPh sb="28" eb="31">
      <t>ハイキブツ</t>
    </rPh>
    <rPh sb="32" eb="34">
      <t>トウガイ</t>
    </rPh>
    <rPh sb="34" eb="36">
      <t>チュウカン</t>
    </rPh>
    <rPh sb="36" eb="38">
      <t>ショリ</t>
    </rPh>
    <rPh sb="38" eb="39">
      <t>マエ</t>
    </rPh>
    <phoneticPr fontId="3"/>
  </si>
  <si>
    <t>(５)</t>
    <phoneticPr fontId="3"/>
  </si>
  <si>
    <t>　⑤欄　(４)の量のうち、熱回収を行った量</t>
    <rPh sb="13" eb="14">
      <t>ネツ</t>
    </rPh>
    <rPh sb="14" eb="16">
      <t>カイシュウ</t>
    </rPh>
    <rPh sb="17" eb="18">
      <t>オコナ</t>
    </rPh>
    <phoneticPr fontId="3"/>
  </si>
  <si>
    <t>(６)</t>
    <phoneticPr fontId="3"/>
  </si>
  <si>
    <t>(７)</t>
    <phoneticPr fontId="3"/>
  </si>
  <si>
    <t>　⑦欄　(４)の量から(６)の量を差し引いた量</t>
    <rPh sb="8" eb="9">
      <t>リョウ</t>
    </rPh>
    <rPh sb="15" eb="16">
      <t>リョウ</t>
    </rPh>
    <rPh sb="17" eb="18">
      <t>サ</t>
    </rPh>
    <rPh sb="19" eb="20">
      <t>ヒ</t>
    </rPh>
    <phoneticPr fontId="3"/>
  </si>
  <si>
    <t>(８)</t>
    <phoneticPr fontId="3"/>
  </si>
  <si>
    <t>　⑧欄　(６)の量のうち、自ら利用し、又は他人に売却した量</t>
    <phoneticPr fontId="3"/>
  </si>
  <si>
    <t>(９)</t>
    <phoneticPr fontId="3"/>
  </si>
  <si>
    <t>　⑨欄　(６)の量のうち、自ら埋立処分及び海洋投入処分した量</t>
    <phoneticPr fontId="3"/>
  </si>
  <si>
    <t>　⑪欄　(10)の量のうち、優良認定処理業者（廃棄物の処理及び清掃に関する法律施行令第６条の11第２号に該当する者）への処理委託量</t>
    <phoneticPr fontId="3"/>
  </si>
  <si>
    <t>　⑬欄　(10)の量のうち、認定熱回収施設設置者（廃棄物の処理及び清掃に関する法律第15条の３の３第１項の認定を受けた者）である処理業者への焼却処理委託量</t>
    <rPh sb="64" eb="66">
      <t>ショリ</t>
    </rPh>
    <rPh sb="66" eb="68">
      <t>ギョウシャ</t>
    </rPh>
    <rPh sb="70" eb="72">
      <t>ショウキャク</t>
    </rPh>
    <phoneticPr fontId="3"/>
  </si>
  <si>
    <t>（第３面）</t>
    <rPh sb="1" eb="2">
      <t>ダイ</t>
    </rPh>
    <rPh sb="3" eb="4">
      <t>メン</t>
    </rPh>
    <phoneticPr fontId="3"/>
  </si>
  <si>
    <t>（第１面）</t>
    <rPh sb="1" eb="2">
      <t>ダイ</t>
    </rPh>
    <rPh sb="3" eb="4">
      <t>メン</t>
    </rPh>
    <phoneticPr fontId="3"/>
  </si>
  <si>
    <t>(2)</t>
    <phoneticPr fontId="3"/>
  </si>
  <si>
    <t>(9)</t>
    <phoneticPr fontId="3"/>
  </si>
  <si>
    <t>(1)</t>
    <phoneticPr fontId="3"/>
  </si>
  <si>
    <t>(3)</t>
    <phoneticPr fontId="3"/>
  </si>
  <si>
    <t>(4)</t>
    <phoneticPr fontId="3"/>
  </si>
  <si>
    <t>(5)</t>
    <phoneticPr fontId="3"/>
  </si>
  <si>
    <t>(6)</t>
    <phoneticPr fontId="3"/>
  </si>
  <si>
    <t>(7)</t>
    <phoneticPr fontId="3"/>
  </si>
  <si>
    <t>(8)</t>
    <phoneticPr fontId="3"/>
  </si>
  <si>
    <t>　②欄　(1)の量のうち、中間処理をせず直接自ら再生利用した量</t>
    <rPh sb="13" eb="15">
      <t>チュウカン</t>
    </rPh>
    <rPh sb="15" eb="17">
      <t>ショリ</t>
    </rPh>
    <phoneticPr fontId="3"/>
  </si>
  <si>
    <t>　③欄　(1)の量のうち、中間処理をせず直接自ら埋立処分した量</t>
    <rPh sb="13" eb="15">
      <t>チュウカン</t>
    </rPh>
    <rPh sb="15" eb="17">
      <t>ショリ</t>
    </rPh>
    <phoneticPr fontId="3"/>
  </si>
  <si>
    <t>　④欄　(1)の量のうち、自ら中間処理をした特別管理産業廃棄物の当該中間処理前の量</t>
    <rPh sb="22" eb="24">
      <t>トクベツ</t>
    </rPh>
    <rPh sb="24" eb="26">
      <t>カンリ</t>
    </rPh>
    <rPh sb="26" eb="28">
      <t>サンギョウ</t>
    </rPh>
    <rPh sb="28" eb="31">
      <t>ハイキブツ</t>
    </rPh>
    <rPh sb="32" eb="34">
      <t>トウガイ</t>
    </rPh>
    <rPh sb="34" eb="36">
      <t>チュウカン</t>
    </rPh>
    <rPh sb="36" eb="38">
      <t>ショリ</t>
    </rPh>
    <rPh sb="38" eb="39">
      <t>マエ</t>
    </rPh>
    <phoneticPr fontId="3"/>
  </si>
  <si>
    <t>　⑤欄　(4)の量のうち、熱回収を行った量</t>
    <rPh sb="13" eb="14">
      <t>ネツ</t>
    </rPh>
    <rPh sb="14" eb="16">
      <t>カイシュウ</t>
    </rPh>
    <rPh sb="17" eb="18">
      <t>オコナ</t>
    </rPh>
    <phoneticPr fontId="3"/>
  </si>
  <si>
    <t>　⑦欄　(4)の量から(6)の量を差し引いた量</t>
    <rPh sb="8" eb="9">
      <t>リョウ</t>
    </rPh>
    <rPh sb="15" eb="16">
      <t>リョウ</t>
    </rPh>
    <rPh sb="17" eb="18">
      <t>サ</t>
    </rPh>
    <rPh sb="19" eb="20">
      <t>ヒ</t>
    </rPh>
    <phoneticPr fontId="3"/>
  </si>
  <si>
    <t>　⑧欄　(6)の量のうち、自ら利用し、又は他人に売却した量</t>
    <phoneticPr fontId="3"/>
  </si>
  <si>
    <t>　⑨欄　(6)の量のうち、自ら埋立処分及び海洋投入処分した量</t>
    <phoneticPr fontId="3"/>
  </si>
  <si>
    <t>（様式１から反映→提出先、提出者情報、事業場情報、事業の種類、事業規模）</t>
    <rPh sb="1" eb="3">
      <t>ヨウシキ</t>
    </rPh>
    <rPh sb="6" eb="8">
      <t>ハンエイ</t>
    </rPh>
    <rPh sb="9" eb="11">
      <t>テイシュツ</t>
    </rPh>
    <rPh sb="11" eb="12">
      <t>サキ</t>
    </rPh>
    <rPh sb="13" eb="16">
      <t>テイシュツシャ</t>
    </rPh>
    <rPh sb="16" eb="18">
      <t>ジョウホウ</t>
    </rPh>
    <rPh sb="19" eb="22">
      <t>ジギョウジョウ</t>
    </rPh>
    <rPh sb="22" eb="24">
      <t>ジョウホウ</t>
    </rPh>
    <rPh sb="25" eb="27">
      <t>ジギョウ</t>
    </rPh>
    <rPh sb="28" eb="30">
      <t>シュルイ</t>
    </rPh>
    <rPh sb="31" eb="35">
      <t>ジギョウキボ</t>
    </rPh>
    <phoneticPr fontId="3"/>
  </si>
  <si>
    <t>⑩のうち認定熱回収業者への処理委託量</t>
    <rPh sb="6" eb="7">
      <t>ネツ</t>
    </rPh>
    <rPh sb="7" eb="9">
      <t>カイシュウ</t>
    </rPh>
    <rPh sb="9" eb="11">
      <t>ギョウシャ</t>
    </rPh>
    <rPh sb="13" eb="15">
      <t>ショリ</t>
    </rPh>
    <rPh sb="15" eb="17">
      <t>イタク</t>
    </rPh>
    <rPh sb="17" eb="18">
      <t>リョウ</t>
    </rPh>
    <phoneticPr fontId="3"/>
  </si>
  <si>
    <t>⑩のうち認定熱回収業者以外の熱回収を行う業者への処理委託量</t>
    <rPh sb="6" eb="7">
      <t>ネツ</t>
    </rPh>
    <rPh sb="7" eb="9">
      <t>カイシュウ</t>
    </rPh>
    <rPh sb="9" eb="11">
      <t>ギョウシャ</t>
    </rPh>
    <rPh sb="11" eb="13">
      <t>イガイ</t>
    </rPh>
    <rPh sb="14" eb="15">
      <t>ネツ</t>
    </rPh>
    <rPh sb="15" eb="17">
      <t>カイシュウ</t>
    </rPh>
    <rPh sb="18" eb="19">
      <t>オコナ</t>
    </rPh>
    <rPh sb="20" eb="22">
      <t>ギョウシャ</t>
    </rPh>
    <rPh sb="24" eb="26">
      <t>ショリ</t>
    </rPh>
    <rPh sb="26" eb="28">
      <t>イタク</t>
    </rPh>
    <rPh sb="28" eb="29">
      <t>リョウ</t>
    </rPh>
    <phoneticPr fontId="3"/>
  </si>
  <si>
    <t>⑬　認定熱回収業者への処理委託量</t>
    <phoneticPr fontId="3"/>
  </si>
  <si>
    <t>⑭　認定熱回収業者以外の熱回収を行う業者への処理委託量</t>
    <phoneticPr fontId="3"/>
  </si>
  <si>
    <t>※１</t>
    <phoneticPr fontId="3"/>
  </si>
  <si>
    <t>認定熱回収業者以外の熱回収を行う業者への処理委託量</t>
    <phoneticPr fontId="3"/>
  </si>
  <si>
    <t>⑩のうち認定熱回収業者への処理委託量</t>
    <phoneticPr fontId="3"/>
  </si>
  <si>
    <t>⑩のうち認定熱回収業者以外の熱回収を行う業者への処理委託量</t>
    <phoneticPr fontId="3"/>
  </si>
  <si>
    <t>自主管理事業登録番号</t>
    <rPh sb="0" eb="2">
      <t>ジシュ</t>
    </rPh>
    <rPh sb="2" eb="4">
      <t>カンリ</t>
    </rPh>
    <rPh sb="4" eb="6">
      <t>ジギョウ</t>
    </rPh>
    <rPh sb="6" eb="8">
      <t>トウロク</t>
    </rPh>
    <rPh sb="8" eb="10">
      <t>バンゴウ</t>
    </rPh>
    <phoneticPr fontId="3"/>
  </si>
  <si>
    <t>認定熱回収業者への処理委託量</t>
    <phoneticPr fontId="3"/>
  </si>
  <si>
    <t>←電子マニフェストの使用に関して記載をお願いいたします。</t>
    <rPh sb="1" eb="3">
      <t>デンシ</t>
    </rPh>
    <rPh sb="10" eb="12">
      <t>シヨウ</t>
    </rPh>
    <rPh sb="13" eb="14">
      <t>カン</t>
    </rPh>
    <rPh sb="16" eb="18">
      <t>キサイ</t>
    </rPh>
    <rPh sb="20" eb="21">
      <t>ネガ</t>
    </rPh>
    <phoneticPr fontId="3"/>
  </si>
  <si>
    <t>自主管理事業登録番号</t>
    <rPh sb="0" eb="4">
      <t>ジシュカンリ</t>
    </rPh>
    <rPh sb="4" eb="6">
      <t>ジギョウ</t>
    </rPh>
    <rPh sb="6" eb="8">
      <t>トウロク</t>
    </rPh>
    <rPh sb="8" eb="10">
      <t>バンゴウ</t>
    </rPh>
    <phoneticPr fontId="3"/>
  </si>
  <si>
    <t>（第2面）</t>
    <phoneticPr fontId="3"/>
  </si>
  <si>
    <t xml:space="preserve"> 本ファイルは閉じ、2026form6.xlsmを開き「⑧事業場情報等の反映」をクリックして下さい。</t>
    <rPh sb="29" eb="32">
      <t>ジギョウジョウ</t>
    </rPh>
    <rPh sb="32" eb="34">
      <t>ジョウホウ</t>
    </rPh>
    <rPh sb="34" eb="35">
      <t>トウ</t>
    </rPh>
    <phoneticPr fontId="3"/>
  </si>
  <si>
    <r>
      <t>　＊　印刷を行いたい場合は、</t>
    </r>
    <r>
      <rPr>
        <b/>
        <u/>
        <sz val="11"/>
        <color rgb="FFFF0000"/>
        <rFont val="ＭＳ Ｐゴシック"/>
        <family val="3"/>
        <charset val="128"/>
      </rPr>
      <t>本ファイルを閉じ、2026form6.xlsmを開き「印刷ボタン（様式５）」をクリックしてください。</t>
    </r>
    <rPh sb="3" eb="5">
      <t>インサツ</t>
    </rPh>
    <rPh sb="6" eb="7">
      <t>オコナ</t>
    </rPh>
    <rPh sb="10" eb="12">
      <t>バアイ</t>
    </rPh>
    <rPh sb="14" eb="15">
      <t>ホン</t>
    </rPh>
    <rPh sb="20" eb="21">
      <t>ト</t>
    </rPh>
    <rPh sb="38" eb="39">
      <t>ヒラ</t>
    </rPh>
    <rPh sb="41" eb="43">
      <t>インサツ</t>
    </rPh>
    <rPh sb="47" eb="49">
      <t>ヨウシキ</t>
    </rPh>
    <phoneticPr fontId="3"/>
  </si>
  <si>
    <r>
      <t>　廃棄物の処理及び清掃に関する法律第12条の２第11項の規定に基づき、令和</t>
    </r>
    <r>
      <rPr>
        <u/>
        <sz val="11"/>
        <rFont val="ＭＳ Ｐゴシック"/>
        <family val="3"/>
        <charset val="128"/>
      </rPr>
      <t>７</t>
    </r>
    <r>
      <rPr>
        <sz val="11"/>
        <rFont val="ＭＳ Ｐゴシック"/>
        <family val="3"/>
        <charset val="128"/>
      </rPr>
      <t>年度の特別管理産業廃棄物処理計画の実施状況を報告します。</t>
    </r>
    <rPh sb="35" eb="37">
      <t>レイワ</t>
    </rPh>
    <rPh sb="41" eb="43">
      <t>トクベツ</t>
    </rPh>
    <rPh sb="43" eb="45">
      <t>カンリ</t>
    </rPh>
    <rPh sb="55" eb="57">
      <t>ジッシ</t>
    </rPh>
    <rPh sb="57" eb="59">
      <t>ジョウキョウ</t>
    </rPh>
    <rPh sb="60" eb="62">
      <t>ホウコク</t>
    </rPh>
    <phoneticPr fontId="3"/>
  </si>
  <si>
    <r>
      <t xml:space="preserve">令和 </t>
    </r>
    <r>
      <rPr>
        <u/>
        <sz val="10"/>
        <rFont val="ＭＳ Ｐゴシック"/>
        <family val="3"/>
        <charset val="128"/>
      </rPr>
      <t>７</t>
    </r>
    <r>
      <rPr>
        <sz val="10"/>
        <rFont val="ＭＳ Ｐゴシック"/>
        <family val="3"/>
        <charset val="128"/>
      </rPr>
      <t xml:space="preserve"> 年 ４ 月 １ 日 ～ 令和 </t>
    </r>
    <r>
      <rPr>
        <u/>
        <sz val="10"/>
        <rFont val="ＭＳ Ｐゴシック"/>
        <family val="3"/>
        <charset val="128"/>
      </rPr>
      <t>８</t>
    </r>
    <r>
      <rPr>
        <sz val="10"/>
        <rFont val="ＭＳ Ｐゴシック"/>
        <family val="3"/>
        <charset val="128"/>
      </rPr>
      <t xml:space="preserve"> 年 ３ 月 31 日（ １ 年間）</t>
    </r>
    <rPh sb="0" eb="2">
      <t>レイワ</t>
    </rPh>
    <rPh sb="5" eb="6">
      <t>ネン</t>
    </rPh>
    <rPh sb="9" eb="10">
      <t>ガツ</t>
    </rPh>
    <rPh sb="13" eb="14">
      <t>ニチ</t>
    </rPh>
    <rPh sb="17" eb="19">
      <t>レイワ</t>
    </rPh>
    <rPh sb="22" eb="23">
      <t>ネン</t>
    </rPh>
    <rPh sb="26" eb="27">
      <t>ガツ</t>
    </rPh>
    <rPh sb="31" eb="32">
      <t>ニチ</t>
    </rPh>
    <rPh sb="36" eb="38">
      <t>ネンカン</t>
    </rPh>
    <phoneticPr fontId="3"/>
  </si>
  <si>
    <r>
      <t>前々年度（令和</t>
    </r>
    <r>
      <rPr>
        <u/>
        <sz val="10"/>
        <rFont val="ＭＳ Ｐゴシック"/>
        <family val="3"/>
        <charset val="128"/>
      </rPr>
      <t>６</t>
    </r>
    <r>
      <rPr>
        <sz val="10"/>
        <rFont val="ＭＳ Ｐゴシック"/>
        <family val="3"/>
        <charset val="128"/>
      </rPr>
      <t>年度）</t>
    </r>
    <rPh sb="5" eb="7">
      <t>レイワ</t>
    </rPh>
    <rPh sb="8" eb="10">
      <t>ネンド</t>
    </rPh>
    <phoneticPr fontId="3"/>
  </si>
  <si>
    <r>
      <t>前 年 度（令和</t>
    </r>
    <r>
      <rPr>
        <u/>
        <sz val="10"/>
        <rFont val="ＭＳ Ｐゴシック"/>
        <family val="3"/>
        <charset val="128"/>
      </rPr>
      <t>７</t>
    </r>
    <r>
      <rPr>
        <sz val="10"/>
        <rFont val="ＭＳ Ｐゴシック"/>
        <family val="3"/>
        <charset val="128"/>
      </rPr>
      <t>年度）</t>
    </r>
    <rPh sb="6" eb="8">
      <t>レイワ</t>
    </rPh>
    <rPh sb="9" eb="11">
      <t>ネンド</t>
    </rPh>
    <rPh sb="10" eb="11">
      <t>ド</t>
    </rPh>
    <phoneticPr fontId="3"/>
  </si>
  <si>
    <t>　当該年度（令和８年度）の６月30日までに提出してください。</t>
    <rPh sb="1" eb="3">
      <t>トウガイ</t>
    </rPh>
    <rPh sb="3" eb="5">
      <t>ネンド</t>
    </rPh>
    <rPh sb="6" eb="8">
      <t>レイワ</t>
    </rPh>
    <phoneticPr fontId="3"/>
  </si>
  <si>
    <r>
      <t>　「特別管理産業廃棄物処理計画における目標値」の欄には、前年度（令和</t>
    </r>
    <r>
      <rPr>
        <u/>
        <sz val="10"/>
        <rFont val="ＭＳ Ｐゴシック"/>
        <family val="3"/>
        <charset val="128"/>
      </rPr>
      <t>７</t>
    </r>
    <r>
      <rPr>
        <sz val="10"/>
        <rFont val="ＭＳ Ｐゴシック"/>
        <family val="3"/>
        <charset val="128"/>
      </rPr>
      <t>年度）提出の特別管理産業廃棄物処理計画に記載した目標量を記入してください。</t>
    </r>
    <rPh sb="2" eb="4">
      <t>トクベツ</t>
    </rPh>
    <rPh sb="4" eb="6">
      <t>カンリ</t>
    </rPh>
    <rPh sb="11" eb="13">
      <t>ショリ</t>
    </rPh>
    <rPh sb="13" eb="15">
      <t>ケイカク</t>
    </rPh>
    <rPh sb="21" eb="22">
      <t>アタイ</t>
    </rPh>
    <rPh sb="32" eb="34">
      <t>レイワ</t>
    </rPh>
    <rPh sb="41" eb="43">
      <t>トクベツ</t>
    </rPh>
    <rPh sb="43" eb="45">
      <t>カンリ</t>
    </rPh>
    <rPh sb="61" eb="62">
      <t>リョウ</t>
    </rPh>
    <phoneticPr fontId="3"/>
  </si>
  <si>
    <r>
      <t>　第2面（様式５-２）には、前年度（令和</t>
    </r>
    <r>
      <rPr>
        <u/>
        <sz val="10"/>
        <rFont val="ＭＳ Ｐゴシック"/>
        <family val="3"/>
        <charset val="128"/>
      </rPr>
      <t>７</t>
    </r>
    <r>
      <rPr>
        <sz val="10"/>
        <rFont val="ＭＳ Ｐゴシック"/>
        <family val="3"/>
        <charset val="128"/>
      </rPr>
      <t>年度）の特別管理産業廃棄物処理実績に関して①～⑭の欄のそれぞれに、(1)から(14)に掲げる量を記入してください。</t>
    </r>
    <rPh sb="1" eb="2">
      <t>ダイ</t>
    </rPh>
    <rPh sb="3" eb="4">
      <t>メン</t>
    </rPh>
    <rPh sb="5" eb="7">
      <t>ヨウシキ</t>
    </rPh>
    <rPh sb="18" eb="20">
      <t>レイワ</t>
    </rPh>
    <rPh sb="25" eb="27">
      <t>トクベツ</t>
    </rPh>
    <rPh sb="27" eb="29">
      <t>カンリ</t>
    </rPh>
    <phoneticPr fontId="3"/>
  </si>
  <si>
    <r>
      <t>　「電子情報処理組織の使用に関する事項」の欄は、前々年度（令和</t>
    </r>
    <r>
      <rPr>
        <u/>
        <sz val="10"/>
        <rFont val="ＭＳ Ｐゴシック"/>
        <family val="3"/>
        <charset val="128"/>
      </rPr>
      <t>６</t>
    </r>
    <r>
      <rPr>
        <sz val="10"/>
        <rFont val="ＭＳ Ｐゴシック"/>
        <family val="3"/>
        <charset val="128"/>
      </rPr>
      <t>年度）及び前年度（令和</t>
    </r>
    <r>
      <rPr>
        <u/>
        <sz val="10"/>
        <rFont val="ＭＳ Ｐゴシック"/>
        <family val="3"/>
        <charset val="128"/>
      </rPr>
      <t>７</t>
    </r>
    <r>
      <rPr>
        <sz val="10"/>
        <rFont val="ＭＳ Ｐゴシック"/>
        <family val="3"/>
        <charset val="128"/>
      </rPr>
      <t>年度）における特別管理産業廃棄物の排出量（ポリ塩化ビフェニル廃棄物（令第２条の４第５号イからハまでに掲げるものをいう。）を除く。）並びに電子情報処理組織使用義務者にあっては前年度（令和</t>
    </r>
    <r>
      <rPr>
        <u/>
        <sz val="10"/>
        <rFont val="ＭＳ Ｐゴシック"/>
        <family val="3"/>
        <charset val="128"/>
      </rPr>
      <t>７</t>
    </r>
    <r>
      <rPr>
        <sz val="10"/>
        <rFont val="ＭＳ Ｐゴシック"/>
        <family val="3"/>
        <charset val="128"/>
      </rPr>
      <t>年度）に実施した電子情報処理組織に関する取組（情報処理センターへの登録が困難な場合として廃棄物の処理及び清掃に関する法律成功規則第８条の31の４に該当したときは、その旨及び理由を含む。）について記入すること。</t>
    </r>
    <rPh sb="2" eb="10">
      <t>デンシジョウホウショリソシキ</t>
    </rPh>
    <rPh sb="11" eb="13">
      <t>シヨウ</t>
    </rPh>
    <rPh sb="14" eb="15">
      <t>カン</t>
    </rPh>
    <rPh sb="17" eb="19">
      <t>ジコウ</t>
    </rPh>
    <rPh sb="21" eb="22">
      <t>ラン</t>
    </rPh>
    <rPh sb="24" eb="26">
      <t>ゼンゼン</t>
    </rPh>
    <rPh sb="26" eb="28">
      <t>ネンド</t>
    </rPh>
    <rPh sb="29" eb="31">
      <t>レイワ</t>
    </rPh>
    <rPh sb="32" eb="34">
      <t>ネンド</t>
    </rPh>
    <rPh sb="35" eb="36">
      <t>オヨ</t>
    </rPh>
    <rPh sb="37" eb="40">
      <t>ゼンネンド</t>
    </rPh>
    <rPh sb="51" eb="53">
      <t>トクベツ</t>
    </rPh>
    <rPh sb="53" eb="55">
      <t>カンリ</t>
    </rPh>
    <rPh sb="55" eb="60">
      <t>サンギョウハイキブツ</t>
    </rPh>
    <rPh sb="61" eb="64">
      <t>ハイシュツリョウ</t>
    </rPh>
    <rPh sb="67" eb="69">
      <t>エンカ</t>
    </rPh>
    <rPh sb="74" eb="77">
      <t>ハイキブツ</t>
    </rPh>
    <rPh sb="78" eb="79">
      <t>レイ</t>
    </rPh>
    <rPh sb="79" eb="80">
      <t>ダイ</t>
    </rPh>
    <rPh sb="81" eb="82">
      <t>ジョウ</t>
    </rPh>
    <rPh sb="84" eb="85">
      <t>ダイ</t>
    </rPh>
    <rPh sb="86" eb="87">
      <t>ゴウ</t>
    </rPh>
    <rPh sb="94" eb="95">
      <t>カカ</t>
    </rPh>
    <rPh sb="105" eb="106">
      <t>ノゾ</t>
    </rPh>
    <rPh sb="109" eb="110">
      <t>ナラ</t>
    </rPh>
    <rPh sb="112" eb="114">
      <t>デンシ</t>
    </rPh>
    <rPh sb="114" eb="116">
      <t>ジョウホウ</t>
    </rPh>
    <rPh sb="116" eb="118">
      <t>ショリ</t>
    </rPh>
    <rPh sb="118" eb="120">
      <t>ソシキ</t>
    </rPh>
    <rPh sb="120" eb="122">
      <t>シヨウ</t>
    </rPh>
    <rPh sb="122" eb="124">
      <t>ギム</t>
    </rPh>
    <rPh sb="124" eb="125">
      <t>シャ</t>
    </rPh>
    <rPh sb="130" eb="132">
      <t>ゼンネン</t>
    </rPh>
    <rPh sb="132" eb="133">
      <t>ド</t>
    </rPh>
    <rPh sb="141" eb="143">
      <t>ジッシ</t>
    </rPh>
    <rPh sb="145" eb="147">
      <t>デンシ</t>
    </rPh>
    <rPh sb="147" eb="149">
      <t>ジョウホウ</t>
    </rPh>
    <rPh sb="149" eb="151">
      <t>ショリ</t>
    </rPh>
    <rPh sb="151" eb="153">
      <t>ソシキ</t>
    </rPh>
    <rPh sb="154" eb="155">
      <t>カン</t>
    </rPh>
    <rPh sb="157" eb="159">
      <t>トリクミ</t>
    </rPh>
    <rPh sb="160" eb="164">
      <t>ジョウホウショリ</t>
    </rPh>
    <rPh sb="170" eb="172">
      <t>トウロク</t>
    </rPh>
    <rPh sb="173" eb="175">
      <t>コンナン</t>
    </rPh>
    <rPh sb="176" eb="178">
      <t>バアイ</t>
    </rPh>
    <rPh sb="181" eb="184">
      <t>ハイキブツ</t>
    </rPh>
    <rPh sb="185" eb="187">
      <t>ショリ</t>
    </rPh>
    <rPh sb="187" eb="188">
      <t>オヨ</t>
    </rPh>
    <rPh sb="189" eb="191">
      <t>セイソウ</t>
    </rPh>
    <rPh sb="192" eb="193">
      <t>カン</t>
    </rPh>
    <rPh sb="195" eb="197">
      <t>ホウリツ</t>
    </rPh>
    <rPh sb="197" eb="199">
      <t>セイコウ</t>
    </rPh>
    <rPh sb="199" eb="201">
      <t>キソク</t>
    </rPh>
    <rPh sb="201" eb="202">
      <t>ダイ</t>
    </rPh>
    <rPh sb="203" eb="204">
      <t>ジョウ</t>
    </rPh>
    <rPh sb="210" eb="212">
      <t>ガイトウ</t>
    </rPh>
    <rPh sb="220" eb="221">
      <t>ムネ</t>
    </rPh>
    <rPh sb="221" eb="222">
      <t>オヨ</t>
    </rPh>
    <rPh sb="223" eb="225">
      <t>リユウ</t>
    </rPh>
    <rPh sb="226" eb="227">
      <t>フク</t>
    </rPh>
    <rPh sb="234" eb="236">
      <t>キニュウ</t>
    </rPh>
    <phoneticPr fontId="3"/>
  </si>
  <si>
    <r>
      <t>注）右上のフローには、令和</t>
    </r>
    <r>
      <rPr>
        <u/>
        <sz val="10"/>
        <rFont val="ＭＳ Ｐゴシック"/>
        <family val="3"/>
        <charset val="128"/>
      </rPr>
      <t>７</t>
    </r>
    <r>
      <rPr>
        <sz val="10"/>
        <rFont val="ＭＳ Ｐゴシック"/>
        <family val="3"/>
        <charset val="128"/>
      </rPr>
      <t>年度の実績値を記載してください。下表の中央列には、令和</t>
    </r>
    <r>
      <rPr>
        <u/>
        <sz val="10"/>
        <rFont val="ＭＳ Ｐゴシック"/>
        <family val="3"/>
        <charset val="128"/>
      </rPr>
      <t>７</t>
    </r>
    <r>
      <rPr>
        <sz val="10"/>
        <rFont val="ＭＳ Ｐゴシック"/>
        <family val="3"/>
        <charset val="128"/>
      </rPr>
      <t>年度目標値を記載してください。下表の右列は、右上フローに記載された令和</t>
    </r>
    <r>
      <rPr>
        <u/>
        <sz val="10"/>
        <rFont val="ＭＳ Ｐゴシック"/>
        <family val="3"/>
        <charset val="128"/>
      </rPr>
      <t>７</t>
    </r>
    <r>
      <rPr>
        <sz val="10"/>
        <rFont val="ＭＳ Ｐゴシック"/>
        <family val="3"/>
        <charset val="128"/>
      </rPr>
      <t>年度実績値が自動的に計算されます。</t>
    </r>
    <rPh sb="0" eb="1">
      <t>チュウ</t>
    </rPh>
    <rPh sb="2" eb="4">
      <t>ミギウエ</t>
    </rPh>
    <rPh sb="11" eb="13">
      <t>レイワ</t>
    </rPh>
    <rPh sb="14" eb="16">
      <t>ネンド</t>
    </rPh>
    <rPh sb="15" eb="16">
      <t>ド</t>
    </rPh>
    <rPh sb="17" eb="20">
      <t>ジッセキチ</t>
    </rPh>
    <rPh sb="21" eb="23">
      <t>キサイ</t>
    </rPh>
    <rPh sb="30" eb="32">
      <t>カヒョウ</t>
    </rPh>
    <rPh sb="33" eb="35">
      <t>チュウオウ</t>
    </rPh>
    <rPh sb="35" eb="36">
      <t>レツ</t>
    </rPh>
    <rPh sb="39" eb="41">
      <t>レイワ</t>
    </rPh>
    <rPh sb="42" eb="44">
      <t>ネンド</t>
    </rPh>
    <rPh sb="43" eb="44">
      <t>ド</t>
    </rPh>
    <rPh sb="44" eb="47">
      <t>モクヒョウチ</t>
    </rPh>
    <rPh sb="48" eb="50">
      <t>キサイ</t>
    </rPh>
    <rPh sb="57" eb="59">
      <t>カヒョウ</t>
    </rPh>
    <rPh sb="60" eb="61">
      <t>ミギ</t>
    </rPh>
    <rPh sb="61" eb="62">
      <t>レツ</t>
    </rPh>
    <rPh sb="64" eb="66">
      <t>ミギウエ</t>
    </rPh>
    <rPh sb="70" eb="72">
      <t>キサイ</t>
    </rPh>
    <rPh sb="75" eb="77">
      <t>レイワ</t>
    </rPh>
    <rPh sb="78" eb="80">
      <t>ネンド</t>
    </rPh>
    <rPh sb="80" eb="83">
      <t>ジッセキチ</t>
    </rPh>
    <rPh sb="84" eb="87">
      <t>ジドウテキ</t>
    </rPh>
    <rPh sb="88" eb="90">
      <t>ケイサン</t>
    </rPh>
    <phoneticPr fontId="3"/>
  </si>
  <si>
    <r>
      <t>令和</t>
    </r>
    <r>
      <rPr>
        <u/>
        <sz val="11"/>
        <rFont val="ＭＳ Ｐゴシック"/>
        <family val="3"/>
        <charset val="128"/>
      </rPr>
      <t>７</t>
    </r>
    <r>
      <rPr>
        <sz val="11"/>
        <rFont val="ＭＳ Ｐゴシック"/>
        <family val="3"/>
        <charset val="128"/>
      </rPr>
      <t>年度に発生した特別管理産業廃棄物ごとの量と処理計画の実施結果</t>
    </r>
    <rPh sb="10" eb="12">
      <t>トクベツ</t>
    </rPh>
    <rPh sb="12" eb="14">
      <t>カンリ</t>
    </rPh>
    <rPh sb="29" eb="31">
      <t>ジッシ</t>
    </rPh>
    <rPh sb="31" eb="33">
      <t>ケッカ</t>
    </rPh>
    <phoneticPr fontId="3"/>
  </si>
  <si>
    <r>
      <t>令和</t>
    </r>
    <r>
      <rPr>
        <u/>
        <sz val="10"/>
        <rFont val="ＭＳ Ｐゴシック"/>
        <family val="3"/>
        <charset val="128"/>
      </rPr>
      <t>７</t>
    </r>
    <r>
      <rPr>
        <sz val="10"/>
        <rFont val="ＭＳ Ｐゴシック"/>
        <family val="3"/>
        <charset val="128"/>
      </rPr>
      <t>年度
目標値</t>
    </r>
    <rPh sb="6" eb="8">
      <t>モクヒョウ</t>
    </rPh>
    <rPh sb="8" eb="9">
      <t>アタイ</t>
    </rPh>
    <phoneticPr fontId="3"/>
  </si>
  <si>
    <r>
      <t>令和</t>
    </r>
    <r>
      <rPr>
        <u/>
        <sz val="10"/>
        <rFont val="ＭＳ Ｐゴシック"/>
        <family val="3"/>
        <charset val="128"/>
      </rPr>
      <t>７</t>
    </r>
    <r>
      <rPr>
        <sz val="10"/>
        <rFont val="ＭＳ Ｐゴシック"/>
        <family val="3"/>
        <charset val="128"/>
      </rPr>
      <t>年度
実績値</t>
    </r>
    <rPh sb="6" eb="8">
      <t>ジッセキ</t>
    </rPh>
    <rPh sb="8" eb="9">
      <t>アタイ</t>
    </rPh>
    <phoneticPr fontId="3"/>
  </si>
  <si>
    <t>東京都世田谷区池尻2-11-3</t>
  </si>
  <si>
    <t>日鋪建設株式会社　関東南支店    下向　覚</t>
  </si>
  <si>
    <t>日鋪建設株式会社　関東南支店</t>
  </si>
  <si>
    <t>03-3795-6850</t>
  </si>
  <si>
    <t>横浜市長</t>
  </si>
  <si>
    <t>総合工事業</t>
  </si>
  <si>
    <t>イーリバースでの電子マニュフェスト運用</t>
    <rPh sb="7" eb="9">
      <t>デンシ</t>
    </rPh>
    <rPh sb="16" eb="18">
      <t>ウンヨウ</t>
    </rPh>
    <phoneticPr fontId="3"/>
  </si>
  <si>
    <t>○</t>
  </si>
  <si>
    <t>令和   7年   6月  　15日</t>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</si>
</sst>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8">
    <numFmt numFmtId="176" formatCode="#,##0.0_ ;[Red]\-#,##0.0\ "/>
    <numFmt numFmtId="177" formatCode="#,##0.0;[Red]\-#,##0.0"/>
    <numFmt numFmtId="178" formatCode="_ * #,###.0_ ;_ * \-#,###.0_ ;_ * &quot;&quot;_ ;_ @_ "/>
    <numFmt numFmtId="179" formatCode="\(\ \ \ \ \ ###\ \ \ \ \ \)"/>
    <numFmt numFmtId="180" formatCode="0;0;"/>
    <numFmt numFmtId="181" formatCode="#,##0.00_ ;[Red]\-#,##0.00\ "/>
    <numFmt numFmtId="182" formatCode="#,##0_ "/>
    <numFmt numFmtId="183" formatCode="_ * #,##0.00_ ;_ * \-#,##0.00_ ;_ * &quot;&quot;_ ;_ @_ "/>
  </numFmts>
  <fonts count="46">
    <font>
      <sz val="11"/>
      <name val="ＭＳ Ｐゴシック"/>
      <family val="3"/>
      <charset val="128"/>
    </font>
    <font>
      <sz val="11"/>
      <name val="ＭＳ Ｐゴシック"/>
      <family val="3"/>
      <charset val="128"/>
    </font>
    <font>
      <sz val="11"/>
      <name val="ＭＳ Ｐゴシック"/>
      <family val="3"/>
      <charset val="128"/>
    </font>
    <font>
      <sz val="6"/>
      <name val="ＭＳ Ｐゴシック"/>
      <family val="3"/>
      <charset val="128"/>
    </font>
    <font>
      <sz val="10"/>
      <name val="ＭＳ Ｐゴシック"/>
      <family val="3"/>
      <charset val="128"/>
    </font>
    <font>
      <sz val="12"/>
      <name val="ＭＳ Ｐゴシック"/>
      <family val="3"/>
      <charset val="128"/>
    </font>
    <font>
      <sz val="14"/>
      <name val="ＭＳ Ｐゴシック"/>
      <family val="3"/>
      <charset val="128"/>
    </font>
    <font>
      <sz val="9"/>
      <name val="ＭＳ Ｐゴシック"/>
      <family val="3"/>
      <charset val="128"/>
    </font>
    <font>
      <sz val="8"/>
      <name val="ＭＳ Ｐゴシック"/>
      <family val="3"/>
      <charset val="128"/>
    </font>
    <font>
      <sz val="10.5"/>
      <name val="ＭＳ 明朝"/>
      <family val="1"/>
      <charset val="128"/>
    </font>
    <font>
      <sz val="9"/>
      <name val="ＭＳ Ｐ明朝"/>
      <family val="1"/>
      <charset val="128"/>
    </font>
    <font>
      <sz val="9"/>
      <color indexed="81"/>
      <name val="ＭＳ Ｐゴシック"/>
      <family val="3"/>
      <charset val="128"/>
    </font>
    <font>
      <b/>
      <sz val="11"/>
      <color indexed="10"/>
      <name val="ＭＳ Ｐゴシック"/>
      <family val="3"/>
      <charset val="128"/>
    </font>
    <font>
      <b/>
      <sz val="11"/>
      <color indexed="8"/>
      <name val="ＭＳ Ｐゴシック"/>
      <family val="3"/>
      <charset val="128"/>
    </font>
    <font>
      <b/>
      <sz val="9"/>
      <color indexed="81"/>
      <name val="ＭＳ Ｐゴシック"/>
      <family val="3"/>
      <charset val="128"/>
    </font>
    <font>
      <b/>
      <sz val="10"/>
      <color indexed="10"/>
      <name val="ＭＳ Ｐゴシック"/>
      <family val="3"/>
      <charset val="128"/>
    </font>
    <font>
      <b/>
      <sz val="12"/>
      <color indexed="10"/>
      <name val="ＭＳ Ｐゴシック"/>
      <family val="3"/>
      <charset val="128"/>
    </font>
    <font>
      <b/>
      <sz val="18"/>
      <color indexed="10"/>
      <name val="ＭＳ Ｐゴシック"/>
      <family val="3"/>
      <charset val="128"/>
    </font>
    <font>
      <b/>
      <sz val="11"/>
      <color indexed="12"/>
      <name val="ＭＳ Ｐゴシック"/>
      <family val="3"/>
      <charset val="128"/>
    </font>
    <font>
      <b/>
      <sz val="11"/>
      <color indexed="48"/>
      <name val="ＭＳ Ｐゴシック"/>
      <family val="3"/>
      <charset val="128"/>
    </font>
    <font>
      <sz val="9"/>
      <color indexed="48"/>
      <name val="ＭＳ Ｐゴシック"/>
      <family val="3"/>
      <charset val="128"/>
    </font>
    <font>
      <sz val="16"/>
      <name val="ＭＳ Ｐゴシック"/>
      <family val="3"/>
      <charset val="128"/>
    </font>
    <font>
      <sz val="12"/>
      <color indexed="10"/>
      <name val="HG創英角ﾎﾟｯﾌﾟ体"/>
      <family val="3"/>
      <charset val="128"/>
    </font>
    <font>
      <b/>
      <sz val="10"/>
      <color indexed="81"/>
      <name val="ＭＳ Ｐゴシック"/>
      <family val="3"/>
      <charset val="128"/>
    </font>
    <font>
      <sz val="8"/>
      <color indexed="48"/>
      <name val="ＭＳ Ｐゴシック"/>
      <family val="3"/>
      <charset val="128"/>
    </font>
    <font>
      <sz val="10"/>
      <color indexed="81"/>
      <name val="ＭＳ Ｐゴシック"/>
      <family val="3"/>
      <charset val="128"/>
    </font>
    <font>
      <b/>
      <sz val="11"/>
      <color indexed="81"/>
      <name val="ＭＳ Ｐゴシック"/>
      <family val="3"/>
      <charset val="128"/>
    </font>
    <font>
      <b/>
      <sz val="10"/>
      <color indexed="10"/>
      <name val="ＭＳ Ｐゴシック"/>
      <family val="3"/>
      <charset val="128"/>
    </font>
    <font>
      <sz val="10"/>
      <color indexed="9"/>
      <name val="ＭＳ Ｐゴシック"/>
      <family val="3"/>
      <charset val="128"/>
    </font>
    <font>
      <sz val="11"/>
      <color indexed="9"/>
      <name val="ＭＳ Ｐゴシック"/>
      <family val="3"/>
      <charset val="128"/>
    </font>
    <font>
      <b/>
      <u/>
      <sz val="11"/>
      <color indexed="10"/>
      <name val="ＭＳ Ｐゴシック"/>
      <family val="3"/>
      <charset val="128"/>
    </font>
    <font>
      <sz val="10"/>
      <color rgb="FFFF33CC"/>
      <name val="ＭＳ Ｐゴシック"/>
      <family val="3"/>
      <charset val="128"/>
    </font>
    <font>
      <b/>
      <sz val="11"/>
      <color rgb="FFFF33CC"/>
      <name val="ＭＳ Ｐゴシック"/>
      <family val="3"/>
      <charset val="128"/>
    </font>
    <font>
      <b/>
      <sz val="10"/>
      <color rgb="FFFF33CC"/>
      <name val="ＭＳ Ｐゴシック"/>
      <family val="3"/>
      <charset val="128"/>
    </font>
    <font>
      <sz val="11"/>
      <color rgb="FFFF33CC"/>
      <name val="ＭＳ Ｐゴシック"/>
      <family val="3"/>
      <charset val="128"/>
    </font>
    <font>
      <b/>
      <sz val="11"/>
      <color rgb="FFFF0000"/>
      <name val="ＭＳ Ｐゴシック"/>
      <family val="3"/>
      <charset val="128"/>
    </font>
    <font>
      <b/>
      <u/>
      <sz val="11"/>
      <color rgb="FFFF0000"/>
      <name val="ＭＳ Ｐゴシック"/>
      <family val="3"/>
      <charset val="128"/>
    </font>
    <font>
      <sz val="6"/>
      <name val="ＭＳ 明朝"/>
      <family val="2"/>
      <charset val="128"/>
    </font>
    <font>
      <sz val="12"/>
      <name val="ＭＳ 明朝"/>
      <family val="2"/>
      <charset val="128"/>
    </font>
    <font>
      <b/>
      <sz val="9"/>
      <color indexed="81"/>
      <name val="MS P ゴシック"/>
      <family val="3"/>
      <charset val="128"/>
    </font>
    <font>
      <b/>
      <sz val="11"/>
      <name val="ＭＳ Ｐゴシック"/>
      <family val="3"/>
      <charset val="128"/>
    </font>
    <font>
      <sz val="9"/>
      <color theme="0"/>
      <name val="ＭＳ Ｐゴシック"/>
      <family val="3"/>
      <charset val="128"/>
    </font>
    <font>
      <sz val="11"/>
      <color theme="0"/>
      <name val="ＭＳ Ｐゴシック"/>
      <family val="3"/>
      <charset val="128"/>
    </font>
    <font>
      <u/>
      <sz val="11"/>
      <name val="ＭＳ Ｐゴシック"/>
      <family val="3"/>
      <charset val="128"/>
    </font>
    <font>
      <u/>
      <sz val="10"/>
      <name val="ＭＳ Ｐゴシック"/>
      <family val="3"/>
      <charset val="128"/>
    </font>
    <font>
      <u/>
      <sz val="12"/>
      <name val="ＭＳ Ｐゴシック"/>
      <family val="3"/>
      <charset val="128"/>
    </font>
  </fonts>
  <fills count="10">
    <fill>
      <patternFill patternType="none"/>
    </fill>
    <fill>
      <patternFill patternType="gray125"/>
    </fill>
    <fill>
      <patternFill patternType="solid">
        <fgColor indexed="43"/>
        <bgColor indexed="64"/>
      </patternFill>
    </fill>
    <fill>
      <patternFill patternType="solid">
        <fgColor indexed="41"/>
        <bgColor indexed="64"/>
      </patternFill>
    </fill>
    <fill>
      <patternFill patternType="solid">
        <fgColor indexed="47"/>
        <bgColor indexed="64"/>
      </patternFill>
    </fill>
    <fill>
      <patternFill patternType="solid">
        <fgColor indexed="42"/>
        <bgColor indexed="64"/>
      </patternFill>
    </fill>
    <fill>
      <patternFill patternType="solid">
        <fgColor indexed="22"/>
        <bgColor indexed="64"/>
      </patternFill>
    </fill>
    <fill>
      <patternFill patternType="solid">
        <fgColor rgb="FFCCFFCC"/>
        <bgColor indexed="64"/>
      </patternFill>
    </fill>
    <fill>
      <patternFill patternType="solid">
        <fgColor rgb="FFCCFFFF"/>
        <bgColor indexed="64"/>
      </patternFill>
    </fill>
    <fill>
      <patternFill patternType="solid">
        <fgColor rgb="FFFFCC99"/>
        <bgColor indexed="64"/>
      </patternFill>
    </fill>
  </fills>
  <borders count="140">
    <border>
      <left/>
      <right/>
      <top/>
      <bottom/>
      <diagonal/>
    </border>
    <border>
      <left/>
      <right/>
      <top style="thin">
        <color indexed="64"/>
      </top>
      <bottom/>
      <diagonal/>
    </border>
    <border>
      <left style="medium">
        <color indexed="64"/>
      </left>
      <right/>
      <top/>
      <bottom style="double">
        <color indexed="64"/>
      </bottom>
      <diagonal/>
    </border>
    <border>
      <left/>
      <right style="thin">
        <color indexed="64"/>
      </right>
      <top/>
      <bottom style="double">
        <color indexed="64"/>
      </bottom>
      <diagonal/>
    </border>
    <border>
      <left style="thin">
        <color indexed="64"/>
      </left>
      <right style="thin">
        <color indexed="64"/>
      </right>
      <top/>
      <bottom style="double">
        <color indexed="64"/>
      </bottom>
      <diagonal/>
    </border>
    <border>
      <left/>
      <right style="medium">
        <color indexed="64"/>
      </right>
      <top/>
      <bottom style="double">
        <color indexed="64"/>
      </bottom>
      <diagonal/>
    </border>
    <border>
      <left/>
      <right style="thin">
        <color indexed="64"/>
      </right>
      <top style="medium">
        <color indexed="64"/>
      </top>
      <bottom/>
      <diagonal/>
    </border>
    <border>
      <left/>
      <right style="medium">
        <color indexed="64"/>
      </right>
      <top style="medium">
        <color indexed="64"/>
      </top>
      <bottom/>
      <diagonal/>
    </border>
    <border>
      <left style="thin">
        <color indexed="64"/>
      </left>
      <right style="thin">
        <color indexed="64"/>
      </right>
      <top style="medium">
        <color indexed="64"/>
      </top>
      <bottom style="thin">
        <color indexed="64"/>
      </bottom>
      <diagonal/>
    </border>
    <border>
      <left/>
      <right/>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diagonal/>
    </border>
    <border>
      <left/>
      <right style="thin">
        <color indexed="64"/>
      </right>
      <top/>
      <bottom/>
      <diagonal/>
    </border>
    <border>
      <left/>
      <right style="thin">
        <color indexed="64"/>
      </right>
      <top/>
      <bottom style="thin">
        <color indexed="64"/>
      </bottom>
      <diagonal/>
    </border>
    <border>
      <left style="double">
        <color indexed="64"/>
      </left>
      <right/>
      <top style="double">
        <color indexed="64"/>
      </top>
      <bottom style="thin">
        <color indexed="64"/>
      </bottom>
      <diagonal/>
    </border>
    <border>
      <left style="double">
        <color indexed="64"/>
      </left>
      <right/>
      <top/>
      <bottom style="medium">
        <color indexed="64"/>
      </bottom>
      <diagonal/>
    </border>
    <border>
      <left/>
      <right/>
      <top/>
      <bottom style="medium">
        <color indexed="64"/>
      </bottom>
      <diagonal/>
    </border>
    <border>
      <left/>
      <right style="double">
        <color indexed="64"/>
      </right>
      <top/>
      <bottom style="medium">
        <color indexed="64"/>
      </bottom>
      <diagonal/>
    </border>
    <border>
      <left style="thin">
        <color indexed="64"/>
      </left>
      <right/>
      <top style="thin">
        <color indexed="64"/>
      </top>
      <bottom style="thin">
        <color indexed="64"/>
      </bottom>
      <diagonal/>
    </border>
    <border>
      <left/>
      <right style="double">
        <color indexed="64"/>
      </right>
      <top style="thin">
        <color indexed="64"/>
      </top>
      <bottom style="double">
        <color indexed="64"/>
      </bottom>
      <diagonal/>
    </border>
    <border>
      <left style="medium">
        <color indexed="64"/>
      </left>
      <right style="medium">
        <color indexed="64"/>
      </right>
      <top style="medium">
        <color indexed="64"/>
      </top>
      <bottom/>
      <diagonal/>
    </border>
    <border>
      <left/>
      <right style="medium">
        <color indexed="64"/>
      </right>
      <top/>
      <bottom/>
      <diagonal/>
    </border>
    <border>
      <left style="medium">
        <color indexed="64"/>
      </left>
      <right style="medium">
        <color indexed="64"/>
      </right>
      <top/>
      <bottom/>
      <diagonal/>
    </border>
    <border>
      <left style="thin">
        <color indexed="64"/>
      </left>
      <right style="medium">
        <color indexed="64"/>
      </right>
      <top/>
      <bottom style="medium">
        <color indexed="64"/>
      </bottom>
      <diagonal/>
    </border>
    <border>
      <left/>
      <right style="medium">
        <color indexed="64"/>
      </right>
      <top/>
      <bottom style="medium">
        <color indexed="64"/>
      </bottom>
      <diagonal/>
    </border>
    <border>
      <left style="dotted">
        <color indexed="64"/>
      </left>
      <right/>
      <top style="dotted">
        <color indexed="64"/>
      </top>
      <bottom/>
      <diagonal/>
    </border>
    <border>
      <left/>
      <right/>
      <top style="dotted">
        <color indexed="64"/>
      </top>
      <bottom/>
      <diagonal/>
    </border>
    <border>
      <left/>
      <right style="dotted">
        <color indexed="64"/>
      </right>
      <top style="dotted">
        <color indexed="64"/>
      </top>
      <bottom/>
      <diagonal/>
    </border>
    <border>
      <left style="dotted">
        <color indexed="64"/>
      </left>
      <right/>
      <top/>
      <bottom/>
      <diagonal/>
    </border>
    <border>
      <left/>
      <right style="dotted">
        <color indexed="64"/>
      </right>
      <top/>
      <bottom/>
      <diagonal/>
    </border>
    <border>
      <left style="dotted">
        <color indexed="64"/>
      </left>
      <right/>
      <top/>
      <bottom style="thin">
        <color indexed="64"/>
      </bottom>
      <diagonal/>
    </border>
    <border>
      <left/>
      <right style="dotted">
        <color indexed="64"/>
      </right>
      <top/>
      <bottom style="thin">
        <color indexed="64"/>
      </bottom>
      <diagonal/>
    </border>
    <border>
      <left style="medium">
        <color indexed="64"/>
      </left>
      <right style="medium">
        <color indexed="64"/>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medium">
        <color indexed="64"/>
      </right>
      <top/>
      <bottom style="medium">
        <color indexed="64"/>
      </bottom>
      <diagonal/>
    </border>
    <border>
      <left/>
      <right/>
      <top/>
      <bottom style="double">
        <color indexed="64"/>
      </bottom>
      <diagonal/>
    </border>
    <border>
      <left style="medium">
        <color indexed="64"/>
      </left>
      <right/>
      <top style="medium">
        <color indexed="64"/>
      </top>
      <bottom/>
      <diagonal/>
    </border>
    <border>
      <left/>
      <right/>
      <top style="medium">
        <color indexed="64"/>
      </top>
      <bottom/>
      <diagonal/>
    </border>
    <border>
      <left style="medium">
        <color indexed="64"/>
      </left>
      <right style="thin">
        <color indexed="64"/>
      </right>
      <top/>
      <bottom/>
      <diagonal/>
    </border>
    <border>
      <left style="medium">
        <color indexed="64"/>
      </left>
      <right/>
      <top/>
      <bottom/>
      <diagonal/>
    </border>
    <border>
      <left style="medium">
        <color indexed="64"/>
      </left>
      <right/>
      <top/>
      <bottom style="medium">
        <color indexed="64"/>
      </bottom>
      <diagonal/>
    </border>
    <border>
      <left/>
      <right style="double">
        <color indexed="64"/>
      </right>
      <top/>
      <bottom/>
      <diagonal/>
    </border>
    <border>
      <left style="double">
        <color indexed="64"/>
      </left>
      <right style="medium">
        <color indexed="64"/>
      </right>
      <top/>
      <bottom style="medium">
        <color indexed="64"/>
      </bottom>
      <diagonal/>
    </border>
    <border>
      <left style="thin">
        <color indexed="64"/>
      </left>
      <right/>
      <top/>
      <bottom/>
      <diagonal/>
    </border>
    <border>
      <left/>
      <right style="double">
        <color indexed="64"/>
      </right>
      <top/>
      <bottom style="double">
        <color indexed="64"/>
      </bottom>
      <diagonal/>
    </border>
    <border>
      <left style="double">
        <color indexed="64"/>
      </left>
      <right style="double">
        <color indexed="64"/>
      </right>
      <top style="double">
        <color indexed="64"/>
      </top>
      <bottom style="double">
        <color indexed="64"/>
      </bottom>
      <diagonal/>
    </border>
    <border>
      <left style="medium">
        <color indexed="64"/>
      </left>
      <right style="medium">
        <color indexed="64"/>
      </right>
      <top style="double">
        <color indexed="64"/>
      </top>
      <bottom/>
      <diagonal/>
    </border>
    <border>
      <left style="medium">
        <color indexed="64"/>
      </left>
      <right style="medium">
        <color indexed="64"/>
      </right>
      <top/>
      <bottom style="double">
        <color indexed="64"/>
      </bottom>
      <diagonal/>
    </border>
    <border>
      <left style="medium">
        <color indexed="64"/>
      </left>
      <right/>
      <top/>
      <bottom style="thin">
        <color indexed="64"/>
      </bottom>
      <diagonal/>
    </border>
    <border>
      <left/>
      <right/>
      <top style="hair">
        <color indexed="64"/>
      </top>
      <bottom style="hair">
        <color indexed="64"/>
      </bottom>
      <diagonal/>
    </border>
    <border>
      <left/>
      <right/>
      <top style="hair">
        <color indexed="64"/>
      </top>
      <bottom style="medium">
        <color indexed="64"/>
      </bottom>
      <diagonal/>
    </border>
    <border>
      <left/>
      <right/>
      <top/>
      <bottom style="hair">
        <color indexed="64"/>
      </bottom>
      <diagonal/>
    </border>
    <border>
      <left style="medium">
        <color indexed="64"/>
      </left>
      <right style="thin">
        <color indexed="64"/>
      </right>
      <top/>
      <bottom style="medium">
        <color indexed="64"/>
      </bottom>
      <diagonal/>
    </border>
    <border>
      <left style="thin">
        <color indexed="64"/>
      </left>
      <right/>
      <top style="thin">
        <color indexed="64"/>
      </top>
      <bottom/>
      <diagonal/>
    </border>
    <border>
      <left/>
      <right style="thin">
        <color indexed="64"/>
      </right>
      <top style="thin">
        <color indexed="64"/>
      </top>
      <bottom style="hair">
        <color indexed="64"/>
      </bottom>
      <diagonal/>
    </border>
    <border>
      <left style="thin">
        <color indexed="64"/>
      </left>
      <right style="thin">
        <color indexed="64"/>
      </right>
      <top/>
      <bottom/>
      <diagonal/>
    </border>
    <border>
      <left style="thin">
        <color indexed="64"/>
      </left>
      <right/>
      <top/>
      <bottom style="thin">
        <color indexed="64"/>
      </bottom>
      <diagonal/>
    </border>
    <border>
      <left style="double">
        <color indexed="64"/>
      </left>
      <right/>
      <top/>
      <bottom/>
      <diagonal/>
    </border>
    <border>
      <left/>
      <right style="dashed">
        <color indexed="64"/>
      </right>
      <top style="medium">
        <color indexed="64"/>
      </top>
      <bottom/>
      <diagonal/>
    </border>
    <border>
      <left/>
      <right style="medium">
        <color indexed="64"/>
      </right>
      <top style="thin">
        <color indexed="64"/>
      </top>
      <bottom style="thin">
        <color indexed="64"/>
      </bottom>
      <diagonal/>
    </border>
    <border>
      <left/>
      <right style="medium">
        <color indexed="64"/>
      </right>
      <top style="thin">
        <color indexed="64"/>
      </top>
      <bottom style="medium">
        <color indexed="64"/>
      </bottom>
      <diagonal/>
    </border>
    <border>
      <left/>
      <right/>
      <top style="double">
        <color indexed="64"/>
      </top>
      <bottom style="double">
        <color indexed="64"/>
      </bottom>
      <diagonal/>
    </border>
    <border>
      <left style="medium">
        <color indexed="64"/>
      </left>
      <right/>
      <top style="hair">
        <color indexed="64"/>
      </top>
      <bottom style="double">
        <color indexed="64"/>
      </bottom>
      <diagonal/>
    </border>
    <border>
      <left style="dotted">
        <color indexed="64"/>
      </left>
      <right/>
      <top style="dotted">
        <color indexed="64"/>
      </top>
      <bottom style="thin">
        <color indexed="64"/>
      </bottom>
      <diagonal/>
    </border>
    <border>
      <left/>
      <right style="thin">
        <color indexed="64"/>
      </right>
      <top style="dotted">
        <color indexed="64"/>
      </top>
      <bottom style="thin">
        <color indexed="64"/>
      </bottom>
      <diagonal/>
    </border>
    <border>
      <left style="hair">
        <color indexed="64"/>
      </left>
      <right/>
      <top style="hair">
        <color indexed="64"/>
      </top>
      <bottom style="hair">
        <color indexed="64"/>
      </bottom>
      <diagonal/>
    </border>
    <border>
      <left style="hair">
        <color indexed="64"/>
      </left>
      <right/>
      <top style="hair">
        <color indexed="64"/>
      </top>
      <bottom style="thin">
        <color indexed="64"/>
      </bottom>
      <diagonal/>
    </border>
    <border>
      <left/>
      <right style="hair">
        <color indexed="64"/>
      </right>
      <top/>
      <bottom/>
      <diagonal/>
    </border>
    <border>
      <left/>
      <right style="hair">
        <color indexed="64"/>
      </right>
      <top/>
      <bottom style="thin">
        <color indexed="64"/>
      </bottom>
      <diagonal/>
    </border>
    <border>
      <left style="thin">
        <color indexed="64"/>
      </left>
      <right style="thin">
        <color indexed="64"/>
      </right>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style="medium">
        <color indexed="64"/>
      </left>
      <right/>
      <top style="thin">
        <color indexed="64"/>
      </top>
      <bottom style="medium">
        <color indexed="64"/>
      </bottom>
      <diagonal/>
    </border>
    <border>
      <left style="medium">
        <color indexed="64"/>
      </left>
      <right style="medium">
        <color indexed="64"/>
      </right>
      <top style="thin">
        <color indexed="64"/>
      </top>
      <bottom style="medium">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hair">
        <color indexed="64"/>
      </bottom>
      <diagonal/>
    </border>
    <border>
      <left/>
      <right style="medium">
        <color indexed="64"/>
      </right>
      <top style="thin">
        <color indexed="64"/>
      </top>
      <bottom style="hair">
        <color indexed="64"/>
      </bottom>
      <diagonal/>
    </border>
    <border>
      <left style="thin">
        <color indexed="64"/>
      </left>
      <right style="thin">
        <color indexed="64"/>
      </right>
      <top style="hair">
        <color indexed="64"/>
      </top>
      <bottom style="hair">
        <color indexed="64"/>
      </bottom>
      <diagonal/>
    </border>
    <border>
      <left/>
      <right style="medium">
        <color indexed="64"/>
      </right>
      <top style="hair">
        <color indexed="64"/>
      </top>
      <bottom style="hair">
        <color indexed="64"/>
      </bottom>
      <diagonal/>
    </border>
    <border>
      <left style="thin">
        <color indexed="64"/>
      </left>
      <right style="thin">
        <color indexed="64"/>
      </right>
      <top style="hair">
        <color indexed="64"/>
      </top>
      <bottom style="double">
        <color indexed="64"/>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bottom style="hair">
        <color indexed="64"/>
      </bottom>
      <diagonal/>
    </border>
    <border>
      <left/>
      <right style="medium">
        <color indexed="64"/>
      </right>
      <top/>
      <bottom style="hair">
        <color indexed="64"/>
      </bottom>
      <diagonal/>
    </border>
    <border>
      <left style="thin">
        <color indexed="64"/>
      </left>
      <right style="thin">
        <color indexed="64"/>
      </right>
      <top style="thin">
        <color indexed="64"/>
      </top>
      <bottom/>
      <diagonal/>
    </border>
    <border>
      <left/>
      <right style="medium">
        <color indexed="64"/>
      </right>
      <top style="thin">
        <color indexed="64"/>
      </top>
      <bottom/>
      <diagonal/>
    </border>
    <border>
      <left style="thin">
        <color indexed="64"/>
      </left>
      <right style="thin">
        <color indexed="64"/>
      </right>
      <top style="dotted">
        <color indexed="64"/>
      </top>
      <bottom style="thin">
        <color indexed="64"/>
      </bottom>
      <diagonal/>
    </border>
    <border>
      <left/>
      <right style="medium">
        <color indexed="64"/>
      </right>
      <top style="dotted">
        <color indexed="64"/>
      </top>
      <bottom style="thin">
        <color indexed="64"/>
      </bottom>
      <diagonal/>
    </border>
    <border>
      <left style="thin">
        <color indexed="64"/>
      </left>
      <right style="thin">
        <color indexed="64"/>
      </right>
      <top style="thin">
        <color indexed="64"/>
      </top>
      <bottom style="dotted">
        <color indexed="64"/>
      </bottom>
      <diagonal/>
    </border>
    <border>
      <left/>
      <right style="medium">
        <color indexed="64"/>
      </right>
      <top style="thin">
        <color indexed="64"/>
      </top>
      <bottom style="dotted">
        <color indexed="64"/>
      </bottom>
      <diagonal/>
    </border>
    <border>
      <left style="thin">
        <color indexed="64"/>
      </left>
      <right style="thin">
        <color indexed="64"/>
      </right>
      <top style="thin">
        <color indexed="64"/>
      </top>
      <bottom style="dashed">
        <color indexed="64"/>
      </bottom>
      <diagonal/>
    </border>
    <border>
      <left/>
      <right style="medium">
        <color indexed="64"/>
      </right>
      <top style="thin">
        <color indexed="64"/>
      </top>
      <bottom style="dashed">
        <color indexed="64"/>
      </bottom>
      <diagonal/>
    </border>
    <border>
      <left/>
      <right style="medium">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hair">
        <color indexed="64"/>
      </top>
      <bottom style="medium">
        <color indexed="64"/>
      </bottom>
      <diagonal/>
    </border>
    <border>
      <left/>
      <right style="medium">
        <color indexed="64"/>
      </right>
      <top style="hair">
        <color indexed="64"/>
      </top>
      <bottom style="medium">
        <color indexed="64"/>
      </bottom>
      <diagonal/>
    </border>
    <border>
      <left/>
      <right style="medium">
        <color indexed="64"/>
      </right>
      <top style="hair">
        <color indexed="64"/>
      </top>
      <bottom style="double">
        <color indexed="64"/>
      </bottom>
      <diagonal/>
    </border>
    <border>
      <left/>
      <right style="medium">
        <color indexed="64"/>
      </right>
      <top style="double">
        <color indexed="64"/>
      </top>
      <bottom style="double">
        <color indexed="64"/>
      </bottom>
      <diagonal/>
    </border>
    <border>
      <left/>
      <right style="thin">
        <color indexed="64"/>
      </right>
      <top/>
      <bottom style="medium">
        <color indexed="64"/>
      </bottom>
      <diagonal/>
    </border>
    <border>
      <left style="thin">
        <color indexed="64"/>
      </left>
      <right/>
      <top/>
      <bottom style="medium">
        <color indexed="64"/>
      </bottom>
      <diagonal/>
    </border>
    <border>
      <left style="double">
        <color indexed="64"/>
      </left>
      <right style="medium">
        <color indexed="64"/>
      </right>
      <top/>
      <bottom/>
      <diagonal/>
    </border>
    <border>
      <left style="medium">
        <color indexed="64"/>
      </left>
      <right style="double">
        <color indexed="64"/>
      </right>
      <top/>
      <bottom style="medium">
        <color indexed="64"/>
      </bottom>
      <diagonal/>
    </border>
    <border>
      <left style="thin">
        <color indexed="64"/>
      </left>
      <right style="thin">
        <color indexed="64"/>
      </right>
      <top style="double">
        <color indexed="64"/>
      </top>
      <bottom style="thin">
        <color indexed="64"/>
      </bottom>
      <diagonal/>
    </border>
    <border>
      <left/>
      <right style="medium">
        <color indexed="64"/>
      </right>
      <top style="double">
        <color indexed="64"/>
      </top>
      <bottom style="thin">
        <color indexed="64"/>
      </bottom>
      <diagonal/>
    </border>
    <border>
      <left style="dotted">
        <color indexed="64"/>
      </left>
      <right/>
      <top/>
      <bottom style="dotted">
        <color indexed="64"/>
      </bottom>
      <diagonal/>
    </border>
    <border>
      <left/>
      <right/>
      <top/>
      <bottom style="dotted">
        <color indexed="64"/>
      </bottom>
      <diagonal/>
    </border>
    <border>
      <left/>
      <right style="dotted">
        <color indexed="64"/>
      </right>
      <top/>
      <bottom style="dotted">
        <color indexed="64"/>
      </bottom>
      <diagonal/>
    </border>
    <border>
      <left style="medium">
        <color indexed="64"/>
      </left>
      <right/>
      <top style="thin">
        <color indexed="64"/>
      </top>
      <bottom style="thin">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style="double">
        <color indexed="64"/>
      </left>
      <right/>
      <top style="thin">
        <color indexed="64"/>
      </top>
      <bottom style="double">
        <color indexed="64"/>
      </bottom>
      <diagonal/>
    </border>
    <border>
      <left/>
      <right/>
      <top style="thin">
        <color indexed="64"/>
      </top>
      <bottom style="double">
        <color indexed="64"/>
      </bottom>
      <diagonal/>
    </border>
    <border>
      <left/>
      <right/>
      <top style="double">
        <color indexed="64"/>
      </top>
      <bottom style="thin">
        <color indexed="64"/>
      </bottom>
      <diagonal/>
    </border>
    <border>
      <left/>
      <right style="double">
        <color indexed="64"/>
      </right>
      <top style="double">
        <color indexed="64"/>
      </top>
      <bottom style="thin">
        <color indexed="64"/>
      </bottom>
      <diagonal/>
    </border>
    <border>
      <left style="double">
        <color indexed="64"/>
      </left>
      <right/>
      <top/>
      <bottom style="double">
        <color indexed="64"/>
      </bottom>
      <diagonal/>
    </border>
    <border>
      <left/>
      <right/>
      <top style="double">
        <color indexed="64"/>
      </top>
      <bottom/>
      <diagonal/>
    </border>
    <border>
      <left/>
      <right style="double">
        <color indexed="64"/>
      </right>
      <top style="double">
        <color indexed="64"/>
      </top>
      <bottom/>
      <diagonal/>
    </border>
    <border>
      <left/>
      <right style="double">
        <color indexed="64"/>
      </right>
      <top/>
      <bottom style="thin">
        <color indexed="64"/>
      </bottom>
      <diagonal/>
    </border>
    <border>
      <left style="double">
        <color indexed="64"/>
      </left>
      <right/>
      <top style="double">
        <color indexed="64"/>
      </top>
      <bottom/>
      <diagonal/>
    </border>
    <border>
      <left style="double">
        <color indexed="64"/>
      </left>
      <right/>
      <top/>
      <bottom style="thin">
        <color indexed="64"/>
      </bottom>
      <diagonal/>
    </border>
    <border>
      <left style="thin">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style="thin">
        <color indexed="64"/>
      </right>
      <top style="medium">
        <color indexed="64"/>
      </top>
      <bottom style="medium">
        <color indexed="64"/>
      </bottom>
      <diagonal/>
    </border>
    <border>
      <left style="double">
        <color indexed="64"/>
      </left>
      <right/>
      <top style="double">
        <color indexed="64"/>
      </top>
      <bottom style="double">
        <color indexed="64"/>
      </bottom>
      <diagonal/>
    </border>
    <border>
      <left/>
      <right style="double">
        <color indexed="64"/>
      </right>
      <top style="double">
        <color indexed="64"/>
      </top>
      <bottom style="double">
        <color indexed="64"/>
      </bottom>
      <diagonal/>
    </border>
    <border>
      <left/>
      <right/>
      <top style="hair">
        <color indexed="64"/>
      </top>
      <bottom style="double">
        <color indexed="64"/>
      </bottom>
      <diagonal/>
    </border>
    <border>
      <left/>
      <right style="thin">
        <color indexed="64"/>
      </right>
      <top style="hair">
        <color indexed="64"/>
      </top>
      <bottom style="double">
        <color indexed="64"/>
      </bottom>
      <diagonal/>
    </border>
    <border>
      <left/>
      <right/>
      <top style="thin">
        <color indexed="64"/>
      </top>
      <bottom style="hair">
        <color indexed="64"/>
      </bottom>
      <diagonal/>
    </border>
    <border>
      <left/>
      <right style="thin">
        <color indexed="64"/>
      </right>
      <top style="hair">
        <color indexed="64"/>
      </top>
      <bottom style="hair">
        <color indexed="64"/>
      </bottom>
      <diagonal/>
    </border>
    <border>
      <left style="medium">
        <color indexed="64"/>
      </left>
      <right/>
      <top style="hair">
        <color indexed="64"/>
      </top>
      <bottom style="hair">
        <color indexed="64"/>
      </bottom>
      <diagonal/>
    </border>
    <border>
      <left/>
      <right style="thin">
        <color indexed="64"/>
      </right>
      <top style="double">
        <color indexed="64"/>
      </top>
      <bottom style="thin">
        <color indexed="64"/>
      </bottom>
      <diagonal/>
    </border>
    <border>
      <left/>
      <right/>
      <top style="thin">
        <color indexed="64"/>
      </top>
      <bottom style="dotted">
        <color indexed="64"/>
      </bottom>
      <diagonal/>
    </border>
    <border>
      <left/>
      <right style="thin">
        <color indexed="64"/>
      </right>
      <top style="thin">
        <color indexed="64"/>
      </top>
      <bottom style="dotted">
        <color indexed="64"/>
      </bottom>
      <diagonal/>
    </border>
    <border>
      <left/>
      <right style="thin">
        <color indexed="64"/>
      </right>
      <top/>
      <bottom style="hair">
        <color indexed="64"/>
      </bottom>
      <diagonal/>
    </border>
    <border>
      <left/>
      <right style="thin">
        <color indexed="64"/>
      </right>
      <top style="hair">
        <color indexed="64"/>
      </top>
      <bottom style="medium">
        <color indexed="64"/>
      </bottom>
      <diagonal/>
    </border>
    <border>
      <left/>
      <right style="thin">
        <color indexed="64"/>
      </right>
      <top style="medium">
        <color indexed="64"/>
      </top>
      <bottom style="thin">
        <color indexed="64"/>
      </bottom>
      <diagonal/>
    </border>
    <border>
      <left/>
      <right style="hair">
        <color indexed="64"/>
      </right>
      <top style="thin">
        <color indexed="64"/>
      </top>
      <bottom style="thin">
        <color indexed="64"/>
      </bottom>
      <diagonal/>
    </border>
    <border>
      <left style="hair">
        <color indexed="64"/>
      </left>
      <right/>
      <top style="thin">
        <color indexed="64"/>
      </top>
      <bottom style="thin">
        <color indexed="64"/>
      </bottom>
      <diagonal/>
    </border>
  </borders>
  <cellStyleXfs count="6">
    <xf numFmtId="0" fontId="0" fillId="0" borderId="0">
      <alignment vertical="center"/>
    </xf>
    <xf numFmtId="38" fontId="2" fillId="0" borderId="0" applyFont="0" applyFill="0" applyBorder="0" applyAlignment="0" applyProtection="0">
      <alignment vertical="center"/>
    </xf>
    <xf numFmtId="0" fontId="1" fillId="0" borderId="0"/>
    <xf numFmtId="0" fontId="2" fillId="0" borderId="0"/>
    <xf numFmtId="0" fontId="2" fillId="0" borderId="0"/>
    <xf numFmtId="38" fontId="1" fillId="0" borderId="0" applyFont="0" applyFill="0" applyBorder="0" applyAlignment="0" applyProtection="0">
      <alignment vertical="center"/>
    </xf>
  </cellStyleXfs>
  <cellXfs count="736">
    <xf numFmtId="0" fontId="0" fillId="0" borderId="0" xfId="0">
      <alignment vertical="center"/>
    </xf>
    <xf numFmtId="0" fontId="4" fillId="0" borderId="0" xfId="0" applyFont="1" applyAlignment="1">
      <alignment horizontal="right" vertical="center"/>
    </xf>
    <xf numFmtId="0" fontId="9" fillId="0" borderId="0" xfId="0" applyFont="1" applyAlignment="1">
      <alignment vertical="top"/>
    </xf>
    <xf numFmtId="0" fontId="4" fillId="0" borderId="0" xfId="0" applyFont="1">
      <alignment vertical="center"/>
    </xf>
    <xf numFmtId="0" fontId="0" fillId="0" borderId="1" xfId="0" applyBorder="1" applyAlignment="1">
      <alignment vertical="center" wrapText="1"/>
    </xf>
    <xf numFmtId="0" fontId="7" fillId="0" borderId="0" xfId="0" applyFont="1">
      <alignment vertical="center"/>
    </xf>
    <xf numFmtId="0" fontId="5" fillId="0" borderId="0" xfId="0" applyFont="1">
      <alignment vertical="center"/>
    </xf>
    <xf numFmtId="0" fontId="5" fillId="0" borderId="2" xfId="0" applyFont="1" applyBorder="1">
      <alignment vertical="center"/>
    </xf>
    <xf numFmtId="0" fontId="5" fillId="0" borderId="3" xfId="0" applyFont="1" applyBorder="1">
      <alignment vertical="center"/>
    </xf>
    <xf numFmtId="0" fontId="5" fillId="0" borderId="4" xfId="0" applyFont="1" applyBorder="1" applyAlignment="1">
      <alignment horizontal="center" vertical="center" wrapText="1"/>
    </xf>
    <xf numFmtId="0" fontId="5" fillId="0" borderId="5" xfId="0" applyFont="1" applyBorder="1" applyAlignment="1">
      <alignment horizontal="center" vertical="center" wrapText="1"/>
    </xf>
    <xf numFmtId="0" fontId="5" fillId="0" borderId="6" xfId="0" applyFont="1" applyBorder="1">
      <alignment vertical="center"/>
    </xf>
    <xf numFmtId="0" fontId="5" fillId="0" borderId="7" xfId="0" applyFont="1" applyBorder="1" applyAlignment="1">
      <alignment horizontal="center" vertical="center" wrapText="1"/>
    </xf>
    <xf numFmtId="0" fontId="5" fillId="0" borderId="8" xfId="0" applyFont="1" applyBorder="1" applyAlignment="1">
      <alignment horizontal="center" vertical="center" wrapText="1"/>
    </xf>
    <xf numFmtId="0" fontId="17" fillId="0" borderId="0" xfId="2" applyFont="1" applyAlignment="1">
      <alignment horizontal="left"/>
    </xf>
    <xf numFmtId="0" fontId="12" fillId="0" borderId="0" xfId="4" applyFont="1"/>
    <xf numFmtId="0" fontId="4" fillId="0" borderId="0" xfId="4" applyFont="1"/>
    <xf numFmtId="0" fontId="4" fillId="0" borderId="0" xfId="4" applyFont="1" applyProtection="1">
      <protection hidden="1"/>
    </xf>
    <xf numFmtId="0" fontId="4" fillId="0" borderId="0" xfId="4" applyFont="1" applyAlignment="1">
      <alignment horizontal="right" vertical="center"/>
    </xf>
    <xf numFmtId="0" fontId="4" fillId="0" borderId="0" xfId="4" applyFont="1" applyAlignment="1">
      <alignment horizontal="left"/>
    </xf>
    <xf numFmtId="0" fontId="4" fillId="0" borderId="9" xfId="4" applyFont="1" applyBorder="1"/>
    <xf numFmtId="0" fontId="16" fillId="0" borderId="0" xfId="4" applyFont="1"/>
    <xf numFmtId="0" fontId="4" fillId="0" borderId="10" xfId="4" applyFont="1" applyBorder="1"/>
    <xf numFmtId="0" fontId="4" fillId="0" borderId="10" xfId="4" applyFont="1" applyBorder="1" applyAlignment="1">
      <alignment horizontal="left" vertical="center"/>
    </xf>
    <xf numFmtId="0" fontId="4" fillId="0" borderId="10" xfId="4" applyFont="1" applyBorder="1" applyAlignment="1">
      <alignment horizontal="right" vertical="center"/>
    </xf>
    <xf numFmtId="0" fontId="4" fillId="0" borderId="10" xfId="4" applyFont="1" applyBorder="1" applyAlignment="1">
      <alignment vertical="center"/>
    </xf>
    <xf numFmtId="0" fontId="4" fillId="0" borderId="11" xfId="4" applyFont="1" applyBorder="1" applyAlignment="1">
      <alignment horizontal="left" vertical="center"/>
    </xf>
    <xf numFmtId="0" fontId="4" fillId="0" borderId="1" xfId="4" applyFont="1" applyBorder="1"/>
    <xf numFmtId="0" fontId="4" fillId="0" borderId="1" xfId="4" applyFont="1" applyBorder="1" applyAlignment="1">
      <alignment horizontal="left" vertical="center"/>
    </xf>
    <xf numFmtId="0" fontId="4" fillId="0" borderId="1" xfId="4" applyFont="1" applyBorder="1" applyAlignment="1">
      <alignment horizontal="right" vertical="center"/>
    </xf>
    <xf numFmtId="0" fontId="4" fillId="0" borderId="1" xfId="4" applyFont="1" applyBorder="1" applyAlignment="1">
      <alignment vertical="center"/>
    </xf>
    <xf numFmtId="0" fontId="4" fillId="0" borderId="12" xfId="4" applyFont="1" applyBorder="1" applyAlignment="1">
      <alignment horizontal="left" vertical="center"/>
    </xf>
    <xf numFmtId="0" fontId="4" fillId="0" borderId="0" xfId="4" applyFont="1" applyAlignment="1">
      <alignment vertical="top"/>
    </xf>
    <xf numFmtId="0" fontId="4" fillId="0" borderId="13" xfId="4" applyFont="1" applyBorder="1" applyAlignment="1">
      <alignment vertical="top"/>
    </xf>
    <xf numFmtId="0" fontId="4" fillId="0" borderId="9" xfId="4" applyFont="1" applyBorder="1" applyAlignment="1">
      <alignment vertical="top"/>
    </xf>
    <xf numFmtId="0" fontId="4" fillId="0" borderId="14" xfId="4" applyFont="1" applyBorder="1" applyAlignment="1">
      <alignment vertical="top"/>
    </xf>
    <xf numFmtId="0" fontId="4" fillId="0" borderId="0" xfId="4" applyFont="1" applyAlignment="1">
      <alignment horizontal="right"/>
    </xf>
    <xf numFmtId="38" fontId="18" fillId="0" borderId="0" xfId="1" applyFont="1" applyAlignment="1">
      <alignment horizontal="left" vertical="center"/>
    </xf>
    <xf numFmtId="38" fontId="4" fillId="0" borderId="0" xfId="1" applyFont="1" applyAlignment="1">
      <alignment vertical="center" wrapText="1"/>
    </xf>
    <xf numFmtId="38" fontId="4" fillId="0" borderId="0" xfId="1" applyFont="1" applyFill="1" applyAlignment="1">
      <alignment vertical="center" wrapText="1"/>
    </xf>
    <xf numFmtId="38" fontId="4" fillId="0" borderId="0" xfId="1" applyFont="1" applyFill="1" applyAlignment="1">
      <alignment horizontal="centerContinuous" vertical="center" wrapText="1"/>
    </xf>
    <xf numFmtId="38" fontId="10" fillId="0" borderId="0" xfId="1" applyFont="1" applyBorder="1" applyAlignment="1">
      <alignment horizontal="right" vertical="top" shrinkToFit="1"/>
    </xf>
    <xf numFmtId="38" fontId="4" fillId="0" borderId="11" xfId="1" applyFont="1" applyBorder="1" applyAlignment="1">
      <alignment vertical="center" wrapText="1"/>
    </xf>
    <xf numFmtId="38" fontId="4" fillId="0" borderId="15" xfId="1" applyFont="1" applyBorder="1" applyAlignment="1">
      <alignment horizontal="center" vertical="center" wrapText="1"/>
    </xf>
    <xf numFmtId="38" fontId="0" fillId="0" borderId="16" xfId="1" applyFont="1" applyBorder="1" applyAlignment="1">
      <alignment vertical="center" wrapText="1"/>
    </xf>
    <xf numFmtId="38" fontId="0" fillId="0" borderId="17" xfId="1" applyFont="1" applyBorder="1" applyAlignment="1">
      <alignment vertical="center" wrapText="1"/>
    </xf>
    <xf numFmtId="38" fontId="4" fillId="0" borderId="17" xfId="1" applyFont="1" applyBorder="1" applyAlignment="1">
      <alignment vertical="center" wrapText="1"/>
    </xf>
    <xf numFmtId="38" fontId="4" fillId="0" borderId="18" xfId="1" applyFont="1" applyBorder="1" applyAlignment="1">
      <alignment vertical="center" wrapText="1"/>
    </xf>
    <xf numFmtId="38" fontId="4" fillId="0" borderId="9" xfId="1" applyFont="1" applyBorder="1" applyAlignment="1">
      <alignment vertical="center" wrapText="1"/>
    </xf>
    <xf numFmtId="38" fontId="4" fillId="0" borderId="19" xfId="1" applyFont="1" applyBorder="1" applyAlignment="1">
      <alignment horizontal="center" vertical="center" shrinkToFit="1"/>
    </xf>
    <xf numFmtId="38" fontId="4" fillId="0" borderId="20" xfId="1" applyFont="1" applyBorder="1" applyAlignment="1">
      <alignment vertical="center" wrapText="1"/>
    </xf>
    <xf numFmtId="38" fontId="4" fillId="0" borderId="0" xfId="1" applyFont="1" applyBorder="1" applyAlignment="1">
      <alignment vertical="center" wrapText="1"/>
    </xf>
    <xf numFmtId="38" fontId="4" fillId="0" borderId="21" xfId="1" applyFont="1" applyBorder="1" applyAlignment="1">
      <alignment vertical="center" wrapText="1"/>
    </xf>
    <xf numFmtId="38" fontId="4" fillId="0" borderId="7" xfId="1" applyFont="1" applyBorder="1" applyAlignment="1">
      <alignment vertical="center" wrapText="1"/>
    </xf>
    <xf numFmtId="38" fontId="4" fillId="0" borderId="22" xfId="1" applyFont="1" applyBorder="1" applyAlignment="1">
      <alignment vertical="center" wrapText="1"/>
    </xf>
    <xf numFmtId="38" fontId="4" fillId="0" borderId="23" xfId="1" applyFont="1" applyBorder="1" applyAlignment="1">
      <alignment vertical="center" wrapText="1"/>
    </xf>
    <xf numFmtId="38" fontId="4" fillId="0" borderId="0" xfId="1" applyFont="1" applyAlignment="1">
      <alignment horizontal="center" vertical="center" wrapText="1"/>
    </xf>
    <xf numFmtId="38" fontId="0" fillId="0" borderId="24" xfId="1" applyFont="1" applyBorder="1" applyAlignment="1">
      <alignment vertical="center" wrapText="1"/>
    </xf>
    <xf numFmtId="38" fontId="0" fillId="0" borderId="23" xfId="1" applyFont="1" applyBorder="1" applyAlignment="1">
      <alignment vertical="center" wrapText="1"/>
    </xf>
    <xf numFmtId="38" fontId="4" fillId="0" borderId="25" xfId="1" applyFont="1" applyBorder="1" applyAlignment="1">
      <alignment vertical="center" wrapText="1"/>
    </xf>
    <xf numFmtId="38" fontId="4" fillId="0" borderId="9" xfId="1" applyFont="1" applyBorder="1" applyAlignment="1">
      <alignment horizontal="left"/>
    </xf>
    <xf numFmtId="38" fontId="4" fillId="0" borderId="9" xfId="1" applyFont="1" applyBorder="1" applyAlignment="1">
      <alignment horizontal="center"/>
    </xf>
    <xf numFmtId="38" fontId="0" fillId="0" borderId="0" xfId="1" applyFont="1" applyBorder="1" applyAlignment="1">
      <alignment vertical="center" wrapText="1"/>
    </xf>
    <xf numFmtId="38" fontId="4" fillId="0" borderId="0" xfId="1" applyFont="1" applyBorder="1" applyAlignment="1">
      <alignment horizontal="center"/>
    </xf>
    <xf numFmtId="38" fontId="4" fillId="0" borderId="13" xfId="1" applyFont="1" applyBorder="1" applyAlignment="1">
      <alignment vertical="center" wrapText="1"/>
    </xf>
    <xf numFmtId="38" fontId="4" fillId="0" borderId="0" xfId="1" applyFont="1" applyAlignment="1"/>
    <xf numFmtId="38" fontId="4" fillId="0" borderId="0" xfId="1" applyFont="1" applyAlignment="1">
      <alignment vertical="center"/>
    </xf>
    <xf numFmtId="38" fontId="0" fillId="0" borderId="0" xfId="1" applyFont="1" applyAlignment="1">
      <alignment vertical="center"/>
    </xf>
    <xf numFmtId="38" fontId="4" fillId="0" borderId="0" xfId="1" applyFont="1" applyAlignment="1">
      <alignment horizontal="left" vertical="center"/>
    </xf>
    <xf numFmtId="38" fontId="9" fillId="0" borderId="0" xfId="1" applyFont="1" applyAlignment="1">
      <alignment vertical="center"/>
    </xf>
    <xf numFmtId="0" fontId="4" fillId="0" borderId="0" xfId="2" applyFont="1" applyProtection="1">
      <protection hidden="1"/>
    </xf>
    <xf numFmtId="0" fontId="4" fillId="0" borderId="0" xfId="2" applyFont="1"/>
    <xf numFmtId="0" fontId="16" fillId="0" borderId="0" xfId="3" applyFont="1" applyAlignment="1">
      <alignment horizontal="left"/>
    </xf>
    <xf numFmtId="0" fontId="4" fillId="0" borderId="26" xfId="4" applyFont="1" applyBorder="1"/>
    <xf numFmtId="0" fontId="4" fillId="0" borderId="27" xfId="4" applyFont="1" applyBorder="1"/>
    <xf numFmtId="0" fontId="4" fillId="0" borderId="28" xfId="4" applyFont="1" applyBorder="1"/>
    <xf numFmtId="0" fontId="4" fillId="0" borderId="29" xfId="4" applyFont="1" applyBorder="1"/>
    <xf numFmtId="0" fontId="4" fillId="0" borderId="30" xfId="4" applyFont="1" applyBorder="1"/>
    <xf numFmtId="0" fontId="4" fillId="0" borderId="30" xfId="4" applyFont="1" applyBorder="1" applyAlignment="1">
      <alignment horizontal="right"/>
    </xf>
    <xf numFmtId="0" fontId="4" fillId="0" borderId="31" xfId="4" applyFont="1" applyBorder="1"/>
    <xf numFmtId="0" fontId="4" fillId="0" borderId="32" xfId="4" applyFont="1" applyBorder="1"/>
    <xf numFmtId="38" fontId="0" fillId="0" borderId="0" xfId="1" applyFont="1" applyBorder="1" applyAlignment="1">
      <alignment horizontal="left" vertical="center"/>
    </xf>
    <xf numFmtId="38" fontId="0" fillId="0" borderId="0" xfId="1" applyFont="1" applyAlignment="1">
      <alignment horizontal="left" vertical="center"/>
    </xf>
    <xf numFmtId="38" fontId="15" fillId="0" borderId="0" xfId="1" applyFont="1" applyAlignment="1"/>
    <xf numFmtId="38" fontId="4" fillId="0" borderId="0" xfId="1" applyFont="1" applyFill="1" applyAlignment="1">
      <alignment horizontal="center" vertical="center"/>
    </xf>
    <xf numFmtId="0" fontId="5" fillId="0" borderId="0" xfId="0" applyFont="1" applyAlignment="1">
      <alignment horizontal="right" vertical="center" shrinkToFit="1"/>
    </xf>
    <xf numFmtId="0" fontId="2" fillId="0" borderId="0" xfId="4"/>
    <xf numFmtId="0" fontId="15" fillId="0" borderId="0" xfId="4" applyFont="1"/>
    <xf numFmtId="0" fontId="0" fillId="0" borderId="0" xfId="0" applyAlignment="1">
      <alignment horizontal="center" vertical="center" shrinkToFit="1"/>
    </xf>
    <xf numFmtId="0" fontId="4" fillId="0" borderId="0" xfId="0" applyFont="1" applyAlignment="1">
      <alignment vertical="center" wrapText="1"/>
    </xf>
    <xf numFmtId="0" fontId="19" fillId="0" borderId="0" xfId="4" applyFont="1"/>
    <xf numFmtId="0" fontId="0" fillId="0" borderId="0" xfId="0" applyAlignment="1">
      <alignment vertical="top" wrapText="1"/>
    </xf>
    <xf numFmtId="38" fontId="10" fillId="0" borderId="0" xfId="1" applyFont="1" applyBorder="1" applyAlignment="1">
      <alignment horizontal="center"/>
    </xf>
    <xf numFmtId="0" fontId="1" fillId="0" borderId="33" xfId="4" applyFont="1" applyBorder="1" applyAlignment="1">
      <alignment horizontal="center"/>
    </xf>
    <xf numFmtId="0" fontId="1" fillId="0" borderId="34" xfId="4" applyFont="1" applyBorder="1" applyAlignment="1">
      <alignment horizontal="center"/>
    </xf>
    <xf numFmtId="0" fontId="7" fillId="0" borderId="0" xfId="4" applyFont="1" applyAlignment="1">
      <alignment horizontal="right"/>
    </xf>
    <xf numFmtId="0" fontId="0" fillId="0" borderId="0" xfId="0" applyAlignment="1">
      <alignment vertical="center" shrinkToFit="1"/>
    </xf>
    <xf numFmtId="0" fontId="0" fillId="0" borderId="0" xfId="0" applyAlignment="1">
      <alignment horizontal="left" wrapText="1"/>
    </xf>
    <xf numFmtId="38" fontId="4" fillId="0" borderId="0" xfId="1" applyFont="1" applyFill="1" applyAlignment="1">
      <alignment horizontal="right" vertical="center" shrinkToFit="1"/>
    </xf>
    <xf numFmtId="38" fontId="4" fillId="0" borderId="0" xfId="1" applyFont="1" applyFill="1" applyAlignment="1">
      <alignment vertical="center" shrinkToFit="1"/>
    </xf>
    <xf numFmtId="0" fontId="5" fillId="0" borderId="0" xfId="0" applyFont="1" applyAlignment="1">
      <alignment vertical="center" wrapText="1" shrinkToFit="1"/>
    </xf>
    <xf numFmtId="0" fontId="4" fillId="0" borderId="0" xfId="0" applyFont="1" applyAlignment="1">
      <alignment horizontal="right"/>
    </xf>
    <xf numFmtId="0" fontId="5" fillId="0" borderId="33" xfId="0" applyFont="1" applyBorder="1" applyAlignment="1">
      <alignment horizontal="center"/>
    </xf>
    <xf numFmtId="0" fontId="5" fillId="0" borderId="34" xfId="0" applyFont="1" applyBorder="1" applyAlignment="1">
      <alignment horizontal="center"/>
    </xf>
    <xf numFmtId="0" fontId="5" fillId="0" borderId="35" xfId="0" applyFont="1" applyBorder="1" applyAlignment="1">
      <alignment horizontal="center" vertical="center"/>
    </xf>
    <xf numFmtId="0" fontId="6" fillId="0" borderId="0" xfId="0" applyFont="1" applyAlignment="1">
      <alignment horizontal="center" vertical="center"/>
    </xf>
    <xf numFmtId="38" fontId="4" fillId="0" borderId="0" xfId="1" applyFont="1" applyFill="1" applyBorder="1" applyAlignment="1">
      <alignment horizontal="right" vertical="center" shrinkToFit="1"/>
    </xf>
    <xf numFmtId="0" fontId="6" fillId="0" borderId="0" xfId="0" applyFont="1" applyAlignment="1">
      <alignment horizontal="center" vertical="center" shrinkToFit="1"/>
    </xf>
    <xf numFmtId="0" fontId="2" fillId="0" borderId="34" xfId="0" applyFont="1" applyBorder="1" applyAlignment="1">
      <alignment horizontal="center"/>
    </xf>
    <xf numFmtId="38" fontId="7" fillId="0" borderId="0" xfId="1" applyFont="1" applyFill="1" applyBorder="1" applyAlignment="1">
      <alignment horizontal="right" vertical="center"/>
    </xf>
    <xf numFmtId="0" fontId="5" fillId="0" borderId="36" xfId="0" applyFont="1" applyBorder="1">
      <alignment vertical="center"/>
    </xf>
    <xf numFmtId="0" fontId="7" fillId="0" borderId="37" xfId="0" applyFont="1" applyBorder="1">
      <alignment vertical="center"/>
    </xf>
    <xf numFmtId="0" fontId="5" fillId="0" borderId="38" xfId="0" applyFont="1" applyBorder="1">
      <alignment vertical="center"/>
    </xf>
    <xf numFmtId="0" fontId="5" fillId="0" borderId="0" xfId="0" applyFont="1" applyAlignment="1">
      <alignment vertical="center" shrinkToFit="1"/>
    </xf>
    <xf numFmtId="0" fontId="7" fillId="0" borderId="39" xfId="0" applyFont="1" applyBorder="1">
      <alignment vertical="center"/>
    </xf>
    <xf numFmtId="0" fontId="4" fillId="0" borderId="1" xfId="0" applyFont="1" applyBorder="1">
      <alignment vertical="center"/>
    </xf>
    <xf numFmtId="0" fontId="0" fillId="0" borderId="0" xfId="0" applyAlignment="1"/>
    <xf numFmtId="38" fontId="0" fillId="0" borderId="0" xfId="1" applyFont="1" applyBorder="1" applyAlignment="1">
      <alignment vertical="center"/>
    </xf>
    <xf numFmtId="38" fontId="0" fillId="0" borderId="0" xfId="1" applyFont="1" applyAlignment="1">
      <alignment vertical="top" wrapText="1"/>
    </xf>
    <xf numFmtId="0" fontId="0" fillId="0" borderId="0" xfId="0" applyAlignment="1">
      <alignment vertical="top"/>
    </xf>
    <xf numFmtId="38" fontId="12" fillId="0" borderId="0" xfId="1" applyFont="1" applyAlignment="1">
      <alignment vertical="center" wrapText="1"/>
    </xf>
    <xf numFmtId="38" fontId="15" fillId="0" borderId="0" xfId="1" applyFont="1" applyAlignment="1">
      <alignment vertical="center" wrapText="1"/>
    </xf>
    <xf numFmtId="38" fontId="15" fillId="0" borderId="0" xfId="1" applyFont="1" applyBorder="1" applyAlignment="1">
      <alignment vertical="center" wrapText="1"/>
    </xf>
    <xf numFmtId="38" fontId="2" fillId="0" borderId="0" xfId="1" applyFont="1" applyFill="1" applyBorder="1" applyAlignment="1">
      <alignment vertical="center"/>
    </xf>
    <xf numFmtId="38" fontId="4" fillId="0" borderId="0" xfId="1" applyFont="1" applyBorder="1" applyAlignment="1">
      <alignment horizontal="right" vertical="center" wrapText="1"/>
    </xf>
    <xf numFmtId="38" fontId="4" fillId="0" borderId="15" xfId="1" applyFont="1" applyBorder="1" applyAlignment="1">
      <alignment vertical="center" wrapText="1"/>
    </xf>
    <xf numFmtId="38" fontId="4" fillId="0" borderId="37" xfId="1" applyFont="1" applyBorder="1" applyAlignment="1">
      <alignment vertical="center" wrapText="1"/>
    </xf>
    <xf numFmtId="38" fontId="20" fillId="0" borderId="0" xfId="1" applyFont="1" applyFill="1" applyBorder="1" applyAlignment="1">
      <alignment vertical="center" wrapText="1"/>
    </xf>
    <xf numFmtId="38" fontId="4" fillId="0" borderId="0" xfId="1" applyFont="1" applyBorder="1" applyAlignment="1">
      <alignment horizontal="center" vertical="center" wrapText="1" shrinkToFit="1"/>
    </xf>
    <xf numFmtId="176" fontId="4" fillId="0" borderId="0" xfId="1" applyNumberFormat="1" applyFont="1" applyFill="1" applyBorder="1" applyAlignment="1">
      <alignment vertical="center" shrinkToFit="1"/>
    </xf>
    <xf numFmtId="176" fontId="0" fillId="0" borderId="0" xfId="1" applyNumberFormat="1" applyFont="1" applyFill="1" applyBorder="1" applyAlignment="1">
      <alignment vertical="center" shrinkToFit="1"/>
    </xf>
    <xf numFmtId="38" fontId="4" fillId="0" borderId="0" xfId="1" applyFont="1" applyFill="1" applyBorder="1" applyAlignment="1">
      <alignment vertical="center" wrapText="1"/>
    </xf>
    <xf numFmtId="38" fontId="4" fillId="0" borderId="40" xfId="1" applyFont="1" applyBorder="1" applyAlignment="1">
      <alignment vertical="center" wrapText="1"/>
    </xf>
    <xf numFmtId="38" fontId="4" fillId="0" borderId="41" xfId="1" applyFont="1" applyBorder="1" applyAlignment="1">
      <alignment vertical="center" wrapText="1"/>
    </xf>
    <xf numFmtId="38" fontId="4" fillId="0" borderId="35" xfId="1" applyFont="1" applyBorder="1" applyAlignment="1">
      <alignment vertical="center" wrapText="1"/>
    </xf>
    <xf numFmtId="38" fontId="4" fillId="0" borderId="42" xfId="1" applyFont="1" applyBorder="1" applyAlignment="1">
      <alignment vertical="center" wrapText="1"/>
    </xf>
    <xf numFmtId="38" fontId="4" fillId="0" borderId="0" xfId="1" applyFont="1" applyBorder="1" applyAlignment="1">
      <alignment vertical="center" shrinkToFit="1"/>
    </xf>
    <xf numFmtId="38" fontId="0" fillId="0" borderId="0" xfId="1" applyFont="1" applyBorder="1" applyAlignment="1">
      <alignment vertical="top" wrapText="1"/>
    </xf>
    <xf numFmtId="38" fontId="4" fillId="0" borderId="43" xfId="1" applyFont="1" applyBorder="1" applyAlignment="1">
      <alignment vertical="center" wrapText="1"/>
    </xf>
    <xf numFmtId="38" fontId="0" fillId="0" borderId="0" xfId="1" applyFont="1" applyBorder="1" applyAlignment="1">
      <alignment vertical="center" textRotation="255" wrapText="1"/>
    </xf>
    <xf numFmtId="38" fontId="7" fillId="0" borderId="0" xfId="1" applyFont="1" applyBorder="1" applyAlignment="1">
      <alignment vertical="center" wrapText="1"/>
    </xf>
    <xf numFmtId="38" fontId="7" fillId="0" borderId="0" xfId="1" applyFont="1" applyBorder="1" applyAlignment="1">
      <alignment vertical="top" wrapText="1"/>
    </xf>
    <xf numFmtId="38" fontId="5" fillId="0" borderId="0" xfId="1" applyFont="1" applyFill="1" applyAlignment="1">
      <alignment vertical="center"/>
    </xf>
    <xf numFmtId="38" fontId="5" fillId="0" borderId="0" xfId="1" applyFont="1" applyFill="1" applyAlignment="1"/>
    <xf numFmtId="38" fontId="0" fillId="0" borderId="0" xfId="1" applyFont="1" applyFill="1" applyBorder="1" applyAlignment="1">
      <alignment vertical="center"/>
    </xf>
    <xf numFmtId="38" fontId="4" fillId="0" borderId="0" xfId="1" applyFont="1" applyFill="1" applyBorder="1" applyAlignment="1" applyProtection="1">
      <alignment vertical="center" wrapText="1"/>
    </xf>
    <xf numFmtId="38" fontId="24" fillId="0" borderId="0" xfId="1" applyFont="1" applyFill="1" applyBorder="1" applyAlignment="1">
      <alignment vertical="center" wrapText="1"/>
    </xf>
    <xf numFmtId="0" fontId="8" fillId="0" borderId="0" xfId="0" applyFont="1" applyAlignment="1">
      <alignment vertical="center" wrapText="1"/>
    </xf>
    <xf numFmtId="0" fontId="0" fillId="0" borderId="0" xfId="0" applyAlignment="1">
      <alignment vertical="center" wrapText="1"/>
    </xf>
    <xf numFmtId="0" fontId="19" fillId="0" borderId="44" xfId="4" applyFont="1" applyBorder="1" applyAlignment="1">
      <alignment vertical="top" wrapText="1"/>
    </xf>
    <xf numFmtId="0" fontId="19" fillId="0" borderId="0" xfId="0" applyFont="1" applyAlignment="1">
      <alignment vertical="top" wrapText="1"/>
    </xf>
    <xf numFmtId="0" fontId="22" fillId="0" borderId="44" xfId="4" applyFont="1" applyBorder="1"/>
    <xf numFmtId="38" fontId="4" fillId="0" borderId="45" xfId="1" applyFont="1" applyBorder="1" applyAlignment="1">
      <alignment vertical="center" wrapText="1"/>
    </xf>
    <xf numFmtId="38" fontId="4" fillId="0" borderId="46" xfId="1" applyFont="1" applyBorder="1" applyAlignment="1">
      <alignment horizontal="center" vertical="center" wrapText="1"/>
    </xf>
    <xf numFmtId="0" fontId="5" fillId="0" borderId="17" xfId="0" applyFont="1" applyBorder="1">
      <alignment vertical="center"/>
    </xf>
    <xf numFmtId="0" fontId="7" fillId="0" borderId="47" xfId="0" applyFont="1" applyBorder="1">
      <alignment vertical="center"/>
    </xf>
    <xf numFmtId="0" fontId="7" fillId="0" borderId="23" xfId="0" applyFont="1" applyBorder="1">
      <alignment vertical="center"/>
    </xf>
    <xf numFmtId="0" fontId="7" fillId="0" borderId="35" xfId="0" applyFont="1" applyBorder="1">
      <alignment vertical="center"/>
    </xf>
    <xf numFmtId="0" fontId="5" fillId="0" borderId="23" xfId="0" applyFont="1" applyBorder="1" applyAlignment="1">
      <alignment horizontal="center" vertical="center"/>
    </xf>
    <xf numFmtId="0" fontId="7" fillId="0" borderId="48" xfId="0" applyFont="1" applyBorder="1">
      <alignment vertical="center"/>
    </xf>
    <xf numFmtId="0" fontId="5" fillId="0" borderId="49" xfId="0" applyFont="1" applyBorder="1">
      <alignment vertical="center"/>
    </xf>
    <xf numFmtId="0" fontId="5" fillId="0" borderId="19" xfId="0" applyFont="1" applyBorder="1" applyAlignment="1">
      <alignment vertical="center" shrinkToFit="1"/>
    </xf>
    <xf numFmtId="0" fontId="5" fillId="0" borderId="51" xfId="0" applyFont="1" applyBorder="1" applyAlignment="1">
      <alignment vertical="center" shrinkToFit="1"/>
    </xf>
    <xf numFmtId="0" fontId="5" fillId="0" borderId="39" xfId="0" applyFont="1" applyBorder="1">
      <alignment vertical="center"/>
    </xf>
    <xf numFmtId="0" fontId="5" fillId="0" borderId="53" xfId="0" applyFont="1" applyBorder="1">
      <alignment vertical="center"/>
    </xf>
    <xf numFmtId="0" fontId="4" fillId="0" borderId="54" xfId="4" applyFont="1" applyBorder="1" applyAlignment="1">
      <alignment vertical="center"/>
    </xf>
    <xf numFmtId="0" fontId="2" fillId="0" borderId="56" xfId="4" applyBorder="1" applyAlignment="1">
      <alignment horizontal="center" vertical="center"/>
    </xf>
    <xf numFmtId="0" fontId="4" fillId="0" borderId="54" xfId="0" applyFont="1" applyBorder="1">
      <alignment vertical="center"/>
    </xf>
    <xf numFmtId="0" fontId="4" fillId="0" borderId="10" xfId="0" applyFont="1" applyBorder="1" applyAlignment="1">
      <alignment horizontal="distributed" vertical="center"/>
    </xf>
    <xf numFmtId="0" fontId="4" fillId="0" borderId="44" xfId="4" applyFont="1" applyBorder="1" applyAlignment="1">
      <alignment vertical="top"/>
    </xf>
    <xf numFmtId="49" fontId="4" fillId="0" borderId="0" xfId="0" applyNumberFormat="1" applyFont="1" applyAlignment="1">
      <alignment vertical="top"/>
    </xf>
    <xf numFmtId="0" fontId="4" fillId="0" borderId="57" xfId="4" applyFont="1" applyBorder="1" applyAlignment="1">
      <alignment vertical="top"/>
    </xf>
    <xf numFmtId="0" fontId="4" fillId="0" borderId="0" xfId="0" applyFont="1" applyAlignment="1">
      <alignment horizontal="center" vertical="center"/>
    </xf>
    <xf numFmtId="38" fontId="4" fillId="0" borderId="0" xfId="1" applyFont="1" applyFill="1" applyBorder="1" applyAlignment="1">
      <alignment vertical="center" textRotation="255" wrapText="1"/>
    </xf>
    <xf numFmtId="38" fontId="4" fillId="0" borderId="36" xfId="1" applyFont="1" applyBorder="1" applyAlignment="1">
      <alignment vertical="center" wrapText="1"/>
    </xf>
    <xf numFmtId="38" fontId="2" fillId="0" borderId="0" xfId="1" applyFont="1" applyAlignment="1">
      <alignment vertical="top"/>
    </xf>
    <xf numFmtId="38" fontId="7" fillId="0" borderId="29" xfId="1" applyFont="1" applyBorder="1" applyAlignment="1">
      <alignment vertical="top" wrapText="1"/>
    </xf>
    <xf numFmtId="38" fontId="0" fillId="0" borderId="58" xfId="1" applyFont="1" applyBorder="1" applyAlignment="1">
      <alignment vertical="center" wrapText="1"/>
    </xf>
    <xf numFmtId="38" fontId="4" fillId="0" borderId="44" xfId="1" applyFont="1" applyBorder="1" applyAlignment="1">
      <alignment vertical="center" wrapText="1"/>
    </xf>
    <xf numFmtId="38" fontId="15" fillId="0" borderId="38" xfId="1" applyFont="1" applyBorder="1" applyAlignment="1">
      <alignment vertical="center" wrapText="1"/>
    </xf>
    <xf numFmtId="38" fontId="4" fillId="0" borderId="38" xfId="1" applyFont="1" applyBorder="1" applyAlignment="1">
      <alignment vertical="center" wrapText="1"/>
    </xf>
    <xf numFmtId="0" fontId="0" fillId="0" borderId="59" xfId="0" applyBorder="1">
      <alignment vertical="center"/>
    </xf>
    <xf numFmtId="38" fontId="4" fillId="0" borderId="60" xfId="1" applyFont="1" applyBorder="1" applyAlignment="1">
      <alignment vertical="center" wrapText="1"/>
    </xf>
    <xf numFmtId="38" fontId="4" fillId="0" borderId="61" xfId="1" applyFont="1" applyBorder="1" applyAlignment="1">
      <alignment vertical="center" wrapText="1"/>
    </xf>
    <xf numFmtId="38" fontId="12" fillId="0" borderId="62" xfId="1" applyFont="1" applyBorder="1" applyAlignment="1">
      <alignment vertical="center" wrapText="1"/>
    </xf>
    <xf numFmtId="0" fontId="5" fillId="0" borderId="63" xfId="0" applyFont="1" applyBorder="1" applyAlignment="1">
      <alignment vertical="center" shrinkToFit="1"/>
    </xf>
    <xf numFmtId="0" fontId="5" fillId="0" borderId="57" xfId="0" applyFont="1" applyBorder="1" applyAlignment="1">
      <alignment horizontal="left" vertical="center" wrapText="1" shrinkToFit="1"/>
    </xf>
    <xf numFmtId="0" fontId="5" fillId="0" borderId="64" xfId="0" applyFont="1" applyBorder="1" applyAlignment="1">
      <alignment horizontal="left" vertical="center" wrapText="1" shrinkToFit="1"/>
    </xf>
    <xf numFmtId="0" fontId="5" fillId="0" borderId="65" xfId="0" applyFont="1" applyBorder="1" applyAlignment="1">
      <alignment horizontal="left" vertical="center" shrinkToFit="1"/>
    </xf>
    <xf numFmtId="0" fontId="5" fillId="0" borderId="66" xfId="0" applyFont="1" applyBorder="1">
      <alignment vertical="center"/>
    </xf>
    <xf numFmtId="0" fontId="5" fillId="0" borderId="67" xfId="0" applyFont="1" applyBorder="1">
      <alignment vertical="center"/>
    </xf>
    <xf numFmtId="0" fontId="5" fillId="0" borderId="68" xfId="0" applyFont="1" applyBorder="1">
      <alignment vertical="center"/>
    </xf>
    <xf numFmtId="0" fontId="5" fillId="0" borderId="69" xfId="0" applyFont="1" applyBorder="1">
      <alignment vertical="center"/>
    </xf>
    <xf numFmtId="0" fontId="5" fillId="0" borderId="1" xfId="0" applyFont="1" applyBorder="1">
      <alignment vertical="center"/>
    </xf>
    <xf numFmtId="0" fontId="5" fillId="0" borderId="52" xfId="0" applyFont="1" applyBorder="1">
      <alignment vertical="center"/>
    </xf>
    <xf numFmtId="49" fontId="5" fillId="0" borderId="56" xfId="0" applyNumberFormat="1" applyFont="1" applyBorder="1">
      <alignment vertical="center"/>
    </xf>
    <xf numFmtId="0" fontId="5" fillId="0" borderId="56" xfId="0" applyFont="1" applyBorder="1" applyAlignment="1">
      <alignment vertical="center" shrinkToFit="1"/>
    </xf>
    <xf numFmtId="49" fontId="5" fillId="0" borderId="70" xfId="0" applyNumberFormat="1" applyFont="1" applyBorder="1">
      <alignment vertical="center"/>
    </xf>
    <xf numFmtId="0" fontId="5" fillId="0" borderId="56" xfId="0" applyFont="1" applyBorder="1">
      <alignment vertical="center"/>
    </xf>
    <xf numFmtId="0" fontId="0" fillId="0" borderId="4" xfId="0" applyBorder="1" applyAlignment="1">
      <alignment horizontal="center" vertical="center" wrapText="1"/>
    </xf>
    <xf numFmtId="0" fontId="4" fillId="0" borderId="11" xfId="0" applyFont="1" applyBorder="1" applyAlignment="1">
      <alignment vertical="center" wrapText="1" shrinkToFit="1"/>
    </xf>
    <xf numFmtId="0" fontId="7" fillId="0" borderId="53" xfId="0" applyFont="1" applyBorder="1">
      <alignment vertical="center"/>
    </xf>
    <xf numFmtId="0" fontId="5" fillId="0" borderId="70" xfId="0" applyFont="1" applyBorder="1">
      <alignment vertical="center"/>
    </xf>
    <xf numFmtId="0" fontId="5" fillId="0" borderId="71" xfId="0" applyFont="1" applyBorder="1">
      <alignment vertical="center"/>
    </xf>
    <xf numFmtId="0" fontId="5" fillId="0" borderId="57" xfId="0" applyFont="1" applyBorder="1" applyAlignment="1">
      <alignment vertical="center" shrinkToFit="1"/>
    </xf>
    <xf numFmtId="0" fontId="5" fillId="0" borderId="73" xfId="0" applyFont="1" applyBorder="1">
      <alignment vertical="center"/>
    </xf>
    <xf numFmtId="0" fontId="4" fillId="0" borderId="0" xfId="4" applyFont="1" applyAlignment="1">
      <alignment horizontal="center"/>
    </xf>
    <xf numFmtId="0" fontId="0" fillId="0" borderId="1" xfId="0" applyBorder="1">
      <alignment vertical="center"/>
    </xf>
    <xf numFmtId="0" fontId="0" fillId="0" borderId="44" xfId="4" applyFont="1" applyBorder="1" applyAlignment="1">
      <alignment vertical="top"/>
    </xf>
    <xf numFmtId="0" fontId="6" fillId="0" borderId="74" xfId="0" applyFont="1" applyBorder="1" applyAlignment="1">
      <alignment horizontal="center" vertical="center"/>
    </xf>
    <xf numFmtId="0" fontId="6" fillId="0" borderId="61" xfId="0" applyFont="1" applyBorder="1" applyAlignment="1">
      <alignment horizontal="center" vertical="center"/>
    </xf>
    <xf numFmtId="0" fontId="0" fillId="0" borderId="0" xfId="0" applyAlignment="1">
      <alignment horizontal="left" vertical="center"/>
    </xf>
    <xf numFmtId="0" fontId="4" fillId="0" borderId="0" xfId="4" applyFont="1" applyAlignment="1">
      <alignment wrapText="1"/>
    </xf>
    <xf numFmtId="38" fontId="4" fillId="0" borderId="0" xfId="1" applyFont="1" applyBorder="1" applyAlignment="1">
      <alignment horizontal="left"/>
    </xf>
    <xf numFmtId="38" fontId="0" fillId="0" borderId="0" xfId="1" applyFont="1" applyBorder="1">
      <alignment vertical="center"/>
    </xf>
    <xf numFmtId="0" fontId="2" fillId="0" borderId="75" xfId="4" applyBorder="1" applyAlignment="1">
      <alignment horizontal="center" vertical="center"/>
    </xf>
    <xf numFmtId="177" fontId="4" fillId="0" borderId="11" xfId="1" applyNumberFormat="1" applyFont="1" applyFill="1" applyBorder="1" applyAlignment="1">
      <alignment vertical="center"/>
    </xf>
    <xf numFmtId="178" fontId="0" fillId="0" borderId="0" xfId="0" applyNumberFormat="1" applyAlignment="1">
      <alignment vertical="center" shrinkToFit="1"/>
    </xf>
    <xf numFmtId="178" fontId="4" fillId="0" borderId="0" xfId="1" applyNumberFormat="1" applyFont="1" applyFill="1" applyAlignment="1">
      <alignment vertical="center" shrinkToFit="1"/>
    </xf>
    <xf numFmtId="0" fontId="6" fillId="2" borderId="35" xfId="4" applyFont="1" applyFill="1" applyBorder="1" applyAlignment="1" applyProtection="1">
      <alignment horizontal="center" vertical="center"/>
      <protection locked="0"/>
    </xf>
    <xf numFmtId="0" fontId="6" fillId="2" borderId="25" xfId="4" applyFont="1" applyFill="1" applyBorder="1" applyAlignment="1" applyProtection="1">
      <alignment horizontal="center" vertical="center"/>
      <protection locked="0"/>
    </xf>
    <xf numFmtId="0" fontId="5" fillId="0" borderId="17" xfId="0" applyFont="1" applyBorder="1" applyAlignment="1">
      <alignment vertical="center" shrinkToFit="1"/>
    </xf>
    <xf numFmtId="40" fontId="4" fillId="0" borderId="20" xfId="1" applyNumberFormat="1" applyFont="1" applyBorder="1" applyAlignment="1">
      <alignment vertical="center" wrapText="1"/>
    </xf>
    <xf numFmtId="181" fontId="4" fillId="3" borderId="19" xfId="1" applyNumberFormat="1" applyFont="1" applyFill="1" applyBorder="1" applyAlignment="1" applyProtection="1">
      <alignment vertical="center" shrinkToFit="1"/>
      <protection locked="0"/>
    </xf>
    <xf numFmtId="40" fontId="4" fillId="0" borderId="19" xfId="1" applyNumberFormat="1" applyFont="1" applyFill="1" applyBorder="1" applyAlignment="1">
      <alignment horizontal="right" vertical="center"/>
    </xf>
    <xf numFmtId="38" fontId="4" fillId="0" borderId="19" xfId="1" applyFont="1" applyBorder="1" applyAlignment="1">
      <alignment horizontal="center" vertical="center" wrapText="1"/>
    </xf>
    <xf numFmtId="38" fontId="12" fillId="0" borderId="97" xfId="1" applyFont="1" applyBorder="1" applyAlignment="1">
      <alignment vertical="center" wrapText="1"/>
    </xf>
    <xf numFmtId="0" fontId="0" fillId="0" borderId="7" xfId="0" applyBorder="1">
      <alignment vertical="center"/>
    </xf>
    <xf numFmtId="38" fontId="15" fillId="0" borderId="22" xfId="1" applyFont="1" applyBorder="1" applyAlignment="1">
      <alignment vertical="center" wrapText="1"/>
    </xf>
    <xf numFmtId="38" fontId="12" fillId="0" borderId="22" xfId="1" applyFont="1" applyBorder="1" applyAlignment="1">
      <alignment vertical="center" wrapText="1"/>
    </xf>
    <xf numFmtId="38" fontId="15" fillId="0" borderId="41" xfId="1" applyFont="1" applyBorder="1" applyAlignment="1">
      <alignment vertical="center" wrapText="1"/>
    </xf>
    <xf numFmtId="38" fontId="15" fillId="0" borderId="18" xfId="1" applyFont="1" applyBorder="1" applyAlignment="1">
      <alignment vertical="center" wrapText="1"/>
    </xf>
    <xf numFmtId="38" fontId="12" fillId="0" borderId="41" xfId="1" applyFont="1" applyBorder="1" applyAlignment="1">
      <alignment vertical="center" wrapText="1"/>
    </xf>
    <xf numFmtId="38" fontId="12" fillId="0" borderId="18" xfId="1" applyFont="1" applyBorder="1" applyAlignment="1">
      <alignment vertical="center" wrapText="1"/>
    </xf>
    <xf numFmtId="38" fontId="4" fillId="0" borderId="98" xfId="1" applyFont="1" applyBorder="1" applyAlignment="1">
      <alignment vertical="center" wrapText="1"/>
    </xf>
    <xf numFmtId="38" fontId="4" fillId="0" borderId="53" xfId="1" applyFont="1" applyBorder="1" applyAlignment="1">
      <alignment vertical="center" wrapText="1"/>
    </xf>
    <xf numFmtId="38" fontId="4" fillId="0" borderId="99" xfId="1" applyFont="1" applyBorder="1" applyAlignment="1">
      <alignment vertical="center" wrapText="1"/>
    </xf>
    <xf numFmtId="0" fontId="0" fillId="0" borderId="22" xfId="0" applyBorder="1">
      <alignment vertical="center"/>
    </xf>
    <xf numFmtId="38" fontId="4" fillId="0" borderId="97" xfId="1" applyFont="1" applyBorder="1" applyAlignment="1">
      <alignment vertical="center" wrapText="1"/>
    </xf>
    <xf numFmtId="38" fontId="0" fillId="0" borderId="22" xfId="1" applyFont="1" applyBorder="1" applyAlignment="1">
      <alignment vertical="center"/>
    </xf>
    <xf numFmtId="38" fontId="0" fillId="0" borderId="100" xfId="1" applyFont="1" applyBorder="1" applyAlignment="1">
      <alignment vertical="center"/>
    </xf>
    <xf numFmtId="38" fontId="0" fillId="0" borderId="43" xfId="1" applyFont="1" applyBorder="1" applyAlignment="1">
      <alignment vertical="center"/>
    </xf>
    <xf numFmtId="38" fontId="0" fillId="0" borderId="18" xfId="1" applyFont="1" applyBorder="1" applyAlignment="1">
      <alignment vertical="center"/>
    </xf>
    <xf numFmtId="38" fontId="0" fillId="0" borderId="101" xfId="1" applyFont="1" applyBorder="1" applyAlignment="1">
      <alignment vertical="center"/>
    </xf>
    <xf numFmtId="38" fontId="27" fillId="0" borderId="38" xfId="1" applyFont="1" applyBorder="1" applyAlignment="1"/>
    <xf numFmtId="38" fontId="27" fillId="0" borderId="0" xfId="1" applyFont="1" applyBorder="1" applyAlignment="1">
      <alignment vertical="center"/>
    </xf>
    <xf numFmtId="0" fontId="28" fillId="0" borderId="0" xfId="4" applyFont="1"/>
    <xf numFmtId="0" fontId="29" fillId="0" borderId="0" xfId="0" applyFont="1">
      <alignment vertical="center"/>
    </xf>
    <xf numFmtId="0" fontId="29" fillId="0" borderId="0" xfId="4" applyFont="1"/>
    <xf numFmtId="0" fontId="5" fillId="0" borderId="11" xfId="0" applyFont="1" applyBorder="1" applyAlignment="1">
      <alignment vertical="center" wrapText="1" shrinkToFit="1"/>
    </xf>
    <xf numFmtId="0" fontId="2" fillId="4" borderId="25" xfId="0" applyFont="1" applyFill="1" applyBorder="1" applyAlignment="1">
      <alignment horizontal="center" vertical="center"/>
    </xf>
    <xf numFmtId="181" fontId="4" fillId="4" borderId="19" xfId="1" applyNumberFormat="1" applyFont="1" applyFill="1" applyBorder="1" applyAlignment="1">
      <alignment vertical="center" shrinkToFit="1"/>
    </xf>
    <xf numFmtId="0" fontId="17" fillId="0" borderId="0" xfId="0" applyFont="1">
      <alignment vertical="center"/>
    </xf>
    <xf numFmtId="0" fontId="1" fillId="0" borderId="0" xfId="4" applyFont="1"/>
    <xf numFmtId="0" fontId="2" fillId="0" borderId="9" xfId="0" applyFont="1" applyBorder="1" applyAlignment="1">
      <alignment vertical="center" shrinkToFit="1"/>
    </xf>
    <xf numFmtId="0" fontId="4" fillId="0" borderId="14" xfId="0" applyFont="1" applyBorder="1" applyAlignment="1">
      <alignment horizontal="center" vertical="center" shrinkToFit="1"/>
    </xf>
    <xf numFmtId="0" fontId="4" fillId="0" borderId="11" xfId="4" applyFont="1" applyBorder="1" applyAlignment="1">
      <alignment vertical="center" wrapText="1"/>
    </xf>
    <xf numFmtId="176" fontId="4" fillId="0" borderId="0" xfId="1" applyNumberFormat="1" applyFont="1" applyFill="1" applyBorder="1" applyAlignment="1" applyProtection="1">
      <alignment vertical="center" shrinkToFit="1"/>
    </xf>
    <xf numFmtId="38" fontId="20" fillId="0" borderId="0" xfId="1" applyFont="1" applyFill="1" applyBorder="1" applyAlignment="1" applyProtection="1">
      <alignment vertical="center" wrapText="1"/>
    </xf>
    <xf numFmtId="38" fontId="24" fillId="0" borderId="0" xfId="1" applyFont="1" applyFill="1" applyBorder="1" applyAlignment="1" applyProtection="1">
      <alignment vertical="center" wrapText="1"/>
    </xf>
    <xf numFmtId="0" fontId="4" fillId="0" borderId="9" xfId="0" applyFont="1" applyBorder="1" applyAlignment="1">
      <alignment vertical="center" shrinkToFit="1"/>
    </xf>
    <xf numFmtId="0" fontId="0" fillId="0" borderId="9" xfId="0" applyBorder="1" applyAlignment="1">
      <alignment vertical="center" shrinkToFit="1"/>
    </xf>
    <xf numFmtId="0" fontId="2" fillId="0" borderId="1" xfId="4" applyBorder="1" applyAlignment="1">
      <alignment vertical="center" wrapText="1"/>
    </xf>
    <xf numFmtId="0" fontId="2" fillId="0" borderId="1" xfId="0" applyFont="1" applyBorder="1" applyAlignment="1">
      <alignment vertical="center" wrapText="1"/>
    </xf>
    <xf numFmtId="0" fontId="1" fillId="0" borderId="0" xfId="2"/>
    <xf numFmtId="0" fontId="0" fillId="0" borderId="0" xfId="0" applyAlignment="1">
      <alignment horizontal="left" vertical="center" wrapText="1" indent="2"/>
    </xf>
    <xf numFmtId="0" fontId="31" fillId="0" borderId="0" xfId="4" applyFont="1" applyProtection="1">
      <protection hidden="1"/>
    </xf>
    <xf numFmtId="0" fontId="32" fillId="0" borderId="0" xfId="4" applyFont="1"/>
    <xf numFmtId="0" fontId="31" fillId="0" borderId="0" xfId="4" applyFont="1"/>
    <xf numFmtId="0" fontId="33" fillId="0" borderId="0" xfId="4" applyFont="1"/>
    <xf numFmtId="0" fontId="34" fillId="0" borderId="0" xfId="4" applyFont="1"/>
    <xf numFmtId="0" fontId="35" fillId="0" borderId="0" xfId="4" applyFont="1"/>
    <xf numFmtId="0" fontId="19" fillId="0" borderId="0" xfId="4" applyFont="1" applyAlignment="1">
      <alignment vertical="top" wrapText="1"/>
    </xf>
    <xf numFmtId="0" fontId="4" fillId="0" borderId="1" xfId="4" applyFont="1" applyBorder="1" applyAlignment="1">
      <alignment vertical="center" wrapText="1"/>
    </xf>
    <xf numFmtId="40" fontId="4" fillId="0" borderId="1" xfId="1" applyNumberFormat="1" applyFont="1" applyFill="1" applyBorder="1" applyAlignment="1" applyProtection="1">
      <alignment horizontal="right" vertical="center"/>
    </xf>
    <xf numFmtId="0" fontId="4" fillId="0" borderId="12" xfId="4" applyFont="1" applyBorder="1" applyAlignment="1">
      <alignment vertical="center" wrapText="1"/>
    </xf>
    <xf numFmtId="0" fontId="4" fillId="0" borderId="44" xfId="4" applyFont="1" applyBorder="1" applyAlignment="1">
      <alignment horizontal="left" vertical="center"/>
    </xf>
    <xf numFmtId="0" fontId="1" fillId="0" borderId="57" xfId="4" applyFont="1" applyBorder="1" applyAlignment="1">
      <alignment horizontal="center" vertical="center"/>
    </xf>
    <xf numFmtId="40" fontId="4" fillId="0" borderId="9" xfId="1" applyNumberFormat="1" applyFont="1" applyFill="1" applyBorder="1" applyAlignment="1" applyProtection="1">
      <alignment horizontal="right" vertical="center"/>
    </xf>
    <xf numFmtId="0" fontId="4" fillId="0" borderId="14" xfId="4" applyFont="1" applyBorder="1" applyAlignment="1">
      <alignment vertical="center" wrapText="1"/>
    </xf>
    <xf numFmtId="0" fontId="4" fillId="0" borderId="1" xfId="4" applyFont="1" applyBorder="1" applyAlignment="1">
      <alignment horizontal="center" vertical="center" wrapText="1"/>
    </xf>
    <xf numFmtId="40" fontId="4" fillId="8" borderId="1" xfId="1" applyNumberFormat="1" applyFont="1" applyFill="1" applyBorder="1" applyAlignment="1" applyProtection="1">
      <alignment horizontal="right" vertical="center"/>
      <protection locked="0"/>
    </xf>
    <xf numFmtId="0" fontId="4" fillId="0" borderId="1" xfId="4" applyFont="1" applyBorder="1" applyAlignment="1">
      <alignment horizontal="distributed" vertical="center"/>
    </xf>
    <xf numFmtId="0" fontId="4" fillId="0" borderId="10" xfId="4" applyFont="1" applyBorder="1" applyAlignment="1" applyProtection="1">
      <alignment vertical="center"/>
      <protection locked="0"/>
    </xf>
    <xf numFmtId="0" fontId="1" fillId="0" borderId="10" xfId="0" applyFont="1" applyBorder="1" applyAlignment="1">
      <alignment vertical="center" shrinkToFit="1"/>
    </xf>
    <xf numFmtId="0" fontId="4" fillId="0" borderId="10" xfId="0" applyFont="1" applyBorder="1" applyAlignment="1">
      <alignment horizontal="center" vertical="center" shrinkToFit="1"/>
    </xf>
    <xf numFmtId="0" fontId="4" fillId="0" borderId="11" xfId="0" applyFont="1" applyBorder="1" applyAlignment="1">
      <alignment horizontal="center" vertical="center" shrinkToFit="1"/>
    </xf>
    <xf numFmtId="0" fontId="4" fillId="0" borderId="44" xfId="4" applyFont="1" applyBorder="1" applyAlignment="1">
      <alignment horizontal="distributed" vertical="center"/>
    </xf>
    <xf numFmtId="0" fontId="4" fillId="0" borderId="56" xfId="4" applyFont="1" applyBorder="1" applyAlignment="1">
      <alignment horizontal="distributed" vertical="center"/>
    </xf>
    <xf numFmtId="0" fontId="4" fillId="0" borderId="1" xfId="0" applyFont="1" applyBorder="1" applyAlignment="1" applyProtection="1">
      <alignment horizontal="center" vertical="center" wrapText="1"/>
      <protection locked="0"/>
    </xf>
    <xf numFmtId="0" fontId="4" fillId="0" borderId="1" xfId="4" applyFont="1" applyBorder="1" applyAlignment="1" applyProtection="1">
      <alignment horizontal="left" vertical="center" wrapText="1"/>
      <protection locked="0"/>
    </xf>
    <xf numFmtId="0" fontId="4" fillId="0" borderId="1" xfId="0" applyFont="1" applyBorder="1" applyAlignment="1" applyProtection="1">
      <alignment horizontal="left" vertical="center" wrapText="1"/>
      <protection locked="0"/>
    </xf>
    <xf numFmtId="0" fontId="4" fillId="0" borderId="12" xfId="0" applyFont="1" applyBorder="1" applyAlignment="1" applyProtection="1">
      <alignment horizontal="left" vertical="center" wrapText="1"/>
      <protection locked="0"/>
    </xf>
    <xf numFmtId="0" fontId="4" fillId="0" borderId="57" xfId="4" applyFont="1" applyBorder="1" applyAlignment="1">
      <alignment horizontal="distributed" vertical="center"/>
    </xf>
    <xf numFmtId="38" fontId="1" fillId="0" borderId="0" xfId="1" applyFont="1" applyFill="1" applyBorder="1" applyAlignment="1">
      <alignment vertical="center"/>
    </xf>
    <xf numFmtId="0" fontId="0" fillId="0" borderId="10" xfId="0" applyBorder="1" applyAlignment="1">
      <alignment vertical="center" shrinkToFit="1"/>
    </xf>
    <xf numFmtId="0" fontId="0" fillId="0" borderId="10" xfId="0" applyBorder="1" applyAlignment="1">
      <alignment horizontal="center" vertical="center" shrinkToFit="1"/>
    </xf>
    <xf numFmtId="0" fontId="4" fillId="0" borderId="19" xfId="4" applyFont="1" applyBorder="1" applyAlignment="1">
      <alignment horizontal="center" vertical="center"/>
    </xf>
    <xf numFmtId="0" fontId="4" fillId="0" borderId="11" xfId="0" applyFont="1" applyBorder="1" applyAlignment="1">
      <alignment horizontal="left" vertical="center" wrapText="1"/>
    </xf>
    <xf numFmtId="0" fontId="4" fillId="0" borderId="54" xfId="4" applyFont="1" applyBorder="1" applyAlignment="1">
      <alignment horizontal="distributed" vertical="center"/>
    </xf>
    <xf numFmtId="0" fontId="4" fillId="0" borderId="12" xfId="0" applyFont="1" applyBorder="1" applyAlignment="1">
      <alignment vertical="center" wrapText="1"/>
    </xf>
    <xf numFmtId="0" fontId="4" fillId="0" borderId="10" xfId="0" applyFont="1" applyBorder="1" applyAlignment="1">
      <alignment horizontal="left" vertical="center"/>
    </xf>
    <xf numFmtId="0" fontId="4" fillId="0" borderId="13" xfId="4" applyFont="1" applyBorder="1" applyAlignment="1">
      <alignment horizontal="distributed" vertical="center"/>
    </xf>
    <xf numFmtId="0" fontId="4" fillId="0" borderId="1" xfId="0" applyFont="1" applyBorder="1" applyAlignment="1">
      <alignment horizontal="center" vertical="center" wrapText="1"/>
    </xf>
    <xf numFmtId="0" fontId="4" fillId="0" borderId="1" xfId="4" applyFont="1" applyBorder="1" applyAlignment="1">
      <alignment horizontal="left" vertical="center" wrapText="1"/>
    </xf>
    <xf numFmtId="0" fontId="4" fillId="0" borderId="1" xfId="0" applyFont="1" applyBorder="1" applyAlignment="1">
      <alignment horizontal="left" vertical="center" wrapText="1"/>
    </xf>
    <xf numFmtId="0" fontId="4" fillId="0" borderId="12" xfId="0" applyFont="1" applyBorder="1" applyAlignment="1">
      <alignment horizontal="left" vertical="center" wrapText="1"/>
    </xf>
    <xf numFmtId="0" fontId="4" fillId="0" borderId="9" xfId="4" applyFont="1" applyBorder="1" applyAlignment="1">
      <alignment horizontal="distributed" vertical="center"/>
    </xf>
    <xf numFmtId="0" fontId="4" fillId="0" borderId="14" xfId="4" applyFont="1" applyBorder="1" applyAlignment="1">
      <alignment horizontal="distributed" vertical="center"/>
    </xf>
    <xf numFmtId="0" fontId="4" fillId="0" borderId="19" xfId="4" applyFont="1" applyBorder="1" applyAlignment="1">
      <alignment horizontal="distributed" vertical="center"/>
    </xf>
    <xf numFmtId="0" fontId="4" fillId="0" borderId="11" xfId="0" applyFont="1" applyBorder="1">
      <alignment vertical="center"/>
    </xf>
    <xf numFmtId="40" fontId="4" fillId="9" borderId="9" xfId="1" applyNumberFormat="1" applyFont="1" applyFill="1" applyBorder="1" applyAlignment="1" applyProtection="1">
      <alignment horizontal="right" vertical="center"/>
      <protection locked="0"/>
    </xf>
    <xf numFmtId="183" fontId="6" fillId="0" borderId="76" xfId="1" applyNumberFormat="1" applyFont="1" applyFill="1" applyBorder="1" applyAlignment="1">
      <alignment horizontal="right" vertical="center" shrinkToFit="1"/>
    </xf>
    <xf numFmtId="183" fontId="6" fillId="0" borderId="77" xfId="1" applyNumberFormat="1" applyFont="1" applyFill="1" applyBorder="1" applyAlignment="1">
      <alignment horizontal="right" vertical="center" shrinkToFit="1"/>
    </xf>
    <xf numFmtId="183" fontId="6" fillId="0" borderId="76" xfId="1" applyNumberFormat="1" applyFont="1" applyBorder="1" applyAlignment="1">
      <alignment horizontal="right" vertical="center" shrinkToFit="1"/>
    </xf>
    <xf numFmtId="183" fontId="6" fillId="0" borderId="77" xfId="1" applyNumberFormat="1" applyFont="1" applyBorder="1" applyAlignment="1">
      <alignment horizontal="right" vertical="center" shrinkToFit="1"/>
    </xf>
    <xf numFmtId="183" fontId="6" fillId="0" borderId="78" xfId="1" applyNumberFormat="1" applyFont="1" applyBorder="1" applyAlignment="1">
      <alignment horizontal="right" vertical="center" shrinkToFit="1"/>
    </xf>
    <xf numFmtId="183" fontId="6" fillId="0" borderId="78" xfId="1" applyNumberFormat="1" applyFont="1" applyFill="1" applyBorder="1" applyAlignment="1">
      <alignment horizontal="right" vertical="center" shrinkToFit="1"/>
    </xf>
    <xf numFmtId="183" fontId="6" fillId="0" borderId="79" xfId="1" applyNumberFormat="1" applyFont="1" applyBorder="1" applyAlignment="1">
      <alignment horizontal="right" vertical="center" shrinkToFit="1"/>
    </xf>
    <xf numFmtId="183" fontId="6" fillId="0" borderId="80" xfId="1" applyNumberFormat="1" applyFont="1" applyBorder="1" applyAlignment="1">
      <alignment horizontal="right" vertical="center" shrinkToFit="1"/>
    </xf>
    <xf numFmtId="183" fontId="6" fillId="0" borderId="80" xfId="1" applyNumberFormat="1" applyFont="1" applyFill="1" applyBorder="1" applyAlignment="1">
      <alignment horizontal="right" vertical="center" shrinkToFit="1"/>
    </xf>
    <xf numFmtId="183" fontId="6" fillId="0" borderId="96" xfId="1" applyNumberFormat="1" applyFont="1" applyBorder="1" applyAlignment="1">
      <alignment horizontal="right" vertical="center" shrinkToFit="1"/>
    </xf>
    <xf numFmtId="183" fontId="6" fillId="5" borderId="102" xfId="1" applyNumberFormat="1" applyFont="1" applyFill="1" applyBorder="1" applyAlignment="1">
      <alignment vertical="center" shrinkToFit="1"/>
    </xf>
    <xf numFmtId="183" fontId="6" fillId="5" borderId="103" xfId="1" applyNumberFormat="1" applyFont="1" applyFill="1" applyBorder="1" applyAlignment="1">
      <alignment vertical="center" shrinkToFit="1"/>
    </xf>
    <xf numFmtId="183" fontId="6" fillId="0" borderId="81" xfId="1" applyNumberFormat="1" applyFont="1" applyBorder="1" applyAlignment="1">
      <alignment vertical="center" shrinkToFit="1"/>
    </xf>
    <xf numFmtId="183" fontId="6" fillId="0" borderId="61" xfId="1" applyNumberFormat="1" applyFont="1" applyBorder="1" applyAlignment="1">
      <alignment vertical="center" shrinkToFit="1"/>
    </xf>
    <xf numFmtId="183" fontId="6" fillId="0" borderId="82" xfId="1" applyNumberFormat="1" applyFont="1" applyFill="1" applyBorder="1" applyAlignment="1">
      <alignment vertical="center" shrinkToFit="1"/>
    </xf>
    <xf numFmtId="183" fontId="6" fillId="0" borderId="83" xfId="1" applyNumberFormat="1" applyFont="1" applyFill="1" applyBorder="1" applyAlignment="1">
      <alignment vertical="center" shrinkToFit="1"/>
    </xf>
    <xf numFmtId="183" fontId="6" fillId="0" borderId="76" xfId="1" applyNumberFormat="1" applyFont="1" applyFill="1" applyBorder="1" applyAlignment="1">
      <alignment vertical="center" shrinkToFit="1"/>
    </xf>
    <xf numFmtId="183" fontId="6" fillId="0" borderId="77" xfId="1" applyNumberFormat="1" applyFont="1" applyFill="1" applyBorder="1" applyAlignment="1">
      <alignment vertical="center" shrinkToFit="1"/>
    </xf>
    <xf numFmtId="183" fontId="6" fillId="0" borderId="84" xfId="1" applyNumberFormat="1" applyFont="1" applyBorder="1" applyAlignment="1">
      <alignment vertical="center" shrinkToFit="1"/>
    </xf>
    <xf numFmtId="183" fontId="6" fillId="0" borderId="85" xfId="1" applyNumberFormat="1" applyFont="1" applyBorder="1" applyAlignment="1">
      <alignment vertical="center" shrinkToFit="1"/>
    </xf>
    <xf numFmtId="183" fontId="6" fillId="0" borderId="86" xfId="1" applyNumberFormat="1" applyFont="1" applyBorder="1" applyAlignment="1">
      <alignment vertical="center" shrinkToFit="1"/>
    </xf>
    <xf numFmtId="183" fontId="6" fillId="0" borderId="87" xfId="1" applyNumberFormat="1" applyFont="1" applyBorder="1" applyAlignment="1">
      <alignment vertical="center" shrinkToFit="1"/>
    </xf>
    <xf numFmtId="183" fontId="6" fillId="0" borderId="88" xfId="1" applyNumberFormat="1" applyFont="1" applyBorder="1" applyAlignment="1">
      <alignment vertical="center" shrinkToFit="1"/>
    </xf>
    <xf numFmtId="183" fontId="6" fillId="0" borderId="89" xfId="1" applyNumberFormat="1" applyFont="1" applyBorder="1" applyAlignment="1">
      <alignment vertical="center" shrinkToFit="1"/>
    </xf>
    <xf numFmtId="183" fontId="6" fillId="5" borderId="93" xfId="1" applyNumberFormat="1" applyFont="1" applyFill="1" applyBorder="1" applyAlignment="1">
      <alignment vertical="center" shrinkToFit="1"/>
    </xf>
    <xf numFmtId="183" fontId="6" fillId="5" borderId="60" xfId="1" applyNumberFormat="1" applyFont="1" applyFill="1" applyBorder="1" applyAlignment="1">
      <alignment vertical="center" shrinkToFit="1"/>
    </xf>
    <xf numFmtId="183" fontId="6" fillId="0" borderId="90" xfId="1" applyNumberFormat="1" applyFont="1" applyBorder="1" applyAlignment="1">
      <alignment vertical="center" shrinkToFit="1"/>
    </xf>
    <xf numFmtId="183" fontId="6" fillId="0" borderId="91" xfId="1" applyNumberFormat="1" applyFont="1" applyBorder="1" applyAlignment="1">
      <alignment vertical="center" shrinkToFit="1"/>
    </xf>
    <xf numFmtId="183" fontId="6" fillId="5" borderId="76" xfId="1" applyNumberFormat="1" applyFont="1" applyFill="1" applyBorder="1" applyAlignment="1">
      <alignment vertical="center" shrinkToFit="1"/>
    </xf>
    <xf numFmtId="183" fontId="6" fillId="5" borderId="77" xfId="1" applyNumberFormat="1" applyFont="1" applyFill="1" applyBorder="1" applyAlignment="1">
      <alignment vertical="center" shrinkToFit="1"/>
    </xf>
    <xf numFmtId="183" fontId="6" fillId="0" borderId="78" xfId="1" applyNumberFormat="1" applyFont="1" applyBorder="1" applyAlignment="1">
      <alignment vertical="center" shrinkToFit="1"/>
    </xf>
    <xf numFmtId="183" fontId="6" fillId="0" borderId="79" xfId="1" applyNumberFormat="1" applyFont="1" applyBorder="1" applyAlignment="1">
      <alignment vertical="center" shrinkToFit="1"/>
    </xf>
    <xf numFmtId="183" fontId="6" fillId="0" borderId="81" xfId="1" applyNumberFormat="1" applyFont="1" applyFill="1" applyBorder="1" applyAlignment="1">
      <alignment vertical="center" shrinkToFit="1"/>
    </xf>
    <xf numFmtId="183" fontId="6" fillId="0" borderId="61" xfId="1" applyNumberFormat="1" applyFont="1" applyFill="1" applyBorder="1" applyAlignment="1">
      <alignment vertical="center" shrinkToFit="1"/>
    </xf>
    <xf numFmtId="183" fontId="6" fillId="5" borderId="75" xfId="1" applyNumberFormat="1" applyFont="1" applyFill="1" applyBorder="1" applyAlignment="1">
      <alignment vertical="center" shrinkToFit="1"/>
    </xf>
    <xf numFmtId="183" fontId="6" fillId="5" borderId="92" xfId="1" applyNumberFormat="1" applyFont="1" applyFill="1" applyBorder="1" applyAlignment="1">
      <alignment vertical="center" shrinkToFit="1"/>
    </xf>
    <xf numFmtId="183" fontId="6" fillId="0" borderId="75" xfId="1" applyNumberFormat="1" applyFont="1" applyFill="1" applyBorder="1" applyAlignment="1">
      <alignment vertical="center" shrinkToFit="1"/>
    </xf>
    <xf numFmtId="183" fontId="6" fillId="0" borderId="92" xfId="1" applyNumberFormat="1" applyFont="1" applyFill="1" applyBorder="1" applyAlignment="1">
      <alignment vertical="center" shrinkToFit="1"/>
    </xf>
    <xf numFmtId="183" fontId="6" fillId="0" borderId="93" xfId="1" applyNumberFormat="1" applyFont="1" applyBorder="1" applyAlignment="1">
      <alignment vertical="center" shrinkToFit="1"/>
    </xf>
    <xf numFmtId="183" fontId="6" fillId="0" borderId="60" xfId="1" applyNumberFormat="1" applyFont="1" applyBorder="1" applyAlignment="1">
      <alignment vertical="center" shrinkToFit="1"/>
    </xf>
    <xf numFmtId="183" fontId="6" fillId="0" borderId="82" xfId="1" applyNumberFormat="1" applyFont="1" applyBorder="1" applyAlignment="1">
      <alignment vertical="center" shrinkToFit="1"/>
    </xf>
    <xf numFmtId="183" fontId="6" fillId="0" borderId="83" xfId="1" applyNumberFormat="1" applyFont="1" applyBorder="1" applyAlignment="1">
      <alignment vertical="center" shrinkToFit="1"/>
    </xf>
    <xf numFmtId="183" fontId="6" fillId="0" borderId="94" xfId="1" applyNumberFormat="1" applyFont="1" applyBorder="1" applyAlignment="1">
      <alignment vertical="center" shrinkToFit="1"/>
    </xf>
    <xf numFmtId="183" fontId="6" fillId="0" borderId="95" xfId="1" applyNumberFormat="1" applyFont="1" applyBorder="1" applyAlignment="1">
      <alignment vertical="center" shrinkToFit="1"/>
    </xf>
    <xf numFmtId="40" fontId="4" fillId="4" borderId="19" xfId="1" applyNumberFormat="1" applyFont="1" applyFill="1" applyBorder="1" applyAlignment="1">
      <alignment horizontal="right" vertical="center"/>
    </xf>
    <xf numFmtId="0" fontId="4" fillId="7" borderId="11" xfId="0" applyFont="1" applyFill="1" applyBorder="1" applyAlignment="1" applyProtection="1">
      <alignment horizontal="left" vertical="center" wrapText="1"/>
      <protection locked="0"/>
    </xf>
    <xf numFmtId="0" fontId="5" fillId="0" borderId="50" xfId="0" applyFont="1" applyBorder="1" applyAlignment="1">
      <alignment vertical="center" shrinkToFit="1"/>
    </xf>
    <xf numFmtId="0" fontId="5" fillId="0" borderId="1" xfId="0" applyFont="1" applyBorder="1" applyAlignment="1">
      <alignment vertical="center" shrinkToFit="1"/>
    </xf>
    <xf numFmtId="0" fontId="5" fillId="0" borderId="55" xfId="0" applyFont="1" applyBorder="1" applyAlignment="1">
      <alignment vertical="center" shrinkToFit="1"/>
    </xf>
    <xf numFmtId="0" fontId="5" fillId="0" borderId="72" xfId="0" applyFont="1" applyBorder="1" applyAlignment="1">
      <alignment vertical="center" shrinkToFit="1"/>
    </xf>
    <xf numFmtId="0" fontId="5" fillId="0" borderId="52" xfId="0" applyFont="1" applyBorder="1" applyAlignment="1">
      <alignment vertical="center" shrinkToFit="1"/>
    </xf>
    <xf numFmtId="0" fontId="5" fillId="0" borderId="10" xfId="0" applyFont="1" applyBorder="1" applyAlignment="1">
      <alignment vertical="center" shrinkToFit="1"/>
    </xf>
    <xf numFmtId="0" fontId="5" fillId="0" borderId="11" xfId="0" applyFont="1" applyBorder="1" applyAlignment="1">
      <alignment vertical="center" shrinkToFit="1"/>
    </xf>
    <xf numFmtId="0" fontId="5" fillId="0" borderId="9" xfId="0" applyFont="1" applyBorder="1" applyAlignment="1">
      <alignment vertical="center" shrinkToFit="1"/>
    </xf>
    <xf numFmtId="0" fontId="40" fillId="0" borderId="0" xfId="4" applyFont="1"/>
    <xf numFmtId="0" fontId="1" fillId="0" borderId="1" xfId="0" applyFont="1" applyBorder="1">
      <alignment vertical="center"/>
    </xf>
    <xf numFmtId="0" fontId="1" fillId="0" borderId="9" xfId="0" applyFont="1" applyBorder="1" applyAlignment="1">
      <alignment vertical="center" shrinkToFit="1"/>
    </xf>
    <xf numFmtId="0" fontId="1" fillId="0" borderId="10" xfId="0" applyFont="1" applyBorder="1" applyAlignment="1">
      <alignment horizontal="center" vertical="center" shrinkToFit="1"/>
    </xf>
    <xf numFmtId="0" fontId="4" fillId="7" borderId="10" xfId="0" applyFont="1" applyFill="1" applyBorder="1" applyAlignment="1" applyProtection="1">
      <alignment horizontal="left" vertical="center"/>
      <protection locked="0"/>
    </xf>
    <xf numFmtId="0" fontId="1" fillId="0" borderId="11" xfId="0" applyFont="1" applyBorder="1" applyAlignment="1">
      <alignment vertical="center" wrapText="1"/>
    </xf>
    <xf numFmtId="0" fontId="1" fillId="0" borderId="56" xfId="4" applyFont="1" applyBorder="1" applyAlignment="1">
      <alignment horizontal="center" vertical="center"/>
    </xf>
    <xf numFmtId="0" fontId="1" fillId="0" borderId="75" xfId="4" applyFont="1" applyBorder="1" applyAlignment="1">
      <alignment horizontal="center" vertical="center"/>
    </xf>
    <xf numFmtId="0" fontId="1" fillId="0" borderId="1" xfId="4" applyFont="1" applyBorder="1" applyAlignment="1">
      <alignment vertical="center" wrapText="1"/>
    </xf>
    <xf numFmtId="0" fontId="1" fillId="0" borderId="1" xfId="0" applyFont="1" applyBorder="1" applyAlignment="1">
      <alignment vertical="center" wrapText="1"/>
    </xf>
    <xf numFmtId="0" fontId="1" fillId="0" borderId="44" xfId="4" applyFont="1" applyBorder="1" applyAlignment="1">
      <alignment vertical="top"/>
    </xf>
    <xf numFmtId="0" fontId="35" fillId="0" borderId="0" xfId="0" applyFont="1" applyAlignment="1">
      <alignment vertical="top"/>
    </xf>
    <xf numFmtId="0" fontId="4" fillId="0" borderId="11" xfId="0" applyFont="1" applyBorder="1" applyAlignment="1">
      <alignment vertical="center" wrapText="1"/>
    </xf>
    <xf numFmtId="38" fontId="27" fillId="0" borderId="62" xfId="1" applyFont="1" applyBorder="1" applyAlignment="1">
      <alignment vertical="center" wrapText="1"/>
    </xf>
    <xf numFmtId="38" fontId="27" fillId="0" borderId="115" xfId="1" applyFont="1" applyBorder="1" applyAlignment="1">
      <alignment vertical="center" wrapText="1"/>
    </xf>
    <xf numFmtId="38" fontId="2" fillId="0" borderId="0" xfId="1" applyFont="1" applyBorder="1" applyAlignment="1">
      <alignment vertical="center" textRotation="180" wrapText="1"/>
    </xf>
    <xf numFmtId="38" fontId="2" fillId="0" borderId="0" xfId="1" applyFont="1" applyAlignment="1">
      <alignment vertical="center" textRotation="180" wrapText="1"/>
    </xf>
    <xf numFmtId="38" fontId="15" fillId="0" borderId="62" xfId="1" applyFont="1" applyBorder="1" applyAlignment="1">
      <alignment vertical="center"/>
    </xf>
    <xf numFmtId="38" fontId="15" fillId="0" borderId="115" xfId="1" applyFont="1" applyBorder="1" applyAlignment="1">
      <alignment vertical="center"/>
    </xf>
    <xf numFmtId="0" fontId="41" fillId="0" borderId="0" xfId="0" applyFont="1">
      <alignment vertical="center"/>
    </xf>
    <xf numFmtId="38" fontId="41" fillId="0" borderId="0" xfId="0" applyNumberFormat="1" applyFont="1">
      <alignment vertical="center"/>
    </xf>
    <xf numFmtId="38" fontId="42" fillId="0" borderId="0" xfId="1" applyFont="1" applyAlignment="1">
      <alignment vertical="center"/>
    </xf>
    <xf numFmtId="0" fontId="45" fillId="0" borderId="23" xfId="0" applyFont="1" applyBorder="1" applyAlignment="1">
      <alignment horizontal="center" vertical="center"/>
    </xf>
    <xf numFmtId="0" fontId="4" fillId="0" borderId="54" xfId="4" applyFont="1" applyBorder="1" applyAlignment="1">
      <alignment horizontal="center" vertical="center" wrapText="1"/>
    </xf>
    <xf numFmtId="0" fontId="4" fillId="0" borderId="1" xfId="4" applyFont="1" applyBorder="1" applyAlignment="1">
      <alignment horizontal="center" vertical="center"/>
    </xf>
    <xf numFmtId="0" fontId="4" fillId="0" borderId="12" xfId="4" applyFont="1" applyBorder="1" applyAlignment="1">
      <alignment horizontal="center" vertical="center"/>
    </xf>
    <xf numFmtId="0" fontId="4" fillId="0" borderId="57" xfId="4" applyFont="1" applyBorder="1" applyAlignment="1">
      <alignment horizontal="center" vertical="center"/>
    </xf>
    <xf numFmtId="0" fontId="4" fillId="0" borderId="9" xfId="4" applyFont="1" applyBorder="1" applyAlignment="1">
      <alignment horizontal="center" vertical="center"/>
    </xf>
    <xf numFmtId="0" fontId="4" fillId="0" borderId="14" xfId="4" applyFont="1" applyBorder="1" applyAlignment="1">
      <alignment horizontal="center" vertical="center"/>
    </xf>
    <xf numFmtId="0" fontId="4" fillId="5" borderId="93" xfId="4" applyFont="1" applyFill="1" applyBorder="1" applyAlignment="1">
      <alignment horizontal="center" shrinkToFit="1"/>
    </xf>
    <xf numFmtId="0" fontId="30" fillId="0" borderId="0" xfId="2" applyFont="1" applyAlignment="1">
      <alignment horizontal="left" vertical="center" wrapText="1" indent="2"/>
    </xf>
    <xf numFmtId="0" fontId="0" fillId="0" borderId="0" xfId="0" applyAlignment="1">
      <alignment horizontal="left" vertical="center" wrapText="1" indent="2"/>
    </xf>
    <xf numFmtId="0" fontId="12" fillId="0" borderId="19" xfId="4" applyFont="1" applyBorder="1" applyAlignment="1">
      <alignment horizontal="center"/>
    </xf>
    <xf numFmtId="0" fontId="12" fillId="0" borderId="11" xfId="4" applyFont="1" applyBorder="1" applyAlignment="1">
      <alignment horizontal="center"/>
    </xf>
    <xf numFmtId="0" fontId="1" fillId="2" borderId="19" xfId="4" applyFont="1" applyFill="1" applyBorder="1" applyAlignment="1">
      <alignment horizontal="center" shrinkToFit="1"/>
    </xf>
    <xf numFmtId="0" fontId="1" fillId="2" borderId="11" xfId="4" applyFont="1" applyFill="1" applyBorder="1" applyAlignment="1">
      <alignment horizontal="center" shrinkToFit="1"/>
    </xf>
    <xf numFmtId="0" fontId="1" fillId="3" borderId="93" xfId="4" applyFont="1" applyFill="1" applyBorder="1" applyAlignment="1">
      <alignment horizontal="center" shrinkToFit="1"/>
    </xf>
    <xf numFmtId="0" fontId="0" fillId="4" borderId="93" xfId="4" applyFont="1" applyFill="1" applyBorder="1" applyAlignment="1">
      <alignment horizontal="center" shrinkToFit="1"/>
    </xf>
    <xf numFmtId="0" fontId="1" fillId="4" borderId="93" xfId="4" applyFont="1" applyFill="1" applyBorder="1" applyAlignment="1">
      <alignment horizontal="center" shrinkToFit="1"/>
    </xf>
    <xf numFmtId="0" fontId="4" fillId="0" borderId="19" xfId="4" applyFont="1" applyBorder="1" applyAlignment="1">
      <alignment vertical="center" wrapText="1"/>
    </xf>
    <xf numFmtId="0" fontId="4" fillId="0" borderId="10" xfId="4" applyFont="1" applyBorder="1" applyAlignment="1">
      <alignment vertical="center" wrapText="1"/>
    </xf>
    <xf numFmtId="0" fontId="4" fillId="0" borderId="11" xfId="4" applyFont="1" applyBorder="1" applyAlignment="1">
      <alignment vertical="center" wrapText="1"/>
    </xf>
    <xf numFmtId="40" fontId="4" fillId="4" borderId="19" xfId="1" applyNumberFormat="1" applyFont="1" applyFill="1" applyBorder="1" applyAlignment="1" applyProtection="1">
      <alignment horizontal="right" vertical="center"/>
    </xf>
    <xf numFmtId="40" fontId="4" fillId="4" borderId="10" xfId="1" applyNumberFormat="1" applyFont="1" applyFill="1" applyBorder="1" applyAlignment="1" applyProtection="1">
      <alignment horizontal="right" vertical="center"/>
    </xf>
    <xf numFmtId="0" fontId="4" fillId="0" borderId="54" xfId="4" applyFont="1" applyBorder="1" applyAlignment="1">
      <alignment horizontal="left" vertical="center" wrapText="1"/>
    </xf>
    <xf numFmtId="0" fontId="4" fillId="0" borderId="1" xfId="4" applyFont="1" applyBorder="1" applyAlignment="1">
      <alignment horizontal="left" vertical="center"/>
    </xf>
    <xf numFmtId="0" fontId="4" fillId="7" borderId="57" xfId="0" applyFont="1" applyFill="1" applyBorder="1" applyAlignment="1" applyProtection="1">
      <alignment horizontal="center" vertical="center" wrapText="1"/>
      <protection locked="0"/>
    </xf>
    <xf numFmtId="0" fontId="1" fillId="7" borderId="9" xfId="0" applyFont="1" applyFill="1" applyBorder="1">
      <alignment vertical="center"/>
    </xf>
    <xf numFmtId="0" fontId="1" fillId="7" borderId="14" xfId="0" applyFont="1" applyFill="1" applyBorder="1">
      <alignment vertical="center"/>
    </xf>
    <xf numFmtId="0" fontId="4" fillId="7" borderId="19" xfId="0" applyFont="1" applyFill="1" applyBorder="1" applyAlignment="1" applyProtection="1">
      <alignment horizontal="left" vertical="center" wrapText="1"/>
      <protection locked="0"/>
    </xf>
    <xf numFmtId="0" fontId="38" fillId="7" borderId="10" xfId="0" applyFont="1" applyFill="1" applyBorder="1" applyAlignment="1">
      <alignment horizontal="left" vertical="center"/>
    </xf>
    <xf numFmtId="0" fontId="38" fillId="7" borderId="11" xfId="0" applyFont="1" applyFill="1" applyBorder="1" applyAlignment="1">
      <alignment horizontal="left" vertical="center"/>
    </xf>
    <xf numFmtId="0" fontId="4" fillId="0" borderId="54" xfId="4" applyFont="1" applyBorder="1" applyAlignment="1">
      <alignment horizontal="distributed" vertical="center"/>
    </xf>
    <xf numFmtId="0" fontId="4" fillId="0" borderId="1" xfId="0" applyFont="1" applyBorder="1">
      <alignment vertical="center"/>
    </xf>
    <xf numFmtId="0" fontId="4" fillId="0" borderId="12" xfId="0" applyFont="1" applyBorder="1">
      <alignment vertical="center"/>
    </xf>
    <xf numFmtId="0" fontId="4" fillId="0" borderId="57" xfId="0" applyFont="1" applyBorder="1">
      <alignment vertical="center"/>
    </xf>
    <xf numFmtId="0" fontId="4" fillId="0" borderId="9" xfId="0" applyFont="1" applyBorder="1">
      <alignment vertical="center"/>
    </xf>
    <xf numFmtId="0" fontId="4" fillId="0" borderId="14" xfId="0" applyFont="1" applyBorder="1">
      <alignment vertical="center"/>
    </xf>
    <xf numFmtId="49" fontId="21" fillId="0" borderId="21" xfId="4" applyNumberFormat="1" applyFont="1" applyBorder="1" applyAlignment="1">
      <alignment horizontal="center" vertical="center"/>
    </xf>
    <xf numFmtId="49" fontId="1" fillId="0" borderId="35" xfId="0" applyNumberFormat="1" applyFont="1" applyBorder="1" applyAlignment="1">
      <alignment horizontal="center" vertical="center"/>
    </xf>
    <xf numFmtId="0" fontId="4" fillId="0" borderId="0" xfId="0" applyFont="1" applyAlignment="1">
      <alignment vertical="top" wrapText="1"/>
    </xf>
    <xf numFmtId="0" fontId="4" fillId="0" borderId="13" xfId="0" applyFont="1" applyBorder="1" applyAlignment="1">
      <alignment vertical="top" wrapText="1"/>
    </xf>
    <xf numFmtId="0" fontId="4" fillId="0" borderId="19" xfId="4" applyFont="1" applyBorder="1" applyAlignment="1">
      <alignment horizontal="center" vertical="center"/>
    </xf>
    <xf numFmtId="0" fontId="4" fillId="0" borderId="10" xfId="4" applyFont="1" applyBorder="1" applyAlignment="1">
      <alignment horizontal="center" vertical="center"/>
    </xf>
    <xf numFmtId="0" fontId="4" fillId="0" borderId="11" xfId="4" applyFont="1" applyBorder="1" applyAlignment="1">
      <alignment horizontal="center" vertical="center"/>
    </xf>
    <xf numFmtId="0" fontId="4" fillId="0" borderId="19" xfId="0" applyFont="1" applyBorder="1" applyAlignment="1">
      <alignment vertical="center" wrapText="1"/>
    </xf>
    <xf numFmtId="0" fontId="4" fillId="0" borderId="10" xfId="0" applyFont="1" applyBorder="1" applyAlignment="1">
      <alignment vertical="center" wrapText="1"/>
    </xf>
    <xf numFmtId="0" fontId="4" fillId="0" borderId="11" xfId="0" applyFont="1" applyBorder="1" applyAlignment="1">
      <alignment vertical="center" wrapText="1"/>
    </xf>
    <xf numFmtId="0" fontId="4" fillId="3" borderId="19" xfId="4" applyFont="1" applyFill="1" applyBorder="1" applyAlignment="1">
      <alignment horizontal="center" vertical="center" wrapText="1"/>
    </xf>
    <xf numFmtId="0" fontId="4" fillId="3" borderId="10" xfId="4" applyFont="1" applyFill="1" applyBorder="1" applyAlignment="1">
      <alignment horizontal="center" vertical="center" wrapText="1"/>
    </xf>
    <xf numFmtId="0" fontId="4" fillId="3" borderId="11" xfId="4" applyFont="1" applyFill="1" applyBorder="1" applyAlignment="1">
      <alignment horizontal="center" vertical="center" wrapText="1"/>
    </xf>
    <xf numFmtId="0" fontId="1" fillId="0" borderId="56" xfId="4" applyFont="1" applyBorder="1" applyAlignment="1">
      <alignment horizontal="center" vertical="center"/>
    </xf>
    <xf numFmtId="40" fontId="4" fillId="4" borderId="19" xfId="1" applyNumberFormat="1" applyFont="1" applyFill="1" applyBorder="1" applyAlignment="1">
      <alignment horizontal="right" vertical="center"/>
    </xf>
    <xf numFmtId="40" fontId="4" fillId="4" borderId="10" xfId="1" applyNumberFormat="1" applyFont="1" applyFill="1" applyBorder="1" applyAlignment="1">
      <alignment horizontal="right" vertical="center"/>
    </xf>
    <xf numFmtId="177" fontId="4" fillId="0" borderId="19" xfId="1" applyNumberFormat="1" applyFont="1" applyFill="1" applyBorder="1" applyAlignment="1">
      <alignment vertical="center" wrapText="1"/>
    </xf>
    <xf numFmtId="177" fontId="4" fillId="0" borderId="10" xfId="1" applyNumberFormat="1" applyFont="1" applyFill="1" applyBorder="1" applyAlignment="1">
      <alignment vertical="center" wrapText="1"/>
    </xf>
    <xf numFmtId="177" fontId="4" fillId="0" borderId="11" xfId="1" applyNumberFormat="1" applyFont="1" applyFill="1" applyBorder="1" applyAlignment="1">
      <alignment vertical="center" wrapText="1"/>
    </xf>
    <xf numFmtId="0" fontId="4" fillId="0" borderId="19" xfId="4" applyFont="1" applyBorder="1" applyAlignment="1">
      <alignment horizontal="left"/>
    </xf>
    <xf numFmtId="0" fontId="4" fillId="0" borderId="10" xfId="4" applyFont="1" applyBorder="1" applyAlignment="1">
      <alignment horizontal="left"/>
    </xf>
    <xf numFmtId="0" fontId="4" fillId="0" borderId="11" xfId="4" applyFont="1" applyBorder="1" applyAlignment="1">
      <alignment horizontal="left"/>
    </xf>
    <xf numFmtId="0" fontId="4" fillId="0" borderId="1" xfId="4" applyFont="1" applyBorder="1" applyAlignment="1">
      <alignment horizontal="distributed" vertical="center"/>
    </xf>
    <xf numFmtId="0" fontId="4" fillId="0" borderId="12" xfId="0" applyFont="1" applyBorder="1" applyAlignment="1">
      <alignment horizontal="distributed" vertical="center"/>
    </xf>
    <xf numFmtId="0" fontId="4" fillId="0" borderId="57" xfId="0" applyFont="1" applyBorder="1" applyAlignment="1">
      <alignment horizontal="distributed" vertical="center"/>
    </xf>
    <xf numFmtId="0" fontId="4" fillId="0" borderId="9" xfId="0" applyFont="1" applyBorder="1" applyAlignment="1">
      <alignment horizontal="distributed" vertical="center"/>
    </xf>
    <xf numFmtId="0" fontId="4" fillId="0" borderId="14" xfId="0" applyFont="1" applyBorder="1" applyAlignment="1">
      <alignment horizontal="distributed" vertical="center"/>
    </xf>
    <xf numFmtId="0" fontId="4" fillId="5" borderId="0" xfId="4" applyFont="1" applyFill="1" applyAlignment="1" applyProtection="1">
      <alignment horizontal="left" vertical="center" wrapText="1"/>
      <protection locked="0"/>
    </xf>
    <xf numFmtId="0" fontId="1" fillId="5" borderId="0" xfId="0" applyFont="1" applyFill="1" applyAlignment="1" applyProtection="1">
      <alignment horizontal="left" vertical="center" wrapText="1"/>
      <protection locked="0"/>
    </xf>
    <xf numFmtId="0" fontId="1" fillId="5" borderId="30" xfId="0" applyFont="1" applyFill="1" applyBorder="1" applyAlignment="1" applyProtection="1">
      <alignment horizontal="left" vertical="center" wrapText="1"/>
      <protection locked="0"/>
    </xf>
    <xf numFmtId="0" fontId="5" fillId="0" borderId="29" xfId="4" applyFont="1" applyBorder="1" applyAlignment="1">
      <alignment horizontal="center" vertical="center" wrapText="1"/>
    </xf>
    <xf numFmtId="0" fontId="1" fillId="0" borderId="0" xfId="0" applyFont="1" applyAlignment="1">
      <alignment horizontal="center" vertical="center" wrapText="1"/>
    </xf>
    <xf numFmtId="0" fontId="1" fillId="0" borderId="30" xfId="0" applyFont="1" applyBorder="1" applyAlignment="1">
      <alignment horizontal="center" vertical="center" wrapText="1"/>
    </xf>
    <xf numFmtId="0" fontId="1" fillId="0" borderId="29" xfId="0" applyFont="1" applyBorder="1" applyAlignment="1">
      <alignment vertical="center" wrapText="1"/>
    </xf>
    <xf numFmtId="0" fontId="1" fillId="0" borderId="0" xfId="0" applyFont="1" applyAlignment="1">
      <alignment vertical="center" wrapText="1"/>
    </xf>
    <xf numFmtId="0" fontId="1" fillId="0" borderId="30" xfId="0" applyFont="1" applyBorder="1" applyAlignment="1">
      <alignment vertical="center" wrapText="1"/>
    </xf>
    <xf numFmtId="58" fontId="5" fillId="5" borderId="0" xfId="4" quotePrefix="1" applyNumberFormat="1" applyFont="1" applyFill="1" applyAlignment="1" applyProtection="1">
      <alignment horizontal="right" indent="1"/>
      <protection locked="0"/>
    </xf>
    <xf numFmtId="58" fontId="1" fillId="5" borderId="0" xfId="4" applyNumberFormat="1" applyFont="1" applyFill="1" applyAlignment="1" applyProtection="1">
      <alignment horizontal="right" indent="1"/>
      <protection locked="0"/>
    </xf>
    <xf numFmtId="58" fontId="1" fillId="5" borderId="30" xfId="0" applyNumberFormat="1" applyFont="1" applyFill="1" applyBorder="1" applyAlignment="1" applyProtection="1">
      <alignment horizontal="right" indent="1"/>
      <protection locked="0"/>
    </xf>
    <xf numFmtId="0" fontId="1" fillId="0" borderId="29" xfId="4" applyFont="1" applyBorder="1" applyAlignment="1">
      <alignment vertical="top" wrapText="1"/>
    </xf>
    <xf numFmtId="0" fontId="1" fillId="0" borderId="0" xfId="4" applyFont="1" applyAlignment="1">
      <alignment vertical="top" wrapText="1"/>
    </xf>
    <xf numFmtId="0" fontId="1" fillId="0" borderId="30" xfId="4" applyFont="1" applyBorder="1" applyAlignment="1">
      <alignment vertical="top" wrapText="1"/>
    </xf>
    <xf numFmtId="179" fontId="4" fillId="5" borderId="57" xfId="0" applyNumberFormat="1" applyFont="1" applyFill="1" applyBorder="1" applyAlignment="1" applyProtection="1">
      <alignment horizontal="center" vertical="center" wrapText="1"/>
      <protection locked="0"/>
    </xf>
    <xf numFmtId="179" fontId="4" fillId="5" borderId="9" xfId="0" applyNumberFormat="1" applyFont="1" applyFill="1" applyBorder="1" applyAlignment="1" applyProtection="1">
      <alignment horizontal="center" vertical="center" wrapText="1"/>
      <protection locked="0"/>
    </xf>
    <xf numFmtId="179" fontId="4" fillId="5" borderId="14" xfId="0" applyNumberFormat="1" applyFont="1" applyFill="1" applyBorder="1" applyAlignment="1" applyProtection="1">
      <alignment horizontal="center" vertical="center" wrapText="1"/>
      <protection locked="0"/>
    </xf>
    <xf numFmtId="0" fontId="4" fillId="5" borderId="54" xfId="4" applyFont="1" applyFill="1" applyBorder="1" applyAlignment="1" applyProtection="1">
      <alignment horizontal="left" vertical="center" wrapText="1"/>
      <protection locked="0"/>
    </xf>
    <xf numFmtId="0" fontId="4" fillId="5" borderId="1" xfId="4" applyFont="1" applyFill="1" applyBorder="1" applyAlignment="1" applyProtection="1">
      <alignment horizontal="left" vertical="center" wrapText="1"/>
      <protection locked="0"/>
    </xf>
    <xf numFmtId="0" fontId="4" fillId="5" borderId="1" xfId="0" applyFont="1" applyFill="1" applyBorder="1" applyProtection="1">
      <alignment vertical="center"/>
      <protection locked="0"/>
    </xf>
    <xf numFmtId="0" fontId="4" fillId="5" borderId="57" xfId="0" applyFont="1" applyFill="1" applyBorder="1" applyProtection="1">
      <alignment vertical="center"/>
      <protection locked="0"/>
    </xf>
    <xf numFmtId="0" fontId="4" fillId="5" borderId="9" xfId="0" applyFont="1" applyFill="1" applyBorder="1" applyProtection="1">
      <alignment vertical="center"/>
      <protection locked="0"/>
    </xf>
    <xf numFmtId="0" fontId="4" fillId="5" borderId="54" xfId="4" applyFont="1" applyFill="1" applyBorder="1" applyAlignment="1" applyProtection="1">
      <alignment vertical="center" wrapText="1"/>
      <protection locked="0"/>
    </xf>
    <xf numFmtId="0" fontId="4" fillId="5" borderId="1" xfId="4" applyFont="1" applyFill="1" applyBorder="1" applyAlignment="1" applyProtection="1">
      <alignment vertical="center" wrapText="1"/>
      <protection locked="0"/>
    </xf>
    <xf numFmtId="0" fontId="4" fillId="5" borderId="57" xfId="4" applyFont="1" applyFill="1" applyBorder="1" applyAlignment="1" applyProtection="1">
      <alignment vertical="center" wrapText="1"/>
      <protection locked="0"/>
    </xf>
    <xf numFmtId="0" fontId="4" fillId="5" borderId="9" xfId="4" applyFont="1" applyFill="1" applyBorder="1" applyAlignment="1" applyProtection="1">
      <alignment vertical="center" wrapText="1"/>
      <protection locked="0"/>
    </xf>
    <xf numFmtId="0" fontId="1" fillId="7" borderId="29" xfId="4" applyFont="1" applyFill="1" applyBorder="1" applyAlignment="1" applyProtection="1">
      <alignment horizontal="center" shrinkToFit="1"/>
      <protection locked="0"/>
    </xf>
    <xf numFmtId="0" fontId="1" fillId="7" borderId="0" xfId="4" applyFont="1" applyFill="1" applyAlignment="1" applyProtection="1">
      <alignment horizontal="center" shrinkToFit="1"/>
      <protection locked="0"/>
    </xf>
    <xf numFmtId="0" fontId="4" fillId="7" borderId="19" xfId="0" applyFont="1" applyFill="1" applyBorder="1" applyAlignment="1" applyProtection="1">
      <alignment horizontal="center" vertical="center" wrapText="1"/>
      <protection locked="0"/>
    </xf>
    <xf numFmtId="0" fontId="4" fillId="7" borderId="10" xfId="0" applyFont="1" applyFill="1" applyBorder="1" applyAlignment="1" applyProtection="1">
      <alignment horizontal="center" vertical="center" wrapText="1"/>
      <protection locked="0"/>
    </xf>
    <xf numFmtId="0" fontId="4" fillId="7" borderId="10" xfId="4" applyFont="1" applyFill="1" applyBorder="1" applyAlignment="1" applyProtection="1">
      <alignment horizontal="left" vertical="center" wrapText="1"/>
      <protection locked="0"/>
    </xf>
    <xf numFmtId="0" fontId="4" fillId="7" borderId="10" xfId="0" applyFont="1" applyFill="1" applyBorder="1" applyAlignment="1" applyProtection="1">
      <alignment horizontal="left" vertical="center" wrapText="1"/>
      <protection locked="0"/>
    </xf>
    <xf numFmtId="0" fontId="4" fillId="7" borderId="11" xfId="0" applyFont="1" applyFill="1" applyBorder="1" applyAlignment="1" applyProtection="1">
      <alignment horizontal="left" vertical="center" wrapText="1"/>
      <protection locked="0"/>
    </xf>
    <xf numFmtId="0" fontId="4" fillId="0" borderId="19" xfId="0" applyFont="1" applyBorder="1" applyAlignment="1" applyProtection="1">
      <alignment horizontal="center" vertical="center" wrapText="1"/>
      <protection locked="0"/>
    </xf>
    <xf numFmtId="0" fontId="38" fillId="0" borderId="10" xfId="0" applyFont="1" applyBorder="1" applyAlignment="1">
      <alignment horizontal="center" vertical="center" wrapText="1"/>
    </xf>
    <xf numFmtId="0" fontId="1" fillId="0" borderId="11" xfId="0" applyFont="1" applyBorder="1" applyAlignment="1">
      <alignment horizontal="center" vertical="center" wrapText="1"/>
    </xf>
    <xf numFmtId="0" fontId="38" fillId="0" borderId="10" xfId="0" applyFont="1" applyBorder="1">
      <alignment vertical="center"/>
    </xf>
    <xf numFmtId="0" fontId="38" fillId="0" borderId="138" xfId="0" applyFont="1" applyBorder="1">
      <alignment vertical="center"/>
    </xf>
    <xf numFmtId="182" fontId="4" fillId="7" borderId="139" xfId="4" applyNumberFormat="1" applyFont="1" applyFill="1" applyBorder="1" applyAlignment="1" applyProtection="1">
      <alignment horizontal="center" vertical="center" wrapText="1"/>
      <protection locked="0"/>
    </xf>
    <xf numFmtId="0" fontId="1" fillId="7" borderId="10" xfId="0" applyFont="1" applyFill="1" applyBorder="1" applyAlignment="1">
      <alignment horizontal="center" vertical="center" wrapText="1"/>
    </xf>
    <xf numFmtId="0" fontId="4" fillId="0" borderId="54" xfId="4" applyFont="1" applyBorder="1" applyAlignment="1">
      <alignment horizontal="center" vertical="center"/>
    </xf>
    <xf numFmtId="0" fontId="38" fillId="0" borderId="1" xfId="0" applyFont="1" applyBorder="1" applyAlignment="1">
      <alignment horizontal="center" vertical="center"/>
    </xf>
    <xf numFmtId="0" fontId="38" fillId="0" borderId="12" xfId="0" applyFont="1" applyBorder="1" applyAlignment="1">
      <alignment horizontal="center" vertical="center"/>
    </xf>
    <xf numFmtId="0" fontId="4" fillId="7" borderId="0" xfId="4" applyFont="1" applyFill="1" applyAlignment="1" applyProtection="1">
      <alignment horizontal="left"/>
      <protection locked="0"/>
    </xf>
    <xf numFmtId="0" fontId="4" fillId="7" borderId="30" xfId="4" applyFont="1" applyFill="1" applyBorder="1" applyAlignment="1" applyProtection="1">
      <alignment horizontal="left"/>
      <protection locked="0"/>
    </xf>
    <xf numFmtId="0" fontId="4" fillId="0" borderId="9" xfId="0" applyFont="1" applyBorder="1" applyAlignment="1">
      <alignment horizontal="center" vertical="center" shrinkToFit="1"/>
    </xf>
    <xf numFmtId="0" fontId="1" fillId="0" borderId="9" xfId="0" applyFont="1" applyBorder="1" applyAlignment="1">
      <alignment horizontal="center" vertical="center" shrinkToFit="1"/>
    </xf>
    <xf numFmtId="0" fontId="4" fillId="0" borderId="0" xfId="4" applyFont="1" applyAlignment="1">
      <alignment horizontal="center"/>
    </xf>
    <xf numFmtId="0" fontId="1" fillId="0" borderId="0" xfId="0" applyFont="1" applyAlignment="1">
      <alignment horizontal="center"/>
    </xf>
    <xf numFmtId="0" fontId="1" fillId="0" borderId="19" xfId="4" applyFont="1" applyBorder="1" applyAlignment="1">
      <alignment vertical="center" wrapText="1"/>
    </xf>
    <xf numFmtId="0" fontId="1" fillId="0" borderId="10" xfId="0" applyFont="1" applyBorder="1" applyAlignment="1">
      <alignment vertical="center" wrapText="1"/>
    </xf>
    <xf numFmtId="0" fontId="1" fillId="0" borderId="11" xfId="0" applyFont="1" applyBorder="1" applyAlignment="1">
      <alignment vertical="center" wrapText="1"/>
    </xf>
    <xf numFmtId="0" fontId="4" fillId="0" borderId="0" xfId="0" applyFont="1" applyAlignment="1">
      <alignment horizontal="left" vertical="top" wrapText="1"/>
    </xf>
    <xf numFmtId="0" fontId="4" fillId="0" borderId="13" xfId="0" applyFont="1" applyBorder="1" applyAlignment="1">
      <alignment horizontal="left" vertical="top" wrapText="1"/>
    </xf>
    <xf numFmtId="0" fontId="19" fillId="0" borderId="44" xfId="4" applyFont="1" applyBorder="1" applyAlignment="1">
      <alignment horizontal="center" vertical="top" wrapText="1"/>
    </xf>
    <xf numFmtId="0" fontId="19" fillId="0" borderId="0" xfId="4" applyFont="1" applyAlignment="1">
      <alignment horizontal="center" vertical="top" wrapText="1"/>
    </xf>
    <xf numFmtId="0" fontId="4" fillId="0" borderId="1" xfId="4" applyFont="1" applyBorder="1" applyAlignment="1">
      <alignment horizontal="center" vertical="center" wrapText="1"/>
    </xf>
    <xf numFmtId="0" fontId="4" fillId="0" borderId="57" xfId="4" applyFont="1" applyBorder="1" applyAlignment="1">
      <alignment horizontal="center" vertical="center" wrapText="1"/>
    </xf>
    <xf numFmtId="0" fontId="4" fillId="0" borderId="9" xfId="4" applyFont="1" applyBorder="1" applyAlignment="1">
      <alignment horizontal="center" vertical="center" wrapText="1"/>
    </xf>
    <xf numFmtId="0" fontId="4" fillId="0" borderId="54" xfId="4" applyFont="1" applyBorder="1" applyAlignment="1">
      <alignment horizontal="left" vertical="center"/>
    </xf>
    <xf numFmtId="0" fontId="4" fillId="8" borderId="57" xfId="4" quotePrefix="1" applyFont="1" applyFill="1" applyBorder="1" applyAlignment="1" applyProtection="1">
      <alignment vertical="top" wrapText="1"/>
      <protection locked="0"/>
    </xf>
    <xf numFmtId="0" fontId="4" fillId="8" borderId="9" xfId="4" applyFont="1" applyFill="1" applyBorder="1" applyAlignment="1" applyProtection="1">
      <alignment vertical="top" wrapText="1"/>
      <protection locked="0"/>
    </xf>
    <xf numFmtId="0" fontId="4" fillId="8" borderId="14" xfId="4" applyFont="1" applyFill="1" applyBorder="1" applyAlignment="1" applyProtection="1">
      <alignment vertical="top" wrapText="1"/>
      <protection locked="0"/>
    </xf>
    <xf numFmtId="40" fontId="4" fillId="9" borderId="19" xfId="1" applyNumberFormat="1" applyFont="1" applyFill="1" applyBorder="1" applyAlignment="1" applyProtection="1">
      <alignment horizontal="right" vertical="center"/>
    </xf>
    <xf numFmtId="40" fontId="4" fillId="9" borderId="10" xfId="1" applyNumberFormat="1" applyFont="1" applyFill="1" applyBorder="1" applyAlignment="1" applyProtection="1">
      <alignment horizontal="right" vertical="center"/>
    </xf>
    <xf numFmtId="0" fontId="4" fillId="0" borderId="10" xfId="0" applyFont="1" applyBorder="1" applyAlignment="1" applyProtection="1">
      <alignment horizontal="center" vertical="center" wrapText="1"/>
      <protection locked="0"/>
    </xf>
    <xf numFmtId="0" fontId="8" fillId="0" borderId="44" xfId="4" applyFont="1" applyBorder="1" applyAlignment="1">
      <alignment vertical="center" wrapText="1"/>
    </xf>
    <xf numFmtId="0" fontId="8" fillId="0" borderId="13" xfId="4" applyFont="1" applyBorder="1" applyAlignment="1">
      <alignment vertical="center" wrapText="1"/>
    </xf>
    <xf numFmtId="38" fontId="0" fillId="0" borderId="0" xfId="1" applyFont="1" applyBorder="1" applyAlignment="1">
      <alignment horizontal="center" vertical="center" textRotation="180" wrapText="1"/>
    </xf>
    <xf numFmtId="38" fontId="2" fillId="0" borderId="0" xfId="1" applyFont="1" applyBorder="1" applyAlignment="1">
      <alignment horizontal="center" vertical="center" textRotation="180" wrapText="1"/>
    </xf>
    <xf numFmtId="38" fontId="5" fillId="0" borderId="0" xfId="1" applyFont="1" applyFill="1" applyAlignment="1">
      <alignment vertical="top"/>
    </xf>
    <xf numFmtId="38" fontId="7" fillId="0" borderId="26" xfId="1" applyFont="1" applyBorder="1" applyAlignment="1">
      <alignment vertical="top" wrapText="1"/>
    </xf>
    <xf numFmtId="38" fontId="7" fillId="0" borderId="27" xfId="1" applyFont="1" applyBorder="1" applyAlignment="1">
      <alignment vertical="top" wrapText="1"/>
    </xf>
    <xf numFmtId="38" fontId="7" fillId="0" borderId="29" xfId="1" applyFont="1" applyBorder="1" applyAlignment="1">
      <alignment vertical="top" wrapText="1"/>
    </xf>
    <xf numFmtId="38" fontId="7" fillId="0" borderId="0" xfId="1" applyFont="1" applyBorder="1" applyAlignment="1">
      <alignment vertical="top" wrapText="1"/>
    </xf>
    <xf numFmtId="38" fontId="7" fillId="0" borderId="104" xfId="1" applyFont="1" applyBorder="1" applyAlignment="1">
      <alignment vertical="top" wrapText="1"/>
    </xf>
    <xf numFmtId="38" fontId="7" fillId="0" borderId="105" xfId="1" applyFont="1" applyBorder="1" applyAlignment="1">
      <alignment vertical="top" wrapText="1"/>
    </xf>
    <xf numFmtId="38" fontId="7" fillId="0" borderId="28" xfId="1" applyFont="1" applyBorder="1" applyAlignment="1">
      <alignment vertical="top" wrapText="1"/>
    </xf>
    <xf numFmtId="38" fontId="7" fillId="0" borderId="30" xfId="1" applyFont="1" applyBorder="1" applyAlignment="1">
      <alignment vertical="top" wrapText="1"/>
    </xf>
    <xf numFmtId="38" fontId="7" fillId="0" borderId="106" xfId="1" applyFont="1" applyBorder="1" applyAlignment="1">
      <alignment vertical="top" wrapText="1"/>
    </xf>
    <xf numFmtId="178" fontId="4" fillId="4" borderId="0" xfId="1" applyNumberFormat="1" applyFont="1" applyFill="1" applyAlignment="1">
      <alignment vertical="center" shrinkToFit="1"/>
    </xf>
    <xf numFmtId="181" fontId="4" fillId="4" borderId="107" xfId="1" applyNumberFormat="1" applyFont="1" applyFill="1" applyBorder="1" applyAlignment="1">
      <alignment vertical="center" shrinkToFit="1"/>
    </xf>
    <xf numFmtId="181" fontId="4" fillId="4" borderId="10" xfId="1" applyNumberFormat="1" applyFont="1" applyFill="1" applyBorder="1" applyAlignment="1">
      <alignment vertical="center" shrinkToFit="1"/>
    </xf>
    <xf numFmtId="38" fontId="4" fillId="0" borderId="107" xfId="1" applyFont="1" applyBorder="1" applyAlignment="1">
      <alignment vertical="center" wrapText="1"/>
    </xf>
    <xf numFmtId="38" fontId="4" fillId="0" borderId="60" xfId="1" applyFont="1" applyBorder="1" applyAlignment="1">
      <alignment vertical="center" wrapText="1"/>
    </xf>
    <xf numFmtId="38" fontId="7" fillId="0" borderId="107" xfId="1" applyFont="1" applyBorder="1" applyAlignment="1">
      <alignment vertical="center" wrapText="1"/>
    </xf>
    <xf numFmtId="38" fontId="7" fillId="0" borderId="60" xfId="1" applyFont="1" applyBorder="1" applyAlignment="1">
      <alignment vertical="center" wrapText="1"/>
    </xf>
    <xf numFmtId="38" fontId="4" fillId="0" borderId="112" xfId="1" applyFont="1" applyBorder="1" applyAlignment="1">
      <alignment vertical="center" wrapText="1"/>
    </xf>
    <xf numFmtId="38" fontId="4" fillId="0" borderId="113" xfId="1" applyFont="1" applyBorder="1" applyAlignment="1">
      <alignment vertical="center" wrapText="1"/>
    </xf>
    <xf numFmtId="181" fontId="4" fillId="3" borderId="110" xfId="1" applyNumberFormat="1" applyFont="1" applyFill="1" applyBorder="1" applyAlignment="1" applyProtection="1">
      <alignment vertical="center" shrinkToFit="1"/>
      <protection locked="0"/>
    </xf>
    <xf numFmtId="181" fontId="4" fillId="3" borderId="111" xfId="1" applyNumberFormat="1" applyFont="1" applyFill="1" applyBorder="1" applyAlignment="1" applyProtection="1">
      <alignment vertical="center" shrinkToFit="1"/>
      <protection locked="0"/>
    </xf>
    <xf numFmtId="38" fontId="4" fillId="0" borderId="19" xfId="1" applyFont="1" applyBorder="1" applyAlignment="1">
      <alignment vertical="center" wrapText="1"/>
    </xf>
    <xf numFmtId="38" fontId="4" fillId="0" borderId="11" xfId="1" applyFont="1" applyBorder="1" applyAlignment="1">
      <alignment vertical="center" wrapText="1"/>
    </xf>
    <xf numFmtId="181" fontId="4" fillId="4" borderId="110" xfId="1" applyNumberFormat="1" applyFont="1" applyFill="1" applyBorder="1" applyAlignment="1">
      <alignment vertical="center" shrinkToFit="1"/>
    </xf>
    <xf numFmtId="181" fontId="4" fillId="4" borderId="111" xfId="1" applyNumberFormat="1" applyFont="1" applyFill="1" applyBorder="1" applyAlignment="1">
      <alignment vertical="center" shrinkToFit="1"/>
    </xf>
    <xf numFmtId="38" fontId="4" fillId="0" borderId="19" xfId="1" applyFont="1" applyBorder="1" applyAlignment="1">
      <alignment horizontal="center" vertical="center" wrapText="1" shrinkToFit="1"/>
    </xf>
    <xf numFmtId="38" fontId="4" fillId="0" borderId="11" xfId="1" applyFont="1" applyBorder="1" applyAlignment="1">
      <alignment horizontal="center" vertical="center" wrapText="1" shrinkToFit="1"/>
    </xf>
    <xf numFmtId="181" fontId="4" fillId="4" borderId="19" xfId="1" applyNumberFormat="1" applyFont="1" applyFill="1" applyBorder="1" applyAlignment="1">
      <alignment vertical="center" shrinkToFit="1"/>
    </xf>
    <xf numFmtId="38" fontId="4" fillId="0" borderId="0" xfId="1" applyFont="1" applyAlignment="1">
      <alignment vertical="top" wrapText="1"/>
    </xf>
    <xf numFmtId="38" fontId="4" fillId="0" borderId="17" xfId="1" applyFont="1" applyBorder="1" applyAlignment="1">
      <alignment vertical="top" wrapText="1"/>
    </xf>
    <xf numFmtId="181" fontId="4" fillId="4" borderId="73" xfId="1" applyNumberFormat="1" applyFont="1" applyFill="1" applyBorder="1" applyAlignment="1">
      <alignment vertical="center" shrinkToFit="1"/>
    </xf>
    <xf numFmtId="181" fontId="4" fillId="4" borderId="71" xfId="1" applyNumberFormat="1" applyFont="1" applyFill="1" applyBorder="1" applyAlignment="1">
      <alignment vertical="center" shrinkToFit="1"/>
    </xf>
    <xf numFmtId="38" fontId="4" fillId="0" borderId="108" xfId="1" applyFont="1" applyBorder="1" applyAlignment="1">
      <alignment horizontal="center" vertical="center" wrapText="1"/>
    </xf>
    <xf numFmtId="38" fontId="4" fillId="0" borderId="109" xfId="1" applyFont="1" applyBorder="1" applyAlignment="1">
      <alignment horizontal="center" vertical="center" wrapText="1"/>
    </xf>
    <xf numFmtId="38" fontId="4" fillId="0" borderId="34" xfId="1" applyFont="1" applyBorder="1" applyAlignment="1">
      <alignment horizontal="center" vertical="center" wrapText="1"/>
    </xf>
    <xf numFmtId="40" fontId="4" fillId="3" borderId="19" xfId="1" applyNumberFormat="1" applyFont="1" applyFill="1" applyBorder="1" applyAlignment="1" applyProtection="1">
      <alignment vertical="center" shrinkToFit="1"/>
      <protection locked="0"/>
    </xf>
    <xf numFmtId="40" fontId="4" fillId="3" borderId="10" xfId="1" applyNumberFormat="1" applyFont="1" applyFill="1" applyBorder="1" applyAlignment="1" applyProtection="1">
      <alignment vertical="center" shrinkToFit="1"/>
      <protection locked="0"/>
    </xf>
    <xf numFmtId="38" fontId="8" fillId="0" borderId="73" xfId="1" applyFont="1" applyBorder="1" applyAlignment="1">
      <alignment vertical="center" wrapText="1"/>
    </xf>
    <xf numFmtId="38" fontId="8" fillId="0" borderId="61" xfId="1" applyFont="1" applyBorder="1" applyAlignment="1">
      <alignment vertical="center" wrapText="1"/>
    </xf>
    <xf numFmtId="38" fontId="4" fillId="0" borderId="10" xfId="1" applyFont="1" applyBorder="1" applyAlignment="1">
      <alignment vertical="center" wrapText="1"/>
    </xf>
    <xf numFmtId="181" fontId="4" fillId="3" borderId="10" xfId="1" applyNumberFormat="1" applyFont="1" applyFill="1" applyBorder="1" applyAlignment="1" applyProtection="1">
      <alignment vertical="center" shrinkToFit="1"/>
      <protection locked="0"/>
    </xf>
    <xf numFmtId="181" fontId="4" fillId="3" borderId="114" xfId="1" applyNumberFormat="1" applyFont="1" applyFill="1" applyBorder="1" applyAlignment="1" applyProtection="1">
      <alignment vertical="center" shrinkToFit="1"/>
      <protection locked="0"/>
    </xf>
    <xf numFmtId="181" fontId="4" fillId="3" borderId="36" xfId="1" applyNumberFormat="1" applyFont="1" applyFill="1" applyBorder="1" applyAlignment="1" applyProtection="1">
      <alignment vertical="center" shrinkToFit="1"/>
      <protection locked="0"/>
    </xf>
    <xf numFmtId="38" fontId="4" fillId="0" borderId="115" xfId="1" applyFont="1" applyBorder="1" applyAlignment="1">
      <alignment vertical="center" wrapText="1"/>
    </xf>
    <xf numFmtId="38" fontId="4" fillId="0" borderId="116" xfId="1" applyFont="1" applyBorder="1" applyAlignment="1">
      <alignment vertical="center" wrapText="1"/>
    </xf>
    <xf numFmtId="38" fontId="4" fillId="0" borderId="9" xfId="1" applyFont="1" applyBorder="1" applyAlignment="1">
      <alignment vertical="center" wrapText="1"/>
    </xf>
    <xf numFmtId="38" fontId="4" fillId="0" borderId="117" xfId="1" applyFont="1" applyBorder="1" applyAlignment="1">
      <alignment vertical="center" wrapText="1"/>
    </xf>
    <xf numFmtId="38" fontId="4" fillId="0" borderId="118" xfId="1" applyFont="1" applyBorder="1" applyAlignment="1">
      <alignment horizontal="center" vertical="center" wrapText="1"/>
    </xf>
    <xf numFmtId="38" fontId="4" fillId="0" borderId="119" xfId="1" applyFont="1" applyBorder="1" applyAlignment="1">
      <alignment horizontal="center" vertical="center" wrapText="1"/>
    </xf>
    <xf numFmtId="181" fontId="4" fillId="3" borderId="19" xfId="1" applyNumberFormat="1" applyFont="1" applyFill="1" applyBorder="1" applyAlignment="1" applyProtection="1">
      <alignment vertical="center" shrinkToFit="1"/>
      <protection locked="0"/>
    </xf>
    <xf numFmtId="38" fontId="4" fillId="0" borderId="19" xfId="1" applyFont="1" applyBorder="1" applyAlignment="1">
      <alignment horizontal="center" vertical="center" wrapText="1"/>
    </xf>
    <xf numFmtId="38" fontId="4" fillId="0" borderId="10" xfId="1" applyFont="1" applyBorder="1" applyAlignment="1">
      <alignment horizontal="center" vertical="center" wrapText="1"/>
    </xf>
    <xf numFmtId="181" fontId="4" fillId="3" borderId="73" xfId="1" applyNumberFormat="1" applyFont="1" applyFill="1" applyBorder="1" applyAlignment="1" applyProtection="1">
      <alignment vertical="center" shrinkToFit="1"/>
      <protection locked="0"/>
    </xf>
    <xf numFmtId="181" fontId="4" fillId="3" borderId="71" xfId="1" applyNumberFormat="1" applyFont="1" applyFill="1" applyBorder="1" applyAlignment="1" applyProtection="1">
      <alignment vertical="center" shrinkToFit="1"/>
      <protection locked="0"/>
    </xf>
    <xf numFmtId="38" fontId="0" fillId="0" borderId="10" xfId="1" applyFont="1" applyBorder="1" applyAlignment="1">
      <alignment vertical="center" wrapText="1"/>
    </xf>
    <xf numFmtId="38" fontId="0" fillId="0" borderId="11" xfId="1" applyFont="1" applyBorder="1" applyAlignment="1">
      <alignment vertical="center" wrapText="1"/>
    </xf>
    <xf numFmtId="38" fontId="27" fillId="0" borderId="0" xfId="1" applyFont="1" applyAlignment="1">
      <alignment vertical="center" wrapText="1"/>
    </xf>
    <xf numFmtId="38" fontId="4" fillId="6" borderId="21" xfId="1" applyFont="1" applyFill="1" applyBorder="1" applyAlignment="1">
      <alignment horizontal="center" vertical="center" textRotation="255" wrapText="1"/>
    </xf>
    <xf numFmtId="38" fontId="4" fillId="6" borderId="23" xfId="1" applyFont="1" applyFill="1" applyBorder="1" applyAlignment="1">
      <alignment horizontal="center" vertical="center" textRotation="255" wrapText="1"/>
    </xf>
    <xf numFmtId="38" fontId="4" fillId="6" borderId="35" xfId="1" applyFont="1" applyFill="1" applyBorder="1" applyAlignment="1">
      <alignment horizontal="center" vertical="center" textRotation="255" wrapText="1"/>
    </xf>
    <xf numFmtId="181" fontId="0" fillId="4" borderId="10" xfId="1" applyNumberFormat="1" applyFont="1" applyFill="1" applyBorder="1" applyAlignment="1">
      <alignment vertical="center" shrinkToFit="1"/>
    </xf>
    <xf numFmtId="38" fontId="4" fillId="0" borderId="120" xfId="1" applyFont="1" applyBorder="1" applyAlignment="1">
      <alignment horizontal="center" vertical="center" wrapText="1"/>
    </xf>
    <xf numFmtId="38" fontId="4" fillId="0" borderId="121" xfId="1" applyFont="1" applyBorder="1" applyAlignment="1">
      <alignment horizontal="center" vertical="center" wrapText="1"/>
    </xf>
    <xf numFmtId="38" fontId="4" fillId="0" borderId="122" xfId="1" applyFont="1" applyBorder="1" applyAlignment="1">
      <alignment horizontal="center" vertical="center" wrapText="1"/>
    </xf>
    <xf numFmtId="38" fontId="4" fillId="0" borderId="123" xfId="1" applyFont="1" applyBorder="1" applyAlignment="1">
      <alignment vertical="center" wrapText="1"/>
    </xf>
    <xf numFmtId="38" fontId="4" fillId="0" borderId="124" xfId="1" applyFont="1" applyBorder="1" applyAlignment="1">
      <alignment vertical="center" wrapText="1"/>
    </xf>
    <xf numFmtId="38" fontId="8" fillId="0" borderId="16" xfId="1" applyFont="1" applyBorder="1" applyAlignment="1">
      <alignment horizontal="center" vertical="center" wrapText="1"/>
    </xf>
    <xf numFmtId="38" fontId="0" fillId="0" borderId="17" xfId="1" applyFont="1" applyBorder="1" applyAlignment="1">
      <alignment horizontal="center" vertical="center" wrapText="1"/>
    </xf>
    <xf numFmtId="38" fontId="4" fillId="0" borderId="125" xfId="1" applyFont="1" applyBorder="1" applyAlignment="1">
      <alignment horizontal="center" vertical="center"/>
    </xf>
    <xf numFmtId="38" fontId="4" fillId="0" borderId="62" xfId="1" applyFont="1" applyBorder="1" applyAlignment="1">
      <alignment horizontal="center" vertical="center"/>
    </xf>
    <xf numFmtId="38" fontId="4" fillId="0" borderId="126" xfId="1" applyFont="1" applyBorder="1" applyAlignment="1">
      <alignment horizontal="center" vertical="center"/>
    </xf>
    <xf numFmtId="38" fontId="10" fillId="0" borderId="0" xfId="1" applyFont="1" applyBorder="1" applyAlignment="1">
      <alignment vertical="top" wrapText="1"/>
    </xf>
    <xf numFmtId="38" fontId="4" fillId="0" borderId="112" xfId="1" applyFont="1" applyBorder="1" applyAlignment="1">
      <alignment vertical="center" wrapText="1" shrinkToFit="1"/>
    </xf>
    <xf numFmtId="38" fontId="4" fillId="0" borderId="113" xfId="1" applyFont="1" applyBorder="1" applyAlignment="1">
      <alignment vertical="center" wrapText="1" shrinkToFit="1"/>
    </xf>
    <xf numFmtId="181" fontId="0" fillId="0" borderId="111" xfId="0" applyNumberFormat="1" applyBorder="1" applyProtection="1">
      <alignment vertical="center"/>
      <protection locked="0"/>
    </xf>
    <xf numFmtId="38" fontId="15" fillId="0" borderId="0" xfId="1" applyFont="1" applyAlignment="1">
      <alignment vertical="center" wrapText="1"/>
    </xf>
    <xf numFmtId="38" fontId="8" fillId="0" borderId="44" xfId="1" applyFont="1" applyBorder="1" applyAlignment="1">
      <alignment horizontal="center" vertical="center" wrapText="1"/>
    </xf>
    <xf numFmtId="38" fontId="0" fillId="0" borderId="0" xfId="1" applyFont="1" applyBorder="1" applyAlignment="1">
      <alignment horizontal="center" vertical="center" wrapText="1"/>
    </xf>
    <xf numFmtId="181" fontId="0" fillId="3" borderId="111" xfId="1" applyNumberFormat="1" applyFont="1" applyFill="1" applyBorder="1" applyAlignment="1" applyProtection="1">
      <alignment vertical="center" shrinkToFit="1"/>
      <protection locked="0"/>
    </xf>
    <xf numFmtId="181" fontId="0" fillId="3" borderId="10" xfId="1" applyNumberFormat="1" applyFont="1" applyFill="1" applyBorder="1" applyAlignment="1" applyProtection="1">
      <alignment vertical="center" shrinkToFit="1"/>
      <protection locked="0"/>
    </xf>
    <xf numFmtId="49" fontId="0" fillId="0" borderId="37" xfId="1" applyNumberFormat="1" applyFont="1" applyFill="1" applyBorder="1" applyAlignment="1">
      <alignment horizontal="center" vertical="center" shrinkToFit="1"/>
    </xf>
    <xf numFmtId="49" fontId="2" fillId="0" borderId="38" xfId="0" applyNumberFormat="1" applyFont="1" applyBorder="1" applyAlignment="1">
      <alignment horizontal="center" vertical="center" shrinkToFit="1"/>
    </xf>
    <xf numFmtId="49" fontId="2" fillId="0" borderId="7" xfId="0" applyNumberFormat="1" applyFont="1" applyBorder="1" applyAlignment="1">
      <alignment horizontal="center" vertical="center" shrinkToFit="1"/>
    </xf>
    <xf numFmtId="49" fontId="2" fillId="0" borderId="41" xfId="0" applyNumberFormat="1" applyFont="1" applyBorder="1" applyAlignment="1">
      <alignment horizontal="center" vertical="center" shrinkToFit="1"/>
    </xf>
    <xf numFmtId="49" fontId="2" fillId="0" borderId="17" xfId="0" applyNumberFormat="1" applyFont="1" applyBorder="1" applyAlignment="1">
      <alignment horizontal="center" vertical="center" shrinkToFit="1"/>
    </xf>
    <xf numFmtId="49" fontId="2" fillId="0" borderId="25" xfId="0" applyNumberFormat="1" applyFont="1" applyBorder="1" applyAlignment="1">
      <alignment horizontal="center" vertical="center" shrinkToFit="1"/>
    </xf>
    <xf numFmtId="38" fontId="4" fillId="0" borderId="1" xfId="1" applyFont="1" applyBorder="1" applyAlignment="1">
      <alignment vertical="center" wrapText="1"/>
    </xf>
    <xf numFmtId="38" fontId="4" fillId="0" borderId="12" xfId="1" applyFont="1" applyBorder="1" applyAlignment="1">
      <alignment vertical="center" wrapText="1"/>
    </xf>
    <xf numFmtId="0" fontId="2" fillId="0" borderId="108" xfId="0" applyFont="1" applyBorder="1" applyAlignment="1">
      <alignment horizontal="center"/>
    </xf>
    <xf numFmtId="0" fontId="0" fillId="0" borderId="34" xfId="0" applyBorder="1" applyAlignment="1">
      <alignment horizontal="center"/>
    </xf>
    <xf numFmtId="0" fontId="2" fillId="4" borderId="73" xfId="0" applyFont="1" applyFill="1" applyBorder="1" applyAlignment="1">
      <alignment horizontal="center" vertical="center"/>
    </xf>
    <xf numFmtId="0" fontId="0" fillId="4" borderId="61" xfId="0" applyFill="1" applyBorder="1" applyAlignment="1">
      <alignment horizontal="center" vertical="center"/>
    </xf>
    <xf numFmtId="38" fontId="4" fillId="0" borderId="0" xfId="1" applyFont="1" applyFill="1" applyAlignment="1">
      <alignment vertical="center" shrinkToFit="1"/>
    </xf>
    <xf numFmtId="0" fontId="0" fillId="0" borderId="0" xfId="0" applyAlignment="1">
      <alignment vertical="center" shrinkToFit="1"/>
    </xf>
    <xf numFmtId="38" fontId="4" fillId="0" borderId="0" xfId="1" applyFont="1" applyFill="1" applyAlignment="1">
      <alignment horizontal="right" vertical="center"/>
    </xf>
    <xf numFmtId="0" fontId="0" fillId="0" borderId="0" xfId="0" applyAlignment="1">
      <alignment horizontal="right" vertical="center"/>
    </xf>
    <xf numFmtId="38" fontId="4" fillId="0" borderId="0" xfId="1" applyFont="1" applyBorder="1" applyAlignment="1">
      <alignment horizontal="center" vertical="center" wrapText="1"/>
    </xf>
    <xf numFmtId="38" fontId="4" fillId="0" borderId="0" xfId="1" applyFont="1" applyBorder="1" applyAlignment="1">
      <alignment vertical="center" wrapText="1"/>
    </xf>
    <xf numFmtId="38" fontId="4" fillId="6" borderId="21" xfId="1" applyFont="1" applyFill="1" applyBorder="1" applyAlignment="1">
      <alignment horizontal="center" vertical="center" textRotation="255" shrinkToFit="1"/>
    </xf>
    <xf numFmtId="38" fontId="4" fillId="6" borderId="23" xfId="1" applyFont="1" applyFill="1" applyBorder="1" applyAlignment="1">
      <alignment horizontal="center" vertical="center" textRotation="255" shrinkToFit="1"/>
    </xf>
    <xf numFmtId="38" fontId="4" fillId="6" borderId="35" xfId="1" applyFont="1" applyFill="1" applyBorder="1" applyAlignment="1">
      <alignment horizontal="center" vertical="center" textRotation="255" shrinkToFit="1"/>
    </xf>
    <xf numFmtId="38" fontId="2" fillId="0" borderId="0" xfId="1" applyFont="1" applyAlignment="1">
      <alignment horizontal="center" vertical="center" textRotation="180" wrapText="1"/>
    </xf>
    <xf numFmtId="38" fontId="4" fillId="0" borderId="0" xfId="1" applyFont="1" applyFill="1" applyAlignment="1">
      <alignment horizontal="right" vertical="center" shrinkToFit="1"/>
    </xf>
    <xf numFmtId="0" fontId="0" fillId="0" borderId="0" xfId="0" applyAlignment="1">
      <alignment horizontal="right" vertical="center" shrinkToFit="1"/>
    </xf>
    <xf numFmtId="49" fontId="2" fillId="0" borderId="37" xfId="1" applyNumberFormat="1" applyFont="1" applyFill="1" applyBorder="1" applyAlignment="1">
      <alignment horizontal="center" vertical="center" shrinkToFit="1"/>
    </xf>
    <xf numFmtId="0" fontId="5" fillId="0" borderId="17" xfId="0" applyFont="1" applyBorder="1" applyAlignment="1">
      <alignment horizontal="left" vertical="center" shrinkToFit="1"/>
    </xf>
    <xf numFmtId="49" fontId="21" fillId="0" borderId="21" xfId="0" applyNumberFormat="1" applyFont="1" applyBorder="1" applyAlignment="1">
      <alignment horizontal="center" vertical="center"/>
    </xf>
    <xf numFmtId="49" fontId="0" fillId="0" borderId="35" xfId="0" applyNumberFormat="1" applyBorder="1" applyAlignment="1">
      <alignment horizontal="center" vertical="center"/>
    </xf>
    <xf numFmtId="180" fontId="5" fillId="0" borderId="17" xfId="0" applyNumberFormat="1" applyFont="1" applyBorder="1" applyAlignment="1">
      <alignment vertical="center" shrinkToFit="1"/>
    </xf>
    <xf numFmtId="0" fontId="5" fillId="0" borderId="127" xfId="0" applyFont="1" applyBorder="1" applyAlignment="1">
      <alignment vertical="center" shrinkToFit="1"/>
    </xf>
    <xf numFmtId="0" fontId="5" fillId="0" borderId="128" xfId="0" applyFont="1" applyBorder="1" applyAlignment="1">
      <alignment vertical="center" shrinkToFit="1"/>
    </xf>
    <xf numFmtId="0" fontId="5" fillId="0" borderId="129" xfId="0" applyFont="1" applyBorder="1" applyAlignment="1">
      <alignment vertical="center" wrapText="1" shrinkToFit="1"/>
    </xf>
    <xf numFmtId="0" fontId="5" fillId="0" borderId="55" xfId="0" applyFont="1" applyBorder="1" applyAlignment="1">
      <alignment vertical="center" wrapText="1" shrinkToFit="1"/>
    </xf>
    <xf numFmtId="0" fontId="5" fillId="0" borderId="50" xfId="0" applyFont="1" applyBorder="1" applyAlignment="1">
      <alignment vertical="center" wrapText="1" shrinkToFit="1"/>
    </xf>
    <xf numFmtId="0" fontId="5" fillId="0" borderId="130" xfId="0" applyFont="1" applyBorder="1" applyAlignment="1">
      <alignment vertical="center" wrapText="1" shrinkToFit="1"/>
    </xf>
    <xf numFmtId="0" fontId="5" fillId="0" borderId="131" xfId="0" applyFont="1" applyBorder="1" applyAlignment="1">
      <alignment vertical="center" shrinkToFit="1"/>
    </xf>
    <xf numFmtId="0" fontId="5" fillId="0" borderId="50" xfId="0" applyFont="1" applyBorder="1" applyAlignment="1">
      <alignment vertical="center" shrinkToFit="1"/>
    </xf>
    <xf numFmtId="0" fontId="5" fillId="0" borderId="130" xfId="0" applyFont="1" applyBorder="1" applyAlignment="1">
      <alignment vertical="center" shrinkToFit="1"/>
    </xf>
    <xf numFmtId="0" fontId="6" fillId="0" borderId="0" xfId="0" applyFont="1" applyAlignment="1">
      <alignment vertical="top"/>
    </xf>
    <xf numFmtId="0" fontId="5" fillId="0" borderId="112" xfId="0" applyFont="1" applyBorder="1" applyAlignment="1">
      <alignment vertical="center" wrapText="1" shrinkToFit="1"/>
    </xf>
    <xf numFmtId="0" fontId="5" fillId="0" borderId="132" xfId="0" applyFont="1" applyBorder="1" applyAlignment="1">
      <alignment vertical="center" wrapText="1" shrinkToFit="1"/>
    </xf>
    <xf numFmtId="0" fontId="5" fillId="0" borderId="1" xfId="0" applyFont="1" applyBorder="1" applyAlignment="1">
      <alignment vertical="center" shrinkToFit="1"/>
    </xf>
    <xf numFmtId="0" fontId="5" fillId="0" borderId="12" xfId="0" applyFont="1" applyBorder="1" applyAlignment="1">
      <alignment vertical="center" shrinkToFit="1"/>
    </xf>
    <xf numFmtId="0" fontId="5" fillId="0" borderId="133" xfId="0" applyFont="1" applyBorder="1" applyAlignment="1">
      <alignment vertical="center" shrinkToFit="1"/>
    </xf>
    <xf numFmtId="0" fontId="5" fillId="0" borderId="134" xfId="0" applyFont="1" applyBorder="1" applyAlignment="1">
      <alignment vertical="center" shrinkToFit="1"/>
    </xf>
    <xf numFmtId="0" fontId="5" fillId="0" borderId="129" xfId="0" applyFont="1" applyBorder="1" applyAlignment="1">
      <alignment vertical="center" shrinkToFit="1"/>
    </xf>
    <xf numFmtId="0" fontId="5" fillId="0" borderId="55" xfId="0" applyFont="1" applyBorder="1" applyAlignment="1">
      <alignment vertical="center" shrinkToFit="1"/>
    </xf>
    <xf numFmtId="0" fontId="5" fillId="0" borderId="112" xfId="0" applyFont="1" applyBorder="1" applyAlignment="1">
      <alignment vertical="center" shrinkToFit="1"/>
    </xf>
    <xf numFmtId="0" fontId="5" fillId="0" borderId="132" xfId="0" applyFont="1" applyBorder="1" applyAlignment="1">
      <alignment vertical="center" shrinkToFit="1"/>
    </xf>
    <xf numFmtId="0" fontId="5" fillId="0" borderId="71" xfId="0" applyFont="1" applyBorder="1" applyAlignment="1">
      <alignment vertical="center" shrinkToFit="1"/>
    </xf>
    <xf numFmtId="0" fontId="5" fillId="0" borderId="72" xfId="0" applyFont="1" applyBorder="1" applyAlignment="1">
      <alignment vertical="center" shrinkToFit="1"/>
    </xf>
    <xf numFmtId="0" fontId="5" fillId="0" borderId="52" xfId="0" applyFont="1" applyBorder="1" applyAlignment="1">
      <alignment vertical="center" shrinkToFit="1"/>
    </xf>
    <xf numFmtId="0" fontId="5" fillId="0" borderId="135" xfId="0" applyFont="1" applyBorder="1" applyAlignment="1">
      <alignment vertical="center" shrinkToFit="1"/>
    </xf>
    <xf numFmtId="0" fontId="5" fillId="0" borderId="10" xfId="0" applyFont="1" applyBorder="1" applyAlignment="1">
      <alignment vertical="center" shrinkToFit="1"/>
    </xf>
    <xf numFmtId="0" fontId="5" fillId="0" borderId="11" xfId="0" applyFont="1" applyBorder="1" applyAlignment="1">
      <alignment vertical="center" shrinkToFit="1"/>
    </xf>
    <xf numFmtId="0" fontId="5" fillId="0" borderId="39" xfId="0" applyFont="1" applyBorder="1" applyAlignment="1">
      <alignment horizontal="center" vertical="center" textRotation="255"/>
    </xf>
    <xf numFmtId="0" fontId="5" fillId="0" borderId="53" xfId="0" applyFont="1" applyBorder="1" applyAlignment="1">
      <alignment horizontal="center" vertical="center" textRotation="255"/>
    </xf>
    <xf numFmtId="0" fontId="4" fillId="0" borderId="84" xfId="0" applyFont="1" applyBorder="1" applyAlignment="1">
      <alignment horizontal="center" vertical="center" textRotation="255" wrapText="1" shrinkToFit="1"/>
    </xf>
    <xf numFmtId="0" fontId="4" fillId="0" borderId="56" xfId="0" applyFont="1" applyBorder="1" applyAlignment="1">
      <alignment horizontal="center" vertical="center" textRotation="255" wrapText="1" shrinkToFit="1"/>
    </xf>
    <xf numFmtId="0" fontId="4" fillId="0" borderId="75" xfId="0" applyFont="1" applyBorder="1" applyAlignment="1">
      <alignment horizontal="center" vertical="center" textRotation="255" wrapText="1" shrinkToFit="1"/>
    </xf>
    <xf numFmtId="0" fontId="5" fillId="0" borderId="39" xfId="0" applyFont="1" applyBorder="1" applyAlignment="1">
      <alignment vertical="center" textRotation="255"/>
    </xf>
    <xf numFmtId="0" fontId="7" fillId="0" borderId="39" xfId="0" applyFont="1" applyBorder="1" applyAlignment="1">
      <alignment vertical="center" textRotation="255"/>
    </xf>
    <xf numFmtId="0" fontId="5" fillId="0" borderId="9" xfId="0" applyFont="1" applyBorder="1" applyAlignment="1">
      <alignment vertical="center" shrinkToFit="1"/>
    </xf>
    <xf numFmtId="0" fontId="5" fillId="0" borderId="14" xfId="0" applyFont="1" applyBorder="1" applyAlignment="1">
      <alignment vertical="center" shrinkToFit="1"/>
    </xf>
    <xf numFmtId="0" fontId="4" fillId="0" borderId="51" xfId="0" applyFont="1" applyBorder="1" applyAlignment="1">
      <alignment vertical="center" wrapText="1" shrinkToFit="1"/>
    </xf>
    <xf numFmtId="0" fontId="4" fillId="0" borderId="136" xfId="0" applyFont="1" applyBorder="1" applyAlignment="1">
      <alignment vertical="center" wrapText="1" shrinkToFit="1"/>
    </xf>
    <xf numFmtId="0" fontId="5" fillId="0" borderId="109" xfId="0" applyFont="1" applyBorder="1" applyAlignment="1">
      <alignment vertical="center" shrinkToFit="1"/>
    </xf>
    <xf numFmtId="0" fontId="5" fillId="0" borderId="137" xfId="0" applyFont="1" applyBorder="1" applyAlignment="1">
      <alignment vertical="center" shrinkToFit="1"/>
    </xf>
    <xf numFmtId="40" fontId="4" fillId="0" borderId="19" xfId="1" applyNumberFormat="1" applyFont="1" applyFill="1" applyBorder="1" applyAlignment="1" applyProtection="1">
      <alignment horizontal="right" vertical="center"/>
    </xf>
    <xf numFmtId="40" fontId="4" fillId="0" borderId="10" xfId="1" applyNumberFormat="1" applyFont="1" applyFill="1" applyBorder="1" applyAlignment="1" applyProtection="1">
      <alignment horizontal="right" vertical="center"/>
    </xf>
    <xf numFmtId="0" fontId="2" fillId="0" borderId="19" xfId="4" applyBorder="1" applyAlignment="1">
      <alignment vertical="center" wrapText="1"/>
    </xf>
    <xf numFmtId="0" fontId="2" fillId="0" borderId="10" xfId="0" applyFont="1" applyBorder="1" applyAlignment="1">
      <alignment vertical="center" wrapText="1"/>
    </xf>
    <xf numFmtId="0" fontId="2" fillId="0" borderId="11" xfId="0" applyFont="1" applyBorder="1" applyAlignment="1">
      <alignment vertical="center" wrapText="1"/>
    </xf>
    <xf numFmtId="0" fontId="0" fillId="0" borderId="0" xfId="0" applyAlignment="1">
      <alignment horizontal="center"/>
    </xf>
    <xf numFmtId="0" fontId="4" fillId="0" borderId="57" xfId="4" applyFont="1" applyBorder="1" applyAlignment="1">
      <alignment vertical="top" wrapText="1"/>
    </xf>
    <xf numFmtId="0" fontId="4" fillId="0" borderId="9" xfId="4" applyFont="1" applyBorder="1" applyAlignment="1">
      <alignment vertical="top" wrapText="1"/>
    </xf>
    <xf numFmtId="0" fontId="4" fillId="0" borderId="14" xfId="4" applyFont="1" applyBorder="1" applyAlignment="1">
      <alignment vertical="top" wrapText="1"/>
    </xf>
    <xf numFmtId="40" fontId="4" fillId="0" borderId="19" xfId="1" applyNumberFormat="1" applyFont="1" applyFill="1" applyBorder="1" applyAlignment="1">
      <alignment horizontal="right" vertical="center"/>
    </xf>
    <xf numFmtId="40" fontId="4" fillId="0" borderId="10" xfId="1" applyNumberFormat="1" applyFont="1" applyFill="1" applyBorder="1" applyAlignment="1">
      <alignment horizontal="right" vertical="center"/>
    </xf>
    <xf numFmtId="0" fontId="0" fillId="0" borderId="56" xfId="4" applyFont="1" applyBorder="1" applyAlignment="1">
      <alignment horizontal="center" vertical="center"/>
    </xf>
    <xf numFmtId="0" fontId="2" fillId="0" borderId="56" xfId="4" applyBorder="1" applyAlignment="1">
      <alignment horizontal="center" vertical="center"/>
    </xf>
    <xf numFmtId="178" fontId="4" fillId="0" borderId="0" xfId="4" applyNumberFormat="1" applyFont="1" applyAlignment="1">
      <alignment horizontal="left" vertical="center" wrapText="1"/>
    </xf>
    <xf numFmtId="178" fontId="0" fillId="0" borderId="0" xfId="0" applyNumberFormat="1" applyAlignment="1">
      <alignment horizontal="left" vertical="center" wrapText="1"/>
    </xf>
    <xf numFmtId="178" fontId="0" fillId="0" borderId="30" xfId="0" applyNumberFormat="1" applyBorder="1" applyAlignment="1">
      <alignment horizontal="left" vertical="center" wrapText="1"/>
    </xf>
    <xf numFmtId="178" fontId="0" fillId="0" borderId="29" xfId="0" applyNumberFormat="1" applyBorder="1" applyAlignment="1">
      <alignment horizontal="center" vertical="center"/>
    </xf>
    <xf numFmtId="178" fontId="0" fillId="0" borderId="0" xfId="0" applyNumberFormat="1" applyAlignment="1">
      <alignment horizontal="center" vertical="center"/>
    </xf>
    <xf numFmtId="0" fontId="4" fillId="0" borderId="0" xfId="4" applyFont="1" applyAlignment="1">
      <alignment horizontal="left"/>
    </xf>
    <xf numFmtId="0" fontId="4" fillId="0" borderId="30" xfId="4" applyFont="1" applyBorder="1" applyAlignment="1">
      <alignment horizontal="left"/>
    </xf>
    <xf numFmtId="0" fontId="4" fillId="0" borderId="19" xfId="4" applyFont="1" applyBorder="1" applyAlignment="1">
      <alignment horizontal="center" vertical="center" wrapText="1"/>
    </xf>
    <xf numFmtId="0" fontId="4" fillId="0" borderId="10" xfId="4" applyFont="1" applyBorder="1" applyAlignment="1">
      <alignment horizontal="center" vertical="center" wrapText="1"/>
    </xf>
    <xf numFmtId="0" fontId="4" fillId="0" borderId="11" xfId="4" applyFont="1" applyBorder="1" applyAlignment="1">
      <alignment horizontal="center" vertical="center" wrapText="1"/>
    </xf>
    <xf numFmtId="178" fontId="4" fillId="0" borderId="54" xfId="4" applyNumberFormat="1" applyFont="1" applyBorder="1" applyAlignment="1">
      <alignment horizontal="left" vertical="center" wrapText="1"/>
    </xf>
    <xf numFmtId="178" fontId="4" fillId="0" borderId="1" xfId="4" applyNumberFormat="1" applyFont="1" applyBorder="1" applyAlignment="1">
      <alignment horizontal="left" vertical="center" wrapText="1"/>
    </xf>
    <xf numFmtId="178" fontId="4" fillId="0" borderId="1" xfId="0" applyNumberFormat="1" applyFont="1" applyBorder="1">
      <alignment vertical="center"/>
    </xf>
    <xf numFmtId="178" fontId="4" fillId="0" borderId="57" xfId="0" applyNumberFormat="1" applyFont="1" applyBorder="1">
      <alignment vertical="center"/>
    </xf>
    <xf numFmtId="178" fontId="4" fillId="0" borderId="9" xfId="0" applyNumberFormat="1" applyFont="1" applyBorder="1">
      <alignment vertical="center"/>
    </xf>
    <xf numFmtId="0" fontId="0" fillId="0" borderId="1" xfId="0" applyBorder="1" applyAlignment="1">
      <alignment horizontal="center" vertical="center"/>
    </xf>
    <xf numFmtId="0" fontId="0" fillId="0" borderId="12" xfId="0" applyBorder="1" applyAlignment="1">
      <alignment horizontal="center" vertical="center"/>
    </xf>
    <xf numFmtId="179" fontId="4" fillId="0" borderId="57" xfId="0" applyNumberFormat="1" applyFont="1" applyBorder="1" applyAlignment="1">
      <alignment horizontal="center" vertical="center" wrapText="1"/>
    </xf>
    <xf numFmtId="179" fontId="4" fillId="0" borderId="9" xfId="0" applyNumberFormat="1" applyFont="1" applyBorder="1" applyAlignment="1">
      <alignment horizontal="center" vertical="center" wrapText="1"/>
    </xf>
    <xf numFmtId="179" fontId="4" fillId="0" borderId="14" xfId="0" applyNumberFormat="1" applyFont="1" applyBorder="1" applyAlignment="1">
      <alignment horizontal="center" vertical="center" wrapText="1"/>
    </xf>
    <xf numFmtId="0" fontId="0" fillId="0" borderId="29" xfId="4" applyFont="1" applyBorder="1" applyAlignment="1">
      <alignment vertical="top" wrapText="1"/>
    </xf>
    <xf numFmtId="0" fontId="2" fillId="0" borderId="0" xfId="4" applyAlignment="1">
      <alignment vertical="top" wrapText="1"/>
    </xf>
    <xf numFmtId="0" fontId="2" fillId="0" borderId="30" xfId="4" applyBorder="1" applyAlignment="1">
      <alignment vertical="top" wrapText="1"/>
    </xf>
    <xf numFmtId="178" fontId="4" fillId="0" borderId="54" xfId="4" applyNumberFormat="1" applyFont="1" applyBorder="1" applyAlignment="1">
      <alignment vertical="center" wrapText="1"/>
    </xf>
    <xf numFmtId="178" fontId="4" fillId="0" borderId="1" xfId="4" applyNumberFormat="1" applyFont="1" applyBorder="1" applyAlignment="1">
      <alignment vertical="center" wrapText="1"/>
    </xf>
    <xf numFmtId="178" fontId="4" fillId="0" borderId="57" xfId="4" applyNumberFormat="1" applyFont="1" applyBorder="1" applyAlignment="1">
      <alignment vertical="center" wrapText="1"/>
    </xf>
    <xf numFmtId="178" fontId="4" fillId="0" borderId="9" xfId="4" applyNumberFormat="1" applyFont="1" applyBorder="1" applyAlignment="1">
      <alignment vertical="center" wrapText="1"/>
    </xf>
    <xf numFmtId="0" fontId="0" fillId="0" borderId="0" xfId="0" applyAlignment="1">
      <alignment horizontal="center" vertical="center" wrapText="1"/>
    </xf>
    <xf numFmtId="0" fontId="0" fillId="0" borderId="30" xfId="0" applyBorder="1" applyAlignment="1">
      <alignment horizontal="center" vertical="center" wrapText="1"/>
    </xf>
    <xf numFmtId="0" fontId="0" fillId="0" borderId="29" xfId="0" applyBorder="1" applyAlignment="1">
      <alignment vertical="center" wrapText="1"/>
    </xf>
    <xf numFmtId="0" fontId="0" fillId="0" borderId="0" xfId="0" applyAlignment="1">
      <alignment vertical="center" wrapText="1"/>
    </xf>
    <xf numFmtId="0" fontId="0" fillId="0" borderId="30" xfId="0" applyBorder="1" applyAlignment="1">
      <alignment vertical="center" wrapText="1"/>
    </xf>
    <xf numFmtId="58" fontId="0" fillId="0" borderId="0" xfId="4" quotePrefix="1" applyNumberFormat="1" applyFont="1" applyAlignment="1">
      <alignment horizontal="right"/>
    </xf>
    <xf numFmtId="58" fontId="2" fillId="0" borderId="0" xfId="4" applyNumberFormat="1" applyAlignment="1">
      <alignment horizontal="right"/>
    </xf>
    <xf numFmtId="58" fontId="2" fillId="0" borderId="30" xfId="0" applyNumberFormat="1" applyFont="1" applyBorder="1" applyAlignment="1"/>
    <xf numFmtId="0" fontId="4" fillId="0" borderId="19" xfId="0" applyFont="1" applyBorder="1" applyAlignment="1">
      <alignment horizontal="center" vertical="center" wrapText="1"/>
    </xf>
    <xf numFmtId="0" fontId="0" fillId="0" borderId="11" xfId="0" applyBorder="1" applyAlignment="1">
      <alignment horizontal="center" vertical="center" wrapText="1"/>
    </xf>
    <xf numFmtId="0" fontId="4" fillId="0" borderId="10" xfId="0" applyFont="1" applyBorder="1" applyAlignment="1">
      <alignment horizontal="center" vertical="center" wrapText="1"/>
    </xf>
    <xf numFmtId="182" fontId="4" fillId="0" borderId="139" xfId="4" applyNumberFormat="1" applyFont="1" applyBorder="1" applyAlignment="1">
      <alignment horizontal="center" vertical="center" wrapText="1"/>
    </xf>
    <xf numFmtId="0" fontId="0" fillId="0" borderId="10" xfId="0" applyBorder="1" applyAlignment="1">
      <alignment horizontal="center" vertical="center" wrapText="1"/>
    </xf>
    <xf numFmtId="0" fontId="4" fillId="0" borderId="1" xfId="0" applyFont="1" applyBorder="1" applyAlignment="1">
      <alignment vertical="center" wrapText="1" shrinkToFit="1"/>
    </xf>
    <xf numFmtId="0" fontId="4" fillId="0" borderId="12" xfId="0" applyFont="1" applyBorder="1" applyAlignment="1">
      <alignment vertical="center" wrapText="1" shrinkToFit="1"/>
    </xf>
    <xf numFmtId="0" fontId="4" fillId="0" borderId="10" xfId="4" applyFont="1" applyBorder="1" applyAlignment="1">
      <alignment horizontal="left" vertical="center" wrapText="1"/>
    </xf>
    <xf numFmtId="0" fontId="4" fillId="0" borderId="10" xfId="0" applyFont="1" applyBorder="1" applyAlignment="1">
      <alignment horizontal="left" vertical="center" wrapText="1"/>
    </xf>
    <xf numFmtId="0" fontId="4" fillId="0" borderId="11" xfId="0" applyFont="1" applyBorder="1" applyAlignment="1">
      <alignment horizontal="left" vertical="center" wrapText="1"/>
    </xf>
    <xf numFmtId="0" fontId="4" fillId="0" borderId="57" xfId="0" applyFont="1" applyBorder="1" applyAlignment="1">
      <alignment horizontal="left" vertical="center" wrapText="1"/>
    </xf>
    <xf numFmtId="0" fontId="0" fillId="0" borderId="9" xfId="0" applyBorder="1" applyAlignment="1">
      <alignment horizontal="left" vertical="center"/>
    </xf>
    <xf numFmtId="0" fontId="0" fillId="0" borderId="14" xfId="0" applyBorder="1" applyAlignment="1">
      <alignment horizontal="left" vertical="center"/>
    </xf>
    <xf numFmtId="0" fontId="4" fillId="0" borderId="19" xfId="0" applyFont="1" applyBorder="1" applyAlignment="1">
      <alignment horizontal="left" vertical="center" wrapText="1"/>
    </xf>
    <xf numFmtId="0" fontId="38" fillId="0" borderId="10" xfId="0" applyFont="1" applyBorder="1" applyAlignment="1">
      <alignment horizontal="left" vertical="center"/>
    </xf>
    <xf numFmtId="0" fontId="38" fillId="0" borderId="11" xfId="0" applyFont="1" applyBorder="1" applyAlignment="1">
      <alignment horizontal="left" vertical="center"/>
    </xf>
    <xf numFmtId="0" fontId="4" fillId="8" borderId="12" xfId="0" applyFont="1" applyFill="1" applyBorder="1" applyAlignment="1" applyProtection="1">
      <alignment horizontal="center" vertical="center" shrinkToFit="1"/>
      <protection locked="0"/>
    </xf>
    <xf numFmtId="0" fontId="4" fillId="8" borderId="1" xfId="0" applyFont="1" applyFill="1" applyBorder="1" applyAlignment="1" applyProtection="1">
      <alignment horizontal="center" vertical="center" shrinkToFit="1"/>
      <protection locked="0"/>
    </xf>
  </cellXfs>
  <cellStyles count="6">
    <cellStyle name="桁区切り" xfId="1" builtinId="6"/>
    <cellStyle name="桁区切り 2" xfId="5" xr:uid="{766A6CA5-E585-445E-B6B7-BEC20F9F53DB}"/>
    <cellStyle name="標準" xfId="0" builtinId="0"/>
    <cellStyle name="標準_○×様式02_産廃計画書（様式２の２）" xfId="2" xr:uid="{00000000-0005-0000-0000-000002000000}"/>
    <cellStyle name="標準_○×様式02_産廃計画書（様式２の２）_Form-hourei(SP)2003" xfId="3" xr:uid="{00000000-0005-0000-0000-000003000000}"/>
    <cellStyle name="標準_○×様式02_産廃計画書（様式２の２）_Form-jishu" xfId="4" xr:uid="{00000000-0005-0000-0000-000004000000}"/>
  </cellStyles>
  <dxfs count="80">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s>
  <tableStyles count="0" defaultTableStyle="TableStyleMedium9" defaultPivotStyle="PivotStyleLight16"/>
  <colors>
    <mruColors>
      <color rgb="FFCCFFCC"/>
      <color rgb="FFFFCC99"/>
      <color rgb="FFCCFFFF"/>
      <color rgb="FF00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customXml" Target="../customXml/item2.xml"/><Relationship Id="rId3" Type="http://schemas.openxmlformats.org/officeDocument/2006/relationships/worksheet" Target="worksheets/sheet3.xml"/><Relationship Id="rId21" Type="http://schemas.openxmlformats.org/officeDocument/2006/relationships/theme" Target="theme/theme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customXml" Target="../customXml/item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calcChain" Target="calcChain.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sharedStrings" Target="sharedStrings.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styles" Target="styles.xml"/><Relationship Id="rId27" Type="http://schemas.openxmlformats.org/officeDocument/2006/relationships/customXml" Target="../customXml/item3.xml"/></Relationships>
</file>

<file path=xl/drawings/drawing1.xml><?xml version="1.0" encoding="utf-8"?>
<xdr:wsDr xmlns:xdr="http://schemas.openxmlformats.org/drawingml/2006/spreadsheetDrawing" xmlns:a="http://schemas.openxmlformats.org/drawingml/2006/main">
  <xdr:twoCellAnchor>
    <xdr:from>
      <xdr:col>10</xdr:col>
      <xdr:colOff>133350</xdr:colOff>
      <xdr:row>23</xdr:row>
      <xdr:rowOff>304800</xdr:rowOff>
    </xdr:from>
    <xdr:to>
      <xdr:col>10</xdr:col>
      <xdr:colOff>133350</xdr:colOff>
      <xdr:row>25</xdr:row>
      <xdr:rowOff>133350</xdr:rowOff>
    </xdr:to>
    <xdr:sp macro="" textlink="">
      <xdr:nvSpPr>
        <xdr:cNvPr id="958510" name="Line 1">
          <a:extLst>
            <a:ext uri="{FF2B5EF4-FFF2-40B4-BE49-F238E27FC236}">
              <a16:creationId xmlns:a16="http://schemas.microsoft.com/office/drawing/2014/main" id="{00000000-0008-0000-0100-00002EA00E00}"/>
            </a:ext>
          </a:extLst>
        </xdr:cNvPr>
        <xdr:cNvSpPr>
          <a:spLocks noChangeShapeType="1"/>
        </xdr:cNvSpPr>
      </xdr:nvSpPr>
      <xdr:spPr bwMode="auto">
        <a:xfrm>
          <a:off x="4267200" y="7277100"/>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133350</xdr:colOff>
      <xdr:row>14</xdr:row>
      <xdr:rowOff>38100</xdr:rowOff>
    </xdr:from>
    <xdr:to>
      <xdr:col>10</xdr:col>
      <xdr:colOff>133350</xdr:colOff>
      <xdr:row>15</xdr:row>
      <xdr:rowOff>38100</xdr:rowOff>
    </xdr:to>
    <xdr:sp macro="" textlink="">
      <xdr:nvSpPr>
        <xdr:cNvPr id="958511" name="Line 2">
          <a:extLst>
            <a:ext uri="{FF2B5EF4-FFF2-40B4-BE49-F238E27FC236}">
              <a16:creationId xmlns:a16="http://schemas.microsoft.com/office/drawing/2014/main" id="{00000000-0008-0000-0100-00002FA00E00}"/>
            </a:ext>
          </a:extLst>
        </xdr:cNvPr>
        <xdr:cNvSpPr>
          <a:spLocks noChangeShapeType="1"/>
        </xdr:cNvSpPr>
      </xdr:nvSpPr>
      <xdr:spPr bwMode="auto">
        <a:xfrm>
          <a:off x="42672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152400</xdr:colOff>
      <xdr:row>10</xdr:row>
      <xdr:rowOff>257175</xdr:rowOff>
    </xdr:from>
    <xdr:to>
      <xdr:col>11</xdr:col>
      <xdr:colOff>190500</xdr:colOff>
      <xdr:row>10</xdr:row>
      <xdr:rowOff>257175</xdr:rowOff>
    </xdr:to>
    <xdr:sp macro="" textlink="">
      <xdr:nvSpPr>
        <xdr:cNvPr id="958512" name="Line 3">
          <a:extLst>
            <a:ext uri="{FF2B5EF4-FFF2-40B4-BE49-F238E27FC236}">
              <a16:creationId xmlns:a16="http://schemas.microsoft.com/office/drawing/2014/main" id="{00000000-0008-0000-0100-000030A0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11</xdr:row>
      <xdr:rowOff>257175</xdr:rowOff>
    </xdr:from>
    <xdr:to>
      <xdr:col>9</xdr:col>
      <xdr:colOff>133350</xdr:colOff>
      <xdr:row>13</xdr:row>
      <xdr:rowOff>85725</xdr:rowOff>
    </xdr:to>
    <xdr:sp macro="" textlink="">
      <xdr:nvSpPr>
        <xdr:cNvPr id="958513" name="Line 4">
          <a:extLst>
            <a:ext uri="{FF2B5EF4-FFF2-40B4-BE49-F238E27FC236}">
              <a16:creationId xmlns:a16="http://schemas.microsoft.com/office/drawing/2014/main" id="{00000000-0008-0000-0100-000031A00E00}"/>
            </a:ext>
          </a:extLst>
        </xdr:cNvPr>
        <xdr:cNvSpPr>
          <a:spLocks noChangeShapeType="1"/>
        </xdr:cNvSpPr>
      </xdr:nvSpPr>
      <xdr:spPr bwMode="auto">
        <a:xfrm flipV="1">
          <a:off x="40767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142875</xdr:colOff>
      <xdr:row>10</xdr:row>
      <xdr:rowOff>257175</xdr:rowOff>
    </xdr:from>
    <xdr:to>
      <xdr:col>14</xdr:col>
      <xdr:colOff>161925</xdr:colOff>
      <xdr:row>10</xdr:row>
      <xdr:rowOff>257175</xdr:rowOff>
    </xdr:to>
    <xdr:sp macro="" textlink="">
      <xdr:nvSpPr>
        <xdr:cNvPr id="958514" name="Line 5">
          <a:extLst>
            <a:ext uri="{FF2B5EF4-FFF2-40B4-BE49-F238E27FC236}">
              <a16:creationId xmlns:a16="http://schemas.microsoft.com/office/drawing/2014/main" id="{00000000-0008-0000-0100-000032A00E00}"/>
            </a:ext>
          </a:extLst>
        </xdr:cNvPr>
        <xdr:cNvSpPr>
          <a:spLocks noChangeShapeType="1"/>
        </xdr:cNvSpPr>
      </xdr:nvSpPr>
      <xdr:spPr bwMode="auto">
        <a:xfrm rot="-5400000">
          <a:off x="50101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0</xdr:colOff>
      <xdr:row>13</xdr:row>
      <xdr:rowOff>247650</xdr:rowOff>
    </xdr:from>
    <xdr:to>
      <xdr:col>14</xdr:col>
      <xdr:colOff>180975</xdr:colOff>
      <xdr:row>13</xdr:row>
      <xdr:rowOff>247650</xdr:rowOff>
    </xdr:to>
    <xdr:sp macro="" textlink="">
      <xdr:nvSpPr>
        <xdr:cNvPr id="958515" name="Line 6">
          <a:extLst>
            <a:ext uri="{FF2B5EF4-FFF2-40B4-BE49-F238E27FC236}">
              <a16:creationId xmlns:a16="http://schemas.microsoft.com/office/drawing/2014/main" id="{00000000-0008-0000-0100-000033A00E00}"/>
            </a:ext>
          </a:extLst>
        </xdr:cNvPr>
        <xdr:cNvSpPr>
          <a:spLocks noChangeShapeType="1"/>
        </xdr:cNvSpPr>
      </xdr:nvSpPr>
      <xdr:spPr bwMode="auto">
        <a:xfrm rot="-5400000">
          <a:off x="50530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9525</xdr:colOff>
      <xdr:row>16</xdr:row>
      <xdr:rowOff>238125</xdr:rowOff>
    </xdr:from>
    <xdr:to>
      <xdr:col>14</xdr:col>
      <xdr:colOff>190500</xdr:colOff>
      <xdr:row>16</xdr:row>
      <xdr:rowOff>238125</xdr:rowOff>
    </xdr:to>
    <xdr:sp macro="" textlink="">
      <xdr:nvSpPr>
        <xdr:cNvPr id="958516" name="Line 7">
          <a:extLst>
            <a:ext uri="{FF2B5EF4-FFF2-40B4-BE49-F238E27FC236}">
              <a16:creationId xmlns:a16="http://schemas.microsoft.com/office/drawing/2014/main" id="{00000000-0008-0000-0100-000034A00E00}"/>
            </a:ext>
          </a:extLst>
        </xdr:cNvPr>
        <xdr:cNvSpPr>
          <a:spLocks noChangeShapeType="1"/>
        </xdr:cNvSpPr>
      </xdr:nvSpPr>
      <xdr:spPr bwMode="auto">
        <a:xfrm rot="-5400000">
          <a:off x="5062538" y="47958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58517" name="Line 8">
          <a:extLst>
            <a:ext uri="{FF2B5EF4-FFF2-40B4-BE49-F238E27FC236}">
              <a16:creationId xmlns:a16="http://schemas.microsoft.com/office/drawing/2014/main" id="{00000000-0008-0000-0100-000035A00E00}"/>
            </a:ext>
          </a:extLst>
        </xdr:cNvPr>
        <xdr:cNvSpPr>
          <a:spLocks noChangeShapeType="1"/>
        </xdr:cNvSpPr>
      </xdr:nvSpPr>
      <xdr:spPr bwMode="auto">
        <a:xfrm rot="-5400000">
          <a:off x="5072063" y="67960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104775</xdr:colOff>
      <xdr:row>25</xdr:row>
      <xdr:rowOff>257175</xdr:rowOff>
    </xdr:from>
    <xdr:to>
      <xdr:col>14</xdr:col>
      <xdr:colOff>123825</xdr:colOff>
      <xdr:row>25</xdr:row>
      <xdr:rowOff>257175</xdr:rowOff>
    </xdr:to>
    <xdr:sp macro="" textlink="">
      <xdr:nvSpPr>
        <xdr:cNvPr id="958518" name="Line 9">
          <a:extLst>
            <a:ext uri="{FF2B5EF4-FFF2-40B4-BE49-F238E27FC236}">
              <a16:creationId xmlns:a16="http://schemas.microsoft.com/office/drawing/2014/main" id="{00000000-0008-0000-0100-000036A00E00}"/>
            </a:ext>
          </a:extLst>
        </xdr:cNvPr>
        <xdr:cNvSpPr>
          <a:spLocks noChangeShapeType="1"/>
        </xdr:cNvSpPr>
      </xdr:nvSpPr>
      <xdr:spPr bwMode="auto">
        <a:xfrm rot="-5400000">
          <a:off x="4972050" y="780097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27</xdr:row>
      <xdr:rowOff>152400</xdr:rowOff>
    </xdr:from>
    <xdr:to>
      <xdr:col>23</xdr:col>
      <xdr:colOff>180975</xdr:colOff>
      <xdr:row>29</xdr:row>
      <xdr:rowOff>142875</xdr:rowOff>
    </xdr:to>
    <xdr:sp macro="" textlink="">
      <xdr:nvSpPr>
        <xdr:cNvPr id="958519" name="AutoShape 15">
          <a:extLst>
            <a:ext uri="{FF2B5EF4-FFF2-40B4-BE49-F238E27FC236}">
              <a16:creationId xmlns:a16="http://schemas.microsoft.com/office/drawing/2014/main" id="{00000000-0008-0000-0100-000037A00E00}"/>
            </a:ext>
          </a:extLst>
        </xdr:cNvPr>
        <xdr:cNvSpPr>
          <a:spLocks/>
        </xdr:cNvSpPr>
      </xdr:nvSpPr>
      <xdr:spPr bwMode="auto">
        <a:xfrm>
          <a:off x="7334250" y="8496300"/>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58520" name="Line 16">
          <a:extLst>
            <a:ext uri="{FF2B5EF4-FFF2-40B4-BE49-F238E27FC236}">
              <a16:creationId xmlns:a16="http://schemas.microsoft.com/office/drawing/2014/main" id="{00000000-0008-0000-0100-000038A00E00}"/>
            </a:ext>
          </a:extLst>
        </xdr:cNvPr>
        <xdr:cNvSpPr>
          <a:spLocks noChangeShapeType="1"/>
        </xdr:cNvSpPr>
      </xdr:nvSpPr>
      <xdr:spPr bwMode="auto">
        <a:xfrm flipH="1">
          <a:off x="7334250" y="8829675"/>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43</xdr:col>
      <xdr:colOff>9525</xdr:colOff>
      <xdr:row>15</xdr:row>
      <xdr:rowOff>142875</xdr:rowOff>
    </xdr:from>
    <xdr:to>
      <xdr:col>44</xdr:col>
      <xdr:colOff>0</xdr:colOff>
      <xdr:row>17</xdr:row>
      <xdr:rowOff>133350</xdr:rowOff>
    </xdr:to>
    <xdr:sp macro="" textlink="">
      <xdr:nvSpPr>
        <xdr:cNvPr id="958521" name="AutoShape 18">
          <a:extLst>
            <a:ext uri="{FF2B5EF4-FFF2-40B4-BE49-F238E27FC236}">
              <a16:creationId xmlns:a16="http://schemas.microsoft.com/office/drawing/2014/main" id="{00000000-0008-0000-0100-000039A00E00}"/>
            </a:ext>
          </a:extLst>
        </xdr:cNvPr>
        <xdr:cNvSpPr>
          <a:spLocks/>
        </xdr:cNvSpPr>
      </xdr:nvSpPr>
      <xdr:spPr bwMode="auto">
        <a:xfrm>
          <a:off x="13211175" y="4448175"/>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31</xdr:col>
      <xdr:colOff>123825</xdr:colOff>
      <xdr:row>7</xdr:row>
      <xdr:rowOff>257175</xdr:rowOff>
    </xdr:from>
    <xdr:to>
      <xdr:col>32</xdr:col>
      <xdr:colOff>171450</xdr:colOff>
      <xdr:row>7</xdr:row>
      <xdr:rowOff>257175</xdr:rowOff>
    </xdr:to>
    <xdr:sp macro="" textlink="">
      <xdr:nvSpPr>
        <xdr:cNvPr id="958522" name="Line 27">
          <a:extLst>
            <a:ext uri="{FF2B5EF4-FFF2-40B4-BE49-F238E27FC236}">
              <a16:creationId xmlns:a16="http://schemas.microsoft.com/office/drawing/2014/main" id="{00000000-0008-0000-0100-00003AA00E00}"/>
            </a:ext>
          </a:extLst>
        </xdr:cNvPr>
        <xdr:cNvSpPr>
          <a:spLocks noChangeShapeType="1"/>
        </xdr:cNvSpPr>
      </xdr:nvSpPr>
      <xdr:spPr bwMode="auto">
        <a:xfrm rot="-5400000">
          <a:off x="96869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9525</xdr:colOff>
      <xdr:row>10</xdr:row>
      <xdr:rowOff>247650</xdr:rowOff>
    </xdr:from>
    <xdr:to>
      <xdr:col>33</xdr:col>
      <xdr:colOff>9525</xdr:colOff>
      <xdr:row>10</xdr:row>
      <xdr:rowOff>247650</xdr:rowOff>
    </xdr:to>
    <xdr:sp macro="" textlink="">
      <xdr:nvSpPr>
        <xdr:cNvPr id="958523" name="Line 28">
          <a:extLst>
            <a:ext uri="{FF2B5EF4-FFF2-40B4-BE49-F238E27FC236}">
              <a16:creationId xmlns:a16="http://schemas.microsoft.com/office/drawing/2014/main" id="{00000000-0008-0000-0100-00003BA00E00}"/>
            </a:ext>
          </a:extLst>
        </xdr:cNvPr>
        <xdr:cNvSpPr>
          <a:spLocks noChangeShapeType="1"/>
        </xdr:cNvSpPr>
      </xdr:nvSpPr>
      <xdr:spPr bwMode="auto">
        <a:xfrm rot="-5400000">
          <a:off x="97297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28</xdr:col>
      <xdr:colOff>123825</xdr:colOff>
      <xdr:row>12</xdr:row>
      <xdr:rowOff>38100</xdr:rowOff>
    </xdr:from>
    <xdr:to>
      <xdr:col>28</xdr:col>
      <xdr:colOff>123825</xdr:colOff>
      <xdr:row>13</xdr:row>
      <xdr:rowOff>38100</xdr:rowOff>
    </xdr:to>
    <xdr:sp macro="" textlink="">
      <xdr:nvSpPr>
        <xdr:cNvPr id="958524" name="Line 29">
          <a:extLst>
            <a:ext uri="{FF2B5EF4-FFF2-40B4-BE49-F238E27FC236}">
              <a16:creationId xmlns:a16="http://schemas.microsoft.com/office/drawing/2014/main" id="{00000000-0008-0000-0100-00003CA00E00}"/>
            </a:ext>
          </a:extLst>
        </xdr:cNvPr>
        <xdr:cNvSpPr>
          <a:spLocks noChangeShapeType="1"/>
        </xdr:cNvSpPr>
      </xdr:nvSpPr>
      <xdr:spPr bwMode="auto">
        <a:xfrm flipV="1">
          <a:off x="89725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66675</xdr:colOff>
      <xdr:row>16</xdr:row>
      <xdr:rowOff>276225</xdr:rowOff>
    </xdr:from>
    <xdr:to>
      <xdr:col>32</xdr:col>
      <xdr:colOff>114300</xdr:colOff>
      <xdr:row>16</xdr:row>
      <xdr:rowOff>276225</xdr:rowOff>
    </xdr:to>
    <xdr:sp macro="" textlink="">
      <xdr:nvSpPr>
        <xdr:cNvPr id="958525" name="Line 30">
          <a:extLst>
            <a:ext uri="{FF2B5EF4-FFF2-40B4-BE49-F238E27FC236}">
              <a16:creationId xmlns:a16="http://schemas.microsoft.com/office/drawing/2014/main" id="{00000000-0008-0000-0100-00003DA00E00}"/>
            </a:ext>
          </a:extLst>
        </xdr:cNvPr>
        <xdr:cNvSpPr>
          <a:spLocks noChangeShapeType="1"/>
        </xdr:cNvSpPr>
      </xdr:nvSpPr>
      <xdr:spPr bwMode="auto">
        <a:xfrm rot="-5400000">
          <a:off x="9629775" y="48101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0</xdr:colOff>
      <xdr:row>13</xdr:row>
      <xdr:rowOff>247650</xdr:rowOff>
    </xdr:from>
    <xdr:to>
      <xdr:col>33</xdr:col>
      <xdr:colOff>0</xdr:colOff>
      <xdr:row>13</xdr:row>
      <xdr:rowOff>247650</xdr:rowOff>
    </xdr:to>
    <xdr:sp macro="" textlink="">
      <xdr:nvSpPr>
        <xdr:cNvPr id="958526" name="Line 28">
          <a:extLst>
            <a:ext uri="{FF2B5EF4-FFF2-40B4-BE49-F238E27FC236}">
              <a16:creationId xmlns:a16="http://schemas.microsoft.com/office/drawing/2014/main" id="{00000000-0008-0000-0100-00003EA00E00}"/>
            </a:ext>
          </a:extLst>
        </xdr:cNvPr>
        <xdr:cNvSpPr>
          <a:spLocks noChangeShapeType="1"/>
        </xdr:cNvSpPr>
      </xdr:nvSpPr>
      <xdr:spPr bwMode="auto">
        <a:xfrm rot="-5400000">
          <a:off x="972026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9525</xdr:colOff>
      <xdr:row>8</xdr:row>
      <xdr:rowOff>152400</xdr:rowOff>
    </xdr:from>
    <xdr:to>
      <xdr:col>5</xdr:col>
      <xdr:colOff>0</xdr:colOff>
      <xdr:row>10</xdr:row>
      <xdr:rowOff>161925</xdr:rowOff>
    </xdr:to>
    <xdr:grpSp>
      <xdr:nvGrpSpPr>
        <xdr:cNvPr id="958527" name="グループ化 31">
          <a:extLst>
            <a:ext uri="{FF2B5EF4-FFF2-40B4-BE49-F238E27FC236}">
              <a16:creationId xmlns:a16="http://schemas.microsoft.com/office/drawing/2014/main" id="{00000000-0008-0000-0100-00003FA00E00}"/>
            </a:ext>
          </a:extLst>
        </xdr:cNvPr>
        <xdr:cNvGrpSpPr>
          <a:grpSpLocks/>
        </xdr:cNvGrpSpPr>
      </xdr:nvGrpSpPr>
      <xdr:grpSpPr bwMode="auto">
        <a:xfrm>
          <a:off x="1851660" y="2194560"/>
          <a:ext cx="662940" cy="632460"/>
          <a:chOff x="1592580" y="2194560"/>
          <a:chExt cx="586740" cy="632460"/>
        </a:xfrm>
      </xdr:grpSpPr>
      <xdr:cxnSp macro="">
        <xdr:nvCxnSpPr>
          <xdr:cNvPr id="37" name="直線コネクタ 36">
            <a:extLst>
              <a:ext uri="{FF2B5EF4-FFF2-40B4-BE49-F238E27FC236}">
                <a16:creationId xmlns:a16="http://schemas.microsoft.com/office/drawing/2014/main" id="{00000000-0008-0000-0100-000025000000}"/>
              </a:ext>
            </a:extLst>
          </xdr:cNvPr>
          <xdr:cNvCxnSpPr/>
        </xdr:nvCxnSpPr>
        <xdr:spPr bwMode="auto">
          <a:xfrm>
            <a:off x="1592580" y="2827020"/>
            <a:ext cx="569733"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39" name="直線コネクタ 38">
            <a:extLst>
              <a:ext uri="{FF2B5EF4-FFF2-40B4-BE49-F238E27FC236}">
                <a16:creationId xmlns:a16="http://schemas.microsoft.com/office/drawing/2014/main" id="{00000000-0008-0000-0100-000027000000}"/>
              </a:ext>
            </a:extLst>
          </xdr:cNvPr>
          <xdr:cNvCxnSpPr/>
        </xdr:nvCxnSpPr>
        <xdr:spPr bwMode="auto">
          <a:xfrm rot="5400000" flipH="1" flipV="1">
            <a:off x="1548461" y="251079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41" name="直線コネクタ 40">
            <a:extLst>
              <a:ext uri="{FF2B5EF4-FFF2-40B4-BE49-F238E27FC236}">
                <a16:creationId xmlns:a16="http://schemas.microsoft.com/office/drawing/2014/main" id="{00000000-0008-0000-0100-000029000000}"/>
              </a:ext>
            </a:extLst>
          </xdr:cNvPr>
          <xdr:cNvCxnSpPr/>
        </xdr:nvCxnSpPr>
        <xdr:spPr bwMode="auto">
          <a:xfrm>
            <a:off x="1856188" y="2204000"/>
            <a:ext cx="323132"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333375</xdr:colOff>
      <xdr:row>8</xdr:row>
      <xdr:rowOff>76200</xdr:rowOff>
    </xdr:from>
    <xdr:to>
      <xdr:col>5</xdr:col>
      <xdr:colOff>9525</xdr:colOff>
      <xdr:row>8</xdr:row>
      <xdr:rowOff>76200</xdr:rowOff>
    </xdr:to>
    <xdr:sp macro="" textlink="">
      <xdr:nvSpPr>
        <xdr:cNvPr id="958528" name="Line 5">
          <a:extLst>
            <a:ext uri="{FF2B5EF4-FFF2-40B4-BE49-F238E27FC236}">
              <a16:creationId xmlns:a16="http://schemas.microsoft.com/office/drawing/2014/main" id="{00000000-0008-0000-0100-000040A00E00}"/>
            </a:ext>
          </a:extLst>
        </xdr:cNvPr>
        <xdr:cNvSpPr>
          <a:spLocks noChangeShapeType="1"/>
        </xdr:cNvSpPr>
      </xdr:nvSpPr>
      <xdr:spPr bwMode="auto">
        <a:xfrm rot="-5400000">
          <a:off x="2343150" y="1952625"/>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333375</xdr:colOff>
      <xdr:row>10</xdr:row>
      <xdr:rowOff>85725</xdr:rowOff>
    </xdr:from>
    <xdr:to>
      <xdr:col>5</xdr:col>
      <xdr:colOff>9525</xdr:colOff>
      <xdr:row>10</xdr:row>
      <xdr:rowOff>85725</xdr:rowOff>
    </xdr:to>
    <xdr:sp macro="" textlink="">
      <xdr:nvSpPr>
        <xdr:cNvPr id="958529" name="Line 5">
          <a:extLst>
            <a:ext uri="{FF2B5EF4-FFF2-40B4-BE49-F238E27FC236}">
              <a16:creationId xmlns:a16="http://schemas.microsoft.com/office/drawing/2014/main" id="{00000000-0008-0000-0100-000041A00E00}"/>
            </a:ext>
          </a:extLst>
        </xdr:cNvPr>
        <xdr:cNvSpPr>
          <a:spLocks noChangeShapeType="1"/>
        </xdr:cNvSpPr>
      </xdr:nvSpPr>
      <xdr:spPr bwMode="auto">
        <a:xfrm rot="-5400000">
          <a:off x="2343150" y="2590800"/>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43</xdr:col>
      <xdr:colOff>0</xdr:colOff>
      <xdr:row>16</xdr:row>
      <xdr:rowOff>161925</xdr:rowOff>
    </xdr:from>
    <xdr:to>
      <xdr:col>43</xdr:col>
      <xdr:colOff>180975</xdr:colOff>
      <xdr:row>16</xdr:row>
      <xdr:rowOff>161925</xdr:rowOff>
    </xdr:to>
    <xdr:sp macro="" textlink="">
      <xdr:nvSpPr>
        <xdr:cNvPr id="958530" name="Line 19">
          <a:extLst>
            <a:ext uri="{FF2B5EF4-FFF2-40B4-BE49-F238E27FC236}">
              <a16:creationId xmlns:a16="http://schemas.microsoft.com/office/drawing/2014/main" id="{00000000-0008-0000-0100-000042A00E00}"/>
            </a:ext>
          </a:extLst>
        </xdr:cNvPr>
        <xdr:cNvSpPr>
          <a:spLocks noChangeShapeType="1"/>
        </xdr:cNvSpPr>
      </xdr:nvSpPr>
      <xdr:spPr bwMode="auto">
        <a:xfrm flipH="1">
          <a:off x="13201650" y="4810125"/>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22</xdr:col>
      <xdr:colOff>47625</xdr:colOff>
      <xdr:row>16</xdr:row>
      <xdr:rowOff>266700</xdr:rowOff>
    </xdr:from>
    <xdr:to>
      <xdr:col>23</xdr:col>
      <xdr:colOff>85725</xdr:colOff>
      <xdr:row>16</xdr:row>
      <xdr:rowOff>266700</xdr:rowOff>
    </xdr:to>
    <xdr:sp macro="" textlink="">
      <xdr:nvSpPr>
        <xdr:cNvPr id="958531" name="Line 30">
          <a:extLst>
            <a:ext uri="{FF2B5EF4-FFF2-40B4-BE49-F238E27FC236}">
              <a16:creationId xmlns:a16="http://schemas.microsoft.com/office/drawing/2014/main" id="{00000000-0008-0000-0100-000043A00E00}"/>
            </a:ext>
          </a:extLst>
        </xdr:cNvPr>
        <xdr:cNvSpPr>
          <a:spLocks noChangeShapeType="1"/>
        </xdr:cNvSpPr>
      </xdr:nvSpPr>
      <xdr:spPr bwMode="auto">
        <a:xfrm rot="-5400000">
          <a:off x="7305675" y="48006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25</xdr:col>
      <xdr:colOff>38100</xdr:colOff>
      <xdr:row>25</xdr:row>
      <xdr:rowOff>247650</xdr:rowOff>
    </xdr:from>
    <xdr:to>
      <xdr:col>25</xdr:col>
      <xdr:colOff>542925</xdr:colOff>
      <xdr:row>25</xdr:row>
      <xdr:rowOff>247650</xdr:rowOff>
    </xdr:to>
    <xdr:sp macro="" textlink="">
      <xdr:nvSpPr>
        <xdr:cNvPr id="958532" name="Line 1">
          <a:extLst>
            <a:ext uri="{FF2B5EF4-FFF2-40B4-BE49-F238E27FC236}">
              <a16:creationId xmlns:a16="http://schemas.microsoft.com/office/drawing/2014/main" id="{00000000-0008-0000-0100-000044A00E00}"/>
            </a:ext>
          </a:extLst>
        </xdr:cNvPr>
        <xdr:cNvSpPr>
          <a:spLocks noChangeShapeType="1"/>
        </xdr:cNvSpPr>
      </xdr:nvSpPr>
      <xdr:spPr bwMode="auto">
        <a:xfrm rot="-5400000">
          <a:off x="8034338" y="7653337"/>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34</xdr:col>
      <xdr:colOff>476250</xdr:colOff>
      <xdr:row>20</xdr:row>
      <xdr:rowOff>0</xdr:rowOff>
    </xdr:from>
    <xdr:to>
      <xdr:col>34</xdr:col>
      <xdr:colOff>476250</xdr:colOff>
      <xdr:row>21</xdr:row>
      <xdr:rowOff>142875</xdr:rowOff>
    </xdr:to>
    <xdr:sp macro="" textlink="">
      <xdr:nvSpPr>
        <xdr:cNvPr id="958533" name="Line 1">
          <a:extLst>
            <a:ext uri="{FF2B5EF4-FFF2-40B4-BE49-F238E27FC236}">
              <a16:creationId xmlns:a16="http://schemas.microsoft.com/office/drawing/2014/main" id="{00000000-0008-0000-0100-000045A00E00}"/>
            </a:ext>
          </a:extLst>
        </xdr:cNvPr>
        <xdr:cNvSpPr>
          <a:spLocks noChangeShapeType="1"/>
        </xdr:cNvSpPr>
      </xdr:nvSpPr>
      <xdr:spPr bwMode="auto">
        <a:xfrm>
          <a:off x="10506075" y="599122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2.xml><?xml version="1.0" encoding="utf-8"?>
<xdr:wsDr xmlns:xdr="http://schemas.openxmlformats.org/drawingml/2006/spreadsheetDrawing" xmlns:a="http://schemas.openxmlformats.org/drawingml/2006/main">
  <xdr:twoCellAnchor>
    <xdr:from>
      <xdr:col>10</xdr:col>
      <xdr:colOff>133350</xdr:colOff>
      <xdr:row>23</xdr:row>
      <xdr:rowOff>304800</xdr:rowOff>
    </xdr:from>
    <xdr:to>
      <xdr:col>10</xdr:col>
      <xdr:colOff>133350</xdr:colOff>
      <xdr:row>25</xdr:row>
      <xdr:rowOff>133350</xdr:rowOff>
    </xdr:to>
    <xdr:sp macro="" textlink="">
      <xdr:nvSpPr>
        <xdr:cNvPr id="959497" name="Line 1">
          <a:extLst>
            <a:ext uri="{FF2B5EF4-FFF2-40B4-BE49-F238E27FC236}">
              <a16:creationId xmlns:a16="http://schemas.microsoft.com/office/drawing/2014/main" id="{00000000-0008-0000-0200-000009A40E00}"/>
            </a:ext>
          </a:extLst>
        </xdr:cNvPr>
        <xdr:cNvSpPr>
          <a:spLocks noChangeShapeType="1"/>
        </xdr:cNvSpPr>
      </xdr:nvSpPr>
      <xdr:spPr bwMode="auto">
        <a:xfrm>
          <a:off x="4267200" y="7277100"/>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133350</xdr:colOff>
      <xdr:row>14</xdr:row>
      <xdr:rowOff>38100</xdr:rowOff>
    </xdr:from>
    <xdr:to>
      <xdr:col>10</xdr:col>
      <xdr:colOff>133350</xdr:colOff>
      <xdr:row>15</xdr:row>
      <xdr:rowOff>38100</xdr:rowOff>
    </xdr:to>
    <xdr:sp macro="" textlink="">
      <xdr:nvSpPr>
        <xdr:cNvPr id="959498" name="Line 2">
          <a:extLst>
            <a:ext uri="{FF2B5EF4-FFF2-40B4-BE49-F238E27FC236}">
              <a16:creationId xmlns:a16="http://schemas.microsoft.com/office/drawing/2014/main" id="{00000000-0008-0000-0200-00000AA40E00}"/>
            </a:ext>
          </a:extLst>
        </xdr:cNvPr>
        <xdr:cNvSpPr>
          <a:spLocks noChangeShapeType="1"/>
        </xdr:cNvSpPr>
      </xdr:nvSpPr>
      <xdr:spPr bwMode="auto">
        <a:xfrm>
          <a:off x="42672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152400</xdr:colOff>
      <xdr:row>10</xdr:row>
      <xdr:rowOff>257175</xdr:rowOff>
    </xdr:from>
    <xdr:to>
      <xdr:col>11</xdr:col>
      <xdr:colOff>190500</xdr:colOff>
      <xdr:row>10</xdr:row>
      <xdr:rowOff>257175</xdr:rowOff>
    </xdr:to>
    <xdr:sp macro="" textlink="">
      <xdr:nvSpPr>
        <xdr:cNvPr id="959499" name="Line 3">
          <a:extLst>
            <a:ext uri="{FF2B5EF4-FFF2-40B4-BE49-F238E27FC236}">
              <a16:creationId xmlns:a16="http://schemas.microsoft.com/office/drawing/2014/main" id="{00000000-0008-0000-0200-00000BA4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11</xdr:row>
      <xdr:rowOff>257175</xdr:rowOff>
    </xdr:from>
    <xdr:to>
      <xdr:col>9</xdr:col>
      <xdr:colOff>133350</xdr:colOff>
      <xdr:row>13</xdr:row>
      <xdr:rowOff>85725</xdr:rowOff>
    </xdr:to>
    <xdr:sp macro="" textlink="">
      <xdr:nvSpPr>
        <xdr:cNvPr id="959500" name="Line 4">
          <a:extLst>
            <a:ext uri="{FF2B5EF4-FFF2-40B4-BE49-F238E27FC236}">
              <a16:creationId xmlns:a16="http://schemas.microsoft.com/office/drawing/2014/main" id="{00000000-0008-0000-0200-00000CA40E00}"/>
            </a:ext>
          </a:extLst>
        </xdr:cNvPr>
        <xdr:cNvSpPr>
          <a:spLocks noChangeShapeType="1"/>
        </xdr:cNvSpPr>
      </xdr:nvSpPr>
      <xdr:spPr bwMode="auto">
        <a:xfrm flipV="1">
          <a:off x="40767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142875</xdr:colOff>
      <xdr:row>10</xdr:row>
      <xdr:rowOff>257175</xdr:rowOff>
    </xdr:from>
    <xdr:to>
      <xdr:col>14</xdr:col>
      <xdr:colOff>161925</xdr:colOff>
      <xdr:row>10</xdr:row>
      <xdr:rowOff>257175</xdr:rowOff>
    </xdr:to>
    <xdr:sp macro="" textlink="">
      <xdr:nvSpPr>
        <xdr:cNvPr id="959501" name="Line 5">
          <a:extLst>
            <a:ext uri="{FF2B5EF4-FFF2-40B4-BE49-F238E27FC236}">
              <a16:creationId xmlns:a16="http://schemas.microsoft.com/office/drawing/2014/main" id="{00000000-0008-0000-0200-00000DA40E00}"/>
            </a:ext>
          </a:extLst>
        </xdr:cNvPr>
        <xdr:cNvSpPr>
          <a:spLocks noChangeShapeType="1"/>
        </xdr:cNvSpPr>
      </xdr:nvSpPr>
      <xdr:spPr bwMode="auto">
        <a:xfrm rot="-5400000">
          <a:off x="50101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0</xdr:colOff>
      <xdr:row>13</xdr:row>
      <xdr:rowOff>247650</xdr:rowOff>
    </xdr:from>
    <xdr:to>
      <xdr:col>14</xdr:col>
      <xdr:colOff>180975</xdr:colOff>
      <xdr:row>13</xdr:row>
      <xdr:rowOff>247650</xdr:rowOff>
    </xdr:to>
    <xdr:sp macro="" textlink="">
      <xdr:nvSpPr>
        <xdr:cNvPr id="959502" name="Line 6">
          <a:extLst>
            <a:ext uri="{FF2B5EF4-FFF2-40B4-BE49-F238E27FC236}">
              <a16:creationId xmlns:a16="http://schemas.microsoft.com/office/drawing/2014/main" id="{00000000-0008-0000-0200-00000EA40E00}"/>
            </a:ext>
          </a:extLst>
        </xdr:cNvPr>
        <xdr:cNvSpPr>
          <a:spLocks noChangeShapeType="1"/>
        </xdr:cNvSpPr>
      </xdr:nvSpPr>
      <xdr:spPr bwMode="auto">
        <a:xfrm rot="-5400000">
          <a:off x="50530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9525</xdr:colOff>
      <xdr:row>16</xdr:row>
      <xdr:rowOff>238125</xdr:rowOff>
    </xdr:from>
    <xdr:to>
      <xdr:col>14</xdr:col>
      <xdr:colOff>190500</xdr:colOff>
      <xdr:row>16</xdr:row>
      <xdr:rowOff>238125</xdr:rowOff>
    </xdr:to>
    <xdr:sp macro="" textlink="">
      <xdr:nvSpPr>
        <xdr:cNvPr id="959503" name="Line 7">
          <a:extLst>
            <a:ext uri="{FF2B5EF4-FFF2-40B4-BE49-F238E27FC236}">
              <a16:creationId xmlns:a16="http://schemas.microsoft.com/office/drawing/2014/main" id="{00000000-0008-0000-0200-00000FA40E00}"/>
            </a:ext>
          </a:extLst>
        </xdr:cNvPr>
        <xdr:cNvSpPr>
          <a:spLocks noChangeShapeType="1"/>
        </xdr:cNvSpPr>
      </xdr:nvSpPr>
      <xdr:spPr bwMode="auto">
        <a:xfrm rot="-5400000">
          <a:off x="5062538" y="47958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59504" name="Line 8">
          <a:extLst>
            <a:ext uri="{FF2B5EF4-FFF2-40B4-BE49-F238E27FC236}">
              <a16:creationId xmlns:a16="http://schemas.microsoft.com/office/drawing/2014/main" id="{00000000-0008-0000-0200-000010A40E00}"/>
            </a:ext>
          </a:extLst>
        </xdr:cNvPr>
        <xdr:cNvSpPr>
          <a:spLocks noChangeShapeType="1"/>
        </xdr:cNvSpPr>
      </xdr:nvSpPr>
      <xdr:spPr bwMode="auto">
        <a:xfrm rot="-5400000">
          <a:off x="5072063" y="67960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104775</xdr:colOff>
      <xdr:row>25</xdr:row>
      <xdr:rowOff>257175</xdr:rowOff>
    </xdr:from>
    <xdr:to>
      <xdr:col>14</xdr:col>
      <xdr:colOff>123825</xdr:colOff>
      <xdr:row>25</xdr:row>
      <xdr:rowOff>257175</xdr:rowOff>
    </xdr:to>
    <xdr:sp macro="" textlink="">
      <xdr:nvSpPr>
        <xdr:cNvPr id="959505" name="Line 9">
          <a:extLst>
            <a:ext uri="{FF2B5EF4-FFF2-40B4-BE49-F238E27FC236}">
              <a16:creationId xmlns:a16="http://schemas.microsoft.com/office/drawing/2014/main" id="{00000000-0008-0000-0200-000011A40E00}"/>
            </a:ext>
          </a:extLst>
        </xdr:cNvPr>
        <xdr:cNvSpPr>
          <a:spLocks noChangeShapeType="1"/>
        </xdr:cNvSpPr>
      </xdr:nvSpPr>
      <xdr:spPr bwMode="auto">
        <a:xfrm rot="-5400000">
          <a:off x="4972050" y="780097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59506" name="Line 16">
          <a:extLst>
            <a:ext uri="{FF2B5EF4-FFF2-40B4-BE49-F238E27FC236}">
              <a16:creationId xmlns:a16="http://schemas.microsoft.com/office/drawing/2014/main" id="{00000000-0008-0000-0200-000012A40E00}"/>
            </a:ext>
          </a:extLst>
        </xdr:cNvPr>
        <xdr:cNvSpPr>
          <a:spLocks noChangeShapeType="1"/>
        </xdr:cNvSpPr>
      </xdr:nvSpPr>
      <xdr:spPr bwMode="auto">
        <a:xfrm flipH="1">
          <a:off x="7334250" y="882967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31</xdr:col>
      <xdr:colOff>123825</xdr:colOff>
      <xdr:row>7</xdr:row>
      <xdr:rowOff>257175</xdr:rowOff>
    </xdr:from>
    <xdr:to>
      <xdr:col>32</xdr:col>
      <xdr:colOff>171450</xdr:colOff>
      <xdr:row>7</xdr:row>
      <xdr:rowOff>257175</xdr:rowOff>
    </xdr:to>
    <xdr:sp macro="" textlink="">
      <xdr:nvSpPr>
        <xdr:cNvPr id="959507" name="Line 27">
          <a:extLst>
            <a:ext uri="{FF2B5EF4-FFF2-40B4-BE49-F238E27FC236}">
              <a16:creationId xmlns:a16="http://schemas.microsoft.com/office/drawing/2014/main" id="{00000000-0008-0000-0200-000013A40E00}"/>
            </a:ext>
          </a:extLst>
        </xdr:cNvPr>
        <xdr:cNvSpPr>
          <a:spLocks noChangeShapeType="1"/>
        </xdr:cNvSpPr>
      </xdr:nvSpPr>
      <xdr:spPr bwMode="auto">
        <a:xfrm rot="-5400000">
          <a:off x="96869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9525</xdr:colOff>
      <xdr:row>10</xdr:row>
      <xdr:rowOff>247650</xdr:rowOff>
    </xdr:from>
    <xdr:to>
      <xdr:col>33</xdr:col>
      <xdr:colOff>9525</xdr:colOff>
      <xdr:row>10</xdr:row>
      <xdr:rowOff>247650</xdr:rowOff>
    </xdr:to>
    <xdr:sp macro="" textlink="">
      <xdr:nvSpPr>
        <xdr:cNvPr id="959508" name="Line 28">
          <a:extLst>
            <a:ext uri="{FF2B5EF4-FFF2-40B4-BE49-F238E27FC236}">
              <a16:creationId xmlns:a16="http://schemas.microsoft.com/office/drawing/2014/main" id="{00000000-0008-0000-0200-000014A40E00}"/>
            </a:ext>
          </a:extLst>
        </xdr:cNvPr>
        <xdr:cNvSpPr>
          <a:spLocks noChangeShapeType="1"/>
        </xdr:cNvSpPr>
      </xdr:nvSpPr>
      <xdr:spPr bwMode="auto">
        <a:xfrm rot="-5400000">
          <a:off x="97297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28</xdr:col>
      <xdr:colOff>123825</xdr:colOff>
      <xdr:row>12</xdr:row>
      <xdr:rowOff>38100</xdr:rowOff>
    </xdr:from>
    <xdr:to>
      <xdr:col>28</xdr:col>
      <xdr:colOff>123825</xdr:colOff>
      <xdr:row>13</xdr:row>
      <xdr:rowOff>38100</xdr:rowOff>
    </xdr:to>
    <xdr:sp macro="" textlink="">
      <xdr:nvSpPr>
        <xdr:cNvPr id="959509" name="Line 29">
          <a:extLst>
            <a:ext uri="{FF2B5EF4-FFF2-40B4-BE49-F238E27FC236}">
              <a16:creationId xmlns:a16="http://schemas.microsoft.com/office/drawing/2014/main" id="{00000000-0008-0000-0200-000015A40E00}"/>
            </a:ext>
          </a:extLst>
        </xdr:cNvPr>
        <xdr:cNvSpPr>
          <a:spLocks noChangeShapeType="1"/>
        </xdr:cNvSpPr>
      </xdr:nvSpPr>
      <xdr:spPr bwMode="auto">
        <a:xfrm flipV="1">
          <a:off x="89725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59510" name="Line 79">
          <a:extLst>
            <a:ext uri="{FF2B5EF4-FFF2-40B4-BE49-F238E27FC236}">
              <a16:creationId xmlns:a16="http://schemas.microsoft.com/office/drawing/2014/main" id="{00000000-0008-0000-0200-000016A40E00}"/>
            </a:ext>
          </a:extLst>
        </xdr:cNvPr>
        <xdr:cNvSpPr>
          <a:spLocks noChangeShapeType="1"/>
        </xdr:cNvSpPr>
      </xdr:nvSpPr>
      <xdr:spPr bwMode="auto">
        <a:xfrm rot="-5400000">
          <a:off x="5072063" y="67960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27</xdr:row>
      <xdr:rowOff>152400</xdr:rowOff>
    </xdr:from>
    <xdr:to>
      <xdr:col>23</xdr:col>
      <xdr:colOff>180975</xdr:colOff>
      <xdr:row>29</xdr:row>
      <xdr:rowOff>142875</xdr:rowOff>
    </xdr:to>
    <xdr:sp macro="" textlink="">
      <xdr:nvSpPr>
        <xdr:cNvPr id="959511" name="AutoShape 86">
          <a:extLst>
            <a:ext uri="{FF2B5EF4-FFF2-40B4-BE49-F238E27FC236}">
              <a16:creationId xmlns:a16="http://schemas.microsoft.com/office/drawing/2014/main" id="{00000000-0008-0000-0200-000017A40E00}"/>
            </a:ext>
          </a:extLst>
        </xdr:cNvPr>
        <xdr:cNvSpPr>
          <a:spLocks/>
        </xdr:cNvSpPr>
      </xdr:nvSpPr>
      <xdr:spPr bwMode="auto">
        <a:xfrm>
          <a:off x="7334250" y="8496300"/>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59512" name="Line 87">
          <a:extLst>
            <a:ext uri="{FF2B5EF4-FFF2-40B4-BE49-F238E27FC236}">
              <a16:creationId xmlns:a16="http://schemas.microsoft.com/office/drawing/2014/main" id="{00000000-0008-0000-0200-000018A40E00}"/>
            </a:ext>
          </a:extLst>
        </xdr:cNvPr>
        <xdr:cNvSpPr>
          <a:spLocks noChangeShapeType="1"/>
        </xdr:cNvSpPr>
      </xdr:nvSpPr>
      <xdr:spPr bwMode="auto">
        <a:xfrm flipH="1">
          <a:off x="7334250" y="8829675"/>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43</xdr:col>
      <xdr:colOff>9525</xdr:colOff>
      <xdr:row>15</xdr:row>
      <xdr:rowOff>161925</xdr:rowOff>
    </xdr:from>
    <xdr:to>
      <xdr:col>44</xdr:col>
      <xdr:colOff>0</xdr:colOff>
      <xdr:row>17</xdr:row>
      <xdr:rowOff>152400</xdr:rowOff>
    </xdr:to>
    <xdr:sp macro="" textlink="">
      <xdr:nvSpPr>
        <xdr:cNvPr id="959513" name="AutoShape 89">
          <a:extLst>
            <a:ext uri="{FF2B5EF4-FFF2-40B4-BE49-F238E27FC236}">
              <a16:creationId xmlns:a16="http://schemas.microsoft.com/office/drawing/2014/main" id="{00000000-0008-0000-0200-000019A40E00}"/>
            </a:ext>
          </a:extLst>
        </xdr:cNvPr>
        <xdr:cNvSpPr>
          <a:spLocks/>
        </xdr:cNvSpPr>
      </xdr:nvSpPr>
      <xdr:spPr bwMode="auto">
        <a:xfrm>
          <a:off x="13211175" y="4467225"/>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31</xdr:col>
      <xdr:colOff>85725</xdr:colOff>
      <xdr:row>16</xdr:row>
      <xdr:rowOff>257175</xdr:rowOff>
    </xdr:from>
    <xdr:to>
      <xdr:col>32</xdr:col>
      <xdr:colOff>133350</xdr:colOff>
      <xdr:row>16</xdr:row>
      <xdr:rowOff>257175</xdr:rowOff>
    </xdr:to>
    <xdr:sp macro="" textlink="">
      <xdr:nvSpPr>
        <xdr:cNvPr id="959514" name="Line 101">
          <a:extLst>
            <a:ext uri="{FF2B5EF4-FFF2-40B4-BE49-F238E27FC236}">
              <a16:creationId xmlns:a16="http://schemas.microsoft.com/office/drawing/2014/main" id="{00000000-0008-0000-0200-00001AA40E00}"/>
            </a:ext>
          </a:extLst>
        </xdr:cNvPr>
        <xdr:cNvSpPr>
          <a:spLocks noChangeShapeType="1"/>
        </xdr:cNvSpPr>
      </xdr:nvSpPr>
      <xdr:spPr bwMode="auto">
        <a:xfrm rot="-5400000">
          <a:off x="9648825" y="479107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0</xdr:colOff>
      <xdr:row>13</xdr:row>
      <xdr:rowOff>247650</xdr:rowOff>
    </xdr:from>
    <xdr:to>
      <xdr:col>33</xdr:col>
      <xdr:colOff>0</xdr:colOff>
      <xdr:row>13</xdr:row>
      <xdr:rowOff>247650</xdr:rowOff>
    </xdr:to>
    <xdr:sp macro="" textlink="">
      <xdr:nvSpPr>
        <xdr:cNvPr id="959515" name="Line 99">
          <a:extLst>
            <a:ext uri="{FF2B5EF4-FFF2-40B4-BE49-F238E27FC236}">
              <a16:creationId xmlns:a16="http://schemas.microsoft.com/office/drawing/2014/main" id="{00000000-0008-0000-0200-00001BA40E00}"/>
            </a:ext>
          </a:extLst>
        </xdr:cNvPr>
        <xdr:cNvSpPr>
          <a:spLocks noChangeShapeType="1"/>
        </xdr:cNvSpPr>
      </xdr:nvSpPr>
      <xdr:spPr bwMode="auto">
        <a:xfrm rot="-5400000">
          <a:off x="972026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142875</xdr:rowOff>
    </xdr:from>
    <xdr:to>
      <xdr:col>4</xdr:col>
      <xdr:colOff>323850</xdr:colOff>
      <xdr:row>10</xdr:row>
      <xdr:rowOff>152400</xdr:rowOff>
    </xdr:to>
    <xdr:grpSp>
      <xdr:nvGrpSpPr>
        <xdr:cNvPr id="959516" name="グループ化 33">
          <a:extLst>
            <a:ext uri="{FF2B5EF4-FFF2-40B4-BE49-F238E27FC236}">
              <a16:creationId xmlns:a16="http://schemas.microsoft.com/office/drawing/2014/main" id="{00000000-0008-0000-0200-00001CA40E00}"/>
            </a:ext>
          </a:extLst>
        </xdr:cNvPr>
        <xdr:cNvGrpSpPr>
          <a:grpSpLocks/>
        </xdr:cNvGrpSpPr>
      </xdr:nvGrpSpPr>
      <xdr:grpSpPr bwMode="auto">
        <a:xfrm>
          <a:off x="1844040" y="2186940"/>
          <a:ext cx="662940" cy="632460"/>
          <a:chOff x="1584960" y="2186940"/>
          <a:chExt cx="586740" cy="632460"/>
        </a:xfrm>
      </xdr:grpSpPr>
      <xdr:cxnSp macro="">
        <xdr:nvCxnSpPr>
          <xdr:cNvPr id="80" name="直線コネクタ 79">
            <a:extLst>
              <a:ext uri="{FF2B5EF4-FFF2-40B4-BE49-F238E27FC236}">
                <a16:creationId xmlns:a16="http://schemas.microsoft.com/office/drawing/2014/main" id="{00000000-0008-0000-0200-000050000000}"/>
              </a:ext>
            </a:extLst>
          </xdr:cNvPr>
          <xdr:cNvCxnSpPr/>
        </xdr:nvCxnSpPr>
        <xdr:spPr bwMode="auto">
          <a:xfrm>
            <a:off x="1584960" y="2819400"/>
            <a:ext cx="569733"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81" name="直線コネクタ 80">
            <a:extLst>
              <a:ext uri="{FF2B5EF4-FFF2-40B4-BE49-F238E27FC236}">
                <a16:creationId xmlns:a16="http://schemas.microsoft.com/office/drawing/2014/main" id="{00000000-0008-0000-0200-000051000000}"/>
              </a:ext>
            </a:extLst>
          </xdr:cNvPr>
          <xdr:cNvCxnSpPr/>
        </xdr:nvCxnSpPr>
        <xdr:spPr bwMode="auto">
          <a:xfrm rot="5400000" flipH="1" flipV="1">
            <a:off x="1540841" y="250317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82" name="直線コネクタ 81">
            <a:extLst>
              <a:ext uri="{FF2B5EF4-FFF2-40B4-BE49-F238E27FC236}">
                <a16:creationId xmlns:a16="http://schemas.microsoft.com/office/drawing/2014/main" id="{00000000-0008-0000-0200-000052000000}"/>
              </a:ext>
            </a:extLst>
          </xdr:cNvPr>
          <xdr:cNvCxnSpPr/>
        </xdr:nvCxnSpPr>
        <xdr:spPr bwMode="auto">
          <a:xfrm>
            <a:off x="1848568" y="2196380"/>
            <a:ext cx="323132"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323850</xdr:colOff>
      <xdr:row>8</xdr:row>
      <xdr:rowOff>66675</xdr:rowOff>
    </xdr:from>
    <xdr:to>
      <xdr:col>5</xdr:col>
      <xdr:colOff>0</xdr:colOff>
      <xdr:row>8</xdr:row>
      <xdr:rowOff>66675</xdr:rowOff>
    </xdr:to>
    <xdr:sp macro="" textlink="">
      <xdr:nvSpPr>
        <xdr:cNvPr id="959517" name="Line 5">
          <a:extLst>
            <a:ext uri="{FF2B5EF4-FFF2-40B4-BE49-F238E27FC236}">
              <a16:creationId xmlns:a16="http://schemas.microsoft.com/office/drawing/2014/main" id="{00000000-0008-0000-0200-00001DA40E00}"/>
            </a:ext>
          </a:extLst>
        </xdr:cNvPr>
        <xdr:cNvSpPr>
          <a:spLocks noChangeShapeType="1"/>
        </xdr:cNvSpPr>
      </xdr:nvSpPr>
      <xdr:spPr bwMode="auto">
        <a:xfrm rot="-5400000">
          <a:off x="2333625" y="1943100"/>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323850</xdr:colOff>
      <xdr:row>10</xdr:row>
      <xdr:rowOff>76200</xdr:rowOff>
    </xdr:from>
    <xdr:to>
      <xdr:col>5</xdr:col>
      <xdr:colOff>0</xdr:colOff>
      <xdr:row>10</xdr:row>
      <xdr:rowOff>76200</xdr:rowOff>
    </xdr:to>
    <xdr:sp macro="" textlink="">
      <xdr:nvSpPr>
        <xdr:cNvPr id="959518" name="Line 5">
          <a:extLst>
            <a:ext uri="{FF2B5EF4-FFF2-40B4-BE49-F238E27FC236}">
              <a16:creationId xmlns:a16="http://schemas.microsoft.com/office/drawing/2014/main" id="{00000000-0008-0000-0200-00001EA40E00}"/>
            </a:ext>
          </a:extLst>
        </xdr:cNvPr>
        <xdr:cNvSpPr>
          <a:spLocks noChangeShapeType="1"/>
        </xdr:cNvSpPr>
      </xdr:nvSpPr>
      <xdr:spPr bwMode="auto">
        <a:xfrm rot="-5400000">
          <a:off x="2333625" y="2581275"/>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43</xdr:col>
      <xdr:colOff>0</xdr:colOff>
      <xdr:row>16</xdr:row>
      <xdr:rowOff>161925</xdr:rowOff>
    </xdr:from>
    <xdr:to>
      <xdr:col>43</xdr:col>
      <xdr:colOff>180975</xdr:colOff>
      <xdr:row>16</xdr:row>
      <xdr:rowOff>161925</xdr:rowOff>
    </xdr:to>
    <xdr:sp macro="" textlink="">
      <xdr:nvSpPr>
        <xdr:cNvPr id="959519" name="Line 90">
          <a:extLst>
            <a:ext uri="{FF2B5EF4-FFF2-40B4-BE49-F238E27FC236}">
              <a16:creationId xmlns:a16="http://schemas.microsoft.com/office/drawing/2014/main" id="{00000000-0008-0000-0200-00001FA40E00}"/>
            </a:ext>
          </a:extLst>
        </xdr:cNvPr>
        <xdr:cNvSpPr>
          <a:spLocks noChangeShapeType="1"/>
        </xdr:cNvSpPr>
      </xdr:nvSpPr>
      <xdr:spPr bwMode="auto">
        <a:xfrm flipH="1">
          <a:off x="13201650" y="4810125"/>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22</xdr:col>
      <xdr:colOff>123825</xdr:colOff>
      <xdr:row>16</xdr:row>
      <xdr:rowOff>266700</xdr:rowOff>
    </xdr:from>
    <xdr:to>
      <xdr:col>23</xdr:col>
      <xdr:colOff>152400</xdr:colOff>
      <xdr:row>16</xdr:row>
      <xdr:rowOff>266700</xdr:rowOff>
    </xdr:to>
    <xdr:sp macro="" textlink="">
      <xdr:nvSpPr>
        <xdr:cNvPr id="959520" name="Line 101">
          <a:extLst>
            <a:ext uri="{FF2B5EF4-FFF2-40B4-BE49-F238E27FC236}">
              <a16:creationId xmlns:a16="http://schemas.microsoft.com/office/drawing/2014/main" id="{00000000-0008-0000-0200-000020A40E00}"/>
            </a:ext>
          </a:extLst>
        </xdr:cNvPr>
        <xdr:cNvSpPr>
          <a:spLocks noChangeShapeType="1"/>
        </xdr:cNvSpPr>
      </xdr:nvSpPr>
      <xdr:spPr bwMode="auto">
        <a:xfrm rot="-5400000">
          <a:off x="7377113" y="4805362"/>
          <a:ext cx="0" cy="2190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25</xdr:col>
      <xdr:colOff>38100</xdr:colOff>
      <xdr:row>25</xdr:row>
      <xdr:rowOff>247650</xdr:rowOff>
    </xdr:from>
    <xdr:to>
      <xdr:col>25</xdr:col>
      <xdr:colOff>542925</xdr:colOff>
      <xdr:row>25</xdr:row>
      <xdr:rowOff>247650</xdr:rowOff>
    </xdr:to>
    <xdr:sp macro="" textlink="">
      <xdr:nvSpPr>
        <xdr:cNvPr id="959521" name="Line 1">
          <a:extLst>
            <a:ext uri="{FF2B5EF4-FFF2-40B4-BE49-F238E27FC236}">
              <a16:creationId xmlns:a16="http://schemas.microsoft.com/office/drawing/2014/main" id="{00000000-0008-0000-0200-000021A40E00}"/>
            </a:ext>
          </a:extLst>
        </xdr:cNvPr>
        <xdr:cNvSpPr>
          <a:spLocks noChangeShapeType="1"/>
        </xdr:cNvSpPr>
      </xdr:nvSpPr>
      <xdr:spPr bwMode="auto">
        <a:xfrm rot="-5400000">
          <a:off x="8034338" y="7653337"/>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34</xdr:col>
      <xdr:colOff>476250</xdr:colOff>
      <xdr:row>20</xdr:row>
      <xdr:rowOff>0</xdr:rowOff>
    </xdr:from>
    <xdr:to>
      <xdr:col>34</xdr:col>
      <xdr:colOff>476250</xdr:colOff>
      <xdr:row>21</xdr:row>
      <xdr:rowOff>142875</xdr:rowOff>
    </xdr:to>
    <xdr:sp macro="" textlink="">
      <xdr:nvSpPr>
        <xdr:cNvPr id="959522" name="Line 1">
          <a:extLst>
            <a:ext uri="{FF2B5EF4-FFF2-40B4-BE49-F238E27FC236}">
              <a16:creationId xmlns:a16="http://schemas.microsoft.com/office/drawing/2014/main" id="{00000000-0008-0000-0200-000022A40E00}"/>
            </a:ext>
          </a:extLst>
        </xdr:cNvPr>
        <xdr:cNvSpPr>
          <a:spLocks noChangeShapeType="1"/>
        </xdr:cNvSpPr>
      </xdr:nvSpPr>
      <xdr:spPr bwMode="auto">
        <a:xfrm>
          <a:off x="10506075" y="599122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3.xml><?xml version="1.0" encoding="utf-8"?>
<xdr:wsDr xmlns:xdr="http://schemas.openxmlformats.org/drawingml/2006/spreadsheetDrawing" xmlns:a="http://schemas.openxmlformats.org/drawingml/2006/main">
  <xdr:twoCellAnchor>
    <xdr:from>
      <xdr:col>10</xdr:col>
      <xdr:colOff>133350</xdr:colOff>
      <xdr:row>23</xdr:row>
      <xdr:rowOff>304800</xdr:rowOff>
    </xdr:from>
    <xdr:to>
      <xdr:col>10</xdr:col>
      <xdr:colOff>133350</xdr:colOff>
      <xdr:row>25</xdr:row>
      <xdr:rowOff>133350</xdr:rowOff>
    </xdr:to>
    <xdr:sp macro="" textlink="">
      <xdr:nvSpPr>
        <xdr:cNvPr id="946891" name="Line 1">
          <a:extLst>
            <a:ext uri="{FF2B5EF4-FFF2-40B4-BE49-F238E27FC236}">
              <a16:creationId xmlns:a16="http://schemas.microsoft.com/office/drawing/2014/main" id="{00000000-0008-0000-0300-0000CB720E00}"/>
            </a:ext>
          </a:extLst>
        </xdr:cNvPr>
        <xdr:cNvSpPr>
          <a:spLocks noChangeShapeType="1"/>
        </xdr:cNvSpPr>
      </xdr:nvSpPr>
      <xdr:spPr bwMode="auto">
        <a:xfrm>
          <a:off x="4267200" y="7277100"/>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133350</xdr:colOff>
      <xdr:row>14</xdr:row>
      <xdr:rowOff>38100</xdr:rowOff>
    </xdr:from>
    <xdr:to>
      <xdr:col>10</xdr:col>
      <xdr:colOff>133350</xdr:colOff>
      <xdr:row>15</xdr:row>
      <xdr:rowOff>38100</xdr:rowOff>
    </xdr:to>
    <xdr:sp macro="" textlink="">
      <xdr:nvSpPr>
        <xdr:cNvPr id="946892" name="Line 2">
          <a:extLst>
            <a:ext uri="{FF2B5EF4-FFF2-40B4-BE49-F238E27FC236}">
              <a16:creationId xmlns:a16="http://schemas.microsoft.com/office/drawing/2014/main" id="{00000000-0008-0000-0300-0000CC720E00}"/>
            </a:ext>
          </a:extLst>
        </xdr:cNvPr>
        <xdr:cNvSpPr>
          <a:spLocks noChangeShapeType="1"/>
        </xdr:cNvSpPr>
      </xdr:nvSpPr>
      <xdr:spPr bwMode="auto">
        <a:xfrm>
          <a:off x="42672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152400</xdr:colOff>
      <xdr:row>10</xdr:row>
      <xdr:rowOff>257175</xdr:rowOff>
    </xdr:from>
    <xdr:to>
      <xdr:col>11</xdr:col>
      <xdr:colOff>190500</xdr:colOff>
      <xdr:row>10</xdr:row>
      <xdr:rowOff>257175</xdr:rowOff>
    </xdr:to>
    <xdr:sp macro="" textlink="">
      <xdr:nvSpPr>
        <xdr:cNvPr id="946893" name="Line 3">
          <a:extLst>
            <a:ext uri="{FF2B5EF4-FFF2-40B4-BE49-F238E27FC236}">
              <a16:creationId xmlns:a16="http://schemas.microsoft.com/office/drawing/2014/main" id="{00000000-0008-0000-0300-0000CD72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11</xdr:row>
      <xdr:rowOff>257175</xdr:rowOff>
    </xdr:from>
    <xdr:to>
      <xdr:col>9</xdr:col>
      <xdr:colOff>133350</xdr:colOff>
      <xdr:row>13</xdr:row>
      <xdr:rowOff>85725</xdr:rowOff>
    </xdr:to>
    <xdr:sp macro="" textlink="">
      <xdr:nvSpPr>
        <xdr:cNvPr id="946894" name="Line 4">
          <a:extLst>
            <a:ext uri="{FF2B5EF4-FFF2-40B4-BE49-F238E27FC236}">
              <a16:creationId xmlns:a16="http://schemas.microsoft.com/office/drawing/2014/main" id="{00000000-0008-0000-0300-0000CE720E00}"/>
            </a:ext>
          </a:extLst>
        </xdr:cNvPr>
        <xdr:cNvSpPr>
          <a:spLocks noChangeShapeType="1"/>
        </xdr:cNvSpPr>
      </xdr:nvSpPr>
      <xdr:spPr bwMode="auto">
        <a:xfrm flipV="1">
          <a:off x="40767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142875</xdr:colOff>
      <xdr:row>10</xdr:row>
      <xdr:rowOff>257175</xdr:rowOff>
    </xdr:from>
    <xdr:to>
      <xdr:col>14</xdr:col>
      <xdr:colOff>161925</xdr:colOff>
      <xdr:row>10</xdr:row>
      <xdr:rowOff>257175</xdr:rowOff>
    </xdr:to>
    <xdr:sp macro="" textlink="">
      <xdr:nvSpPr>
        <xdr:cNvPr id="946895" name="Line 5">
          <a:extLst>
            <a:ext uri="{FF2B5EF4-FFF2-40B4-BE49-F238E27FC236}">
              <a16:creationId xmlns:a16="http://schemas.microsoft.com/office/drawing/2014/main" id="{00000000-0008-0000-0300-0000CF720E00}"/>
            </a:ext>
          </a:extLst>
        </xdr:cNvPr>
        <xdr:cNvSpPr>
          <a:spLocks noChangeShapeType="1"/>
        </xdr:cNvSpPr>
      </xdr:nvSpPr>
      <xdr:spPr bwMode="auto">
        <a:xfrm rot="-5400000">
          <a:off x="50101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0</xdr:colOff>
      <xdr:row>13</xdr:row>
      <xdr:rowOff>247650</xdr:rowOff>
    </xdr:from>
    <xdr:to>
      <xdr:col>14</xdr:col>
      <xdr:colOff>180975</xdr:colOff>
      <xdr:row>13</xdr:row>
      <xdr:rowOff>247650</xdr:rowOff>
    </xdr:to>
    <xdr:sp macro="" textlink="">
      <xdr:nvSpPr>
        <xdr:cNvPr id="946896" name="Line 6">
          <a:extLst>
            <a:ext uri="{FF2B5EF4-FFF2-40B4-BE49-F238E27FC236}">
              <a16:creationId xmlns:a16="http://schemas.microsoft.com/office/drawing/2014/main" id="{00000000-0008-0000-0300-0000D0720E00}"/>
            </a:ext>
          </a:extLst>
        </xdr:cNvPr>
        <xdr:cNvSpPr>
          <a:spLocks noChangeShapeType="1"/>
        </xdr:cNvSpPr>
      </xdr:nvSpPr>
      <xdr:spPr bwMode="auto">
        <a:xfrm rot="-5400000">
          <a:off x="50530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9525</xdr:colOff>
      <xdr:row>16</xdr:row>
      <xdr:rowOff>238125</xdr:rowOff>
    </xdr:from>
    <xdr:to>
      <xdr:col>14</xdr:col>
      <xdr:colOff>190500</xdr:colOff>
      <xdr:row>16</xdr:row>
      <xdr:rowOff>238125</xdr:rowOff>
    </xdr:to>
    <xdr:sp macro="" textlink="">
      <xdr:nvSpPr>
        <xdr:cNvPr id="946897" name="Line 7">
          <a:extLst>
            <a:ext uri="{FF2B5EF4-FFF2-40B4-BE49-F238E27FC236}">
              <a16:creationId xmlns:a16="http://schemas.microsoft.com/office/drawing/2014/main" id="{00000000-0008-0000-0300-0000D1720E00}"/>
            </a:ext>
          </a:extLst>
        </xdr:cNvPr>
        <xdr:cNvSpPr>
          <a:spLocks noChangeShapeType="1"/>
        </xdr:cNvSpPr>
      </xdr:nvSpPr>
      <xdr:spPr bwMode="auto">
        <a:xfrm rot="-5400000">
          <a:off x="5062538" y="47958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6898" name="Line 8">
          <a:extLst>
            <a:ext uri="{FF2B5EF4-FFF2-40B4-BE49-F238E27FC236}">
              <a16:creationId xmlns:a16="http://schemas.microsoft.com/office/drawing/2014/main" id="{00000000-0008-0000-0300-0000D2720E00}"/>
            </a:ext>
          </a:extLst>
        </xdr:cNvPr>
        <xdr:cNvSpPr>
          <a:spLocks noChangeShapeType="1"/>
        </xdr:cNvSpPr>
      </xdr:nvSpPr>
      <xdr:spPr bwMode="auto">
        <a:xfrm rot="-5400000">
          <a:off x="5072063" y="67960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104775</xdr:colOff>
      <xdr:row>25</xdr:row>
      <xdr:rowOff>257175</xdr:rowOff>
    </xdr:from>
    <xdr:to>
      <xdr:col>14</xdr:col>
      <xdr:colOff>123825</xdr:colOff>
      <xdr:row>25</xdr:row>
      <xdr:rowOff>257175</xdr:rowOff>
    </xdr:to>
    <xdr:sp macro="" textlink="">
      <xdr:nvSpPr>
        <xdr:cNvPr id="946899" name="Line 9">
          <a:extLst>
            <a:ext uri="{FF2B5EF4-FFF2-40B4-BE49-F238E27FC236}">
              <a16:creationId xmlns:a16="http://schemas.microsoft.com/office/drawing/2014/main" id="{00000000-0008-0000-0300-0000D3720E00}"/>
            </a:ext>
          </a:extLst>
        </xdr:cNvPr>
        <xdr:cNvSpPr>
          <a:spLocks noChangeShapeType="1"/>
        </xdr:cNvSpPr>
      </xdr:nvSpPr>
      <xdr:spPr bwMode="auto">
        <a:xfrm rot="-5400000">
          <a:off x="4972050" y="780097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6900" name="Line 16">
          <a:extLst>
            <a:ext uri="{FF2B5EF4-FFF2-40B4-BE49-F238E27FC236}">
              <a16:creationId xmlns:a16="http://schemas.microsoft.com/office/drawing/2014/main" id="{00000000-0008-0000-0300-0000D4720E00}"/>
            </a:ext>
          </a:extLst>
        </xdr:cNvPr>
        <xdr:cNvSpPr>
          <a:spLocks noChangeShapeType="1"/>
        </xdr:cNvSpPr>
      </xdr:nvSpPr>
      <xdr:spPr bwMode="auto">
        <a:xfrm flipH="1">
          <a:off x="7334250" y="882967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31</xdr:col>
      <xdr:colOff>123825</xdr:colOff>
      <xdr:row>7</xdr:row>
      <xdr:rowOff>257175</xdr:rowOff>
    </xdr:from>
    <xdr:to>
      <xdr:col>32</xdr:col>
      <xdr:colOff>171450</xdr:colOff>
      <xdr:row>7</xdr:row>
      <xdr:rowOff>257175</xdr:rowOff>
    </xdr:to>
    <xdr:sp macro="" textlink="">
      <xdr:nvSpPr>
        <xdr:cNvPr id="946901" name="Line 27">
          <a:extLst>
            <a:ext uri="{FF2B5EF4-FFF2-40B4-BE49-F238E27FC236}">
              <a16:creationId xmlns:a16="http://schemas.microsoft.com/office/drawing/2014/main" id="{00000000-0008-0000-0300-0000D5720E00}"/>
            </a:ext>
          </a:extLst>
        </xdr:cNvPr>
        <xdr:cNvSpPr>
          <a:spLocks noChangeShapeType="1"/>
        </xdr:cNvSpPr>
      </xdr:nvSpPr>
      <xdr:spPr bwMode="auto">
        <a:xfrm rot="-5400000">
          <a:off x="96869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9525</xdr:colOff>
      <xdr:row>10</xdr:row>
      <xdr:rowOff>247650</xdr:rowOff>
    </xdr:from>
    <xdr:to>
      <xdr:col>33</xdr:col>
      <xdr:colOff>9525</xdr:colOff>
      <xdr:row>10</xdr:row>
      <xdr:rowOff>247650</xdr:rowOff>
    </xdr:to>
    <xdr:sp macro="" textlink="">
      <xdr:nvSpPr>
        <xdr:cNvPr id="946902" name="Line 28">
          <a:extLst>
            <a:ext uri="{FF2B5EF4-FFF2-40B4-BE49-F238E27FC236}">
              <a16:creationId xmlns:a16="http://schemas.microsoft.com/office/drawing/2014/main" id="{00000000-0008-0000-0300-0000D6720E00}"/>
            </a:ext>
          </a:extLst>
        </xdr:cNvPr>
        <xdr:cNvSpPr>
          <a:spLocks noChangeShapeType="1"/>
        </xdr:cNvSpPr>
      </xdr:nvSpPr>
      <xdr:spPr bwMode="auto">
        <a:xfrm rot="-5400000">
          <a:off x="97297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28</xdr:col>
      <xdr:colOff>123825</xdr:colOff>
      <xdr:row>12</xdr:row>
      <xdr:rowOff>38100</xdr:rowOff>
    </xdr:from>
    <xdr:to>
      <xdr:col>28</xdr:col>
      <xdr:colOff>123825</xdr:colOff>
      <xdr:row>13</xdr:row>
      <xdr:rowOff>38100</xdr:rowOff>
    </xdr:to>
    <xdr:sp macro="" textlink="">
      <xdr:nvSpPr>
        <xdr:cNvPr id="946903" name="Line 29">
          <a:extLst>
            <a:ext uri="{FF2B5EF4-FFF2-40B4-BE49-F238E27FC236}">
              <a16:creationId xmlns:a16="http://schemas.microsoft.com/office/drawing/2014/main" id="{00000000-0008-0000-0300-0000D7720E00}"/>
            </a:ext>
          </a:extLst>
        </xdr:cNvPr>
        <xdr:cNvSpPr>
          <a:spLocks noChangeShapeType="1"/>
        </xdr:cNvSpPr>
      </xdr:nvSpPr>
      <xdr:spPr bwMode="auto">
        <a:xfrm flipV="1">
          <a:off x="89725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6904" name="Line 78">
          <a:extLst>
            <a:ext uri="{FF2B5EF4-FFF2-40B4-BE49-F238E27FC236}">
              <a16:creationId xmlns:a16="http://schemas.microsoft.com/office/drawing/2014/main" id="{00000000-0008-0000-0300-0000D8720E00}"/>
            </a:ext>
          </a:extLst>
        </xdr:cNvPr>
        <xdr:cNvSpPr>
          <a:spLocks noChangeShapeType="1"/>
        </xdr:cNvSpPr>
      </xdr:nvSpPr>
      <xdr:spPr bwMode="auto">
        <a:xfrm rot="-5400000">
          <a:off x="5072063" y="67960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6905" name="Line 86">
          <a:extLst>
            <a:ext uri="{FF2B5EF4-FFF2-40B4-BE49-F238E27FC236}">
              <a16:creationId xmlns:a16="http://schemas.microsoft.com/office/drawing/2014/main" id="{00000000-0008-0000-0300-0000D9720E00}"/>
            </a:ext>
          </a:extLst>
        </xdr:cNvPr>
        <xdr:cNvSpPr>
          <a:spLocks noChangeShapeType="1"/>
        </xdr:cNvSpPr>
      </xdr:nvSpPr>
      <xdr:spPr bwMode="auto">
        <a:xfrm flipH="1">
          <a:off x="7334250" y="882967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6906" name="Line 109">
          <a:extLst>
            <a:ext uri="{FF2B5EF4-FFF2-40B4-BE49-F238E27FC236}">
              <a16:creationId xmlns:a16="http://schemas.microsoft.com/office/drawing/2014/main" id="{00000000-0008-0000-0300-0000DA720E00}"/>
            </a:ext>
          </a:extLst>
        </xdr:cNvPr>
        <xdr:cNvSpPr>
          <a:spLocks noChangeShapeType="1"/>
        </xdr:cNvSpPr>
      </xdr:nvSpPr>
      <xdr:spPr bwMode="auto">
        <a:xfrm rot="-5400000">
          <a:off x="5072063" y="67960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6907" name="Line 117">
          <a:extLst>
            <a:ext uri="{FF2B5EF4-FFF2-40B4-BE49-F238E27FC236}">
              <a16:creationId xmlns:a16="http://schemas.microsoft.com/office/drawing/2014/main" id="{00000000-0008-0000-0300-0000DB720E00}"/>
            </a:ext>
          </a:extLst>
        </xdr:cNvPr>
        <xdr:cNvSpPr>
          <a:spLocks noChangeShapeType="1"/>
        </xdr:cNvSpPr>
      </xdr:nvSpPr>
      <xdr:spPr bwMode="auto">
        <a:xfrm flipH="1">
          <a:off x="7334250" y="882967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6908" name="Line 176">
          <a:extLst>
            <a:ext uri="{FF2B5EF4-FFF2-40B4-BE49-F238E27FC236}">
              <a16:creationId xmlns:a16="http://schemas.microsoft.com/office/drawing/2014/main" id="{00000000-0008-0000-0300-0000DC720E00}"/>
            </a:ext>
          </a:extLst>
        </xdr:cNvPr>
        <xdr:cNvSpPr>
          <a:spLocks noChangeShapeType="1"/>
        </xdr:cNvSpPr>
      </xdr:nvSpPr>
      <xdr:spPr bwMode="auto">
        <a:xfrm rot="-5400000">
          <a:off x="5072063" y="67960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6909" name="Line 184">
          <a:extLst>
            <a:ext uri="{FF2B5EF4-FFF2-40B4-BE49-F238E27FC236}">
              <a16:creationId xmlns:a16="http://schemas.microsoft.com/office/drawing/2014/main" id="{00000000-0008-0000-0300-0000DD720E00}"/>
            </a:ext>
          </a:extLst>
        </xdr:cNvPr>
        <xdr:cNvSpPr>
          <a:spLocks noChangeShapeType="1"/>
        </xdr:cNvSpPr>
      </xdr:nvSpPr>
      <xdr:spPr bwMode="auto">
        <a:xfrm flipH="1">
          <a:off x="7334250" y="882967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6910" name="Line 207">
          <a:extLst>
            <a:ext uri="{FF2B5EF4-FFF2-40B4-BE49-F238E27FC236}">
              <a16:creationId xmlns:a16="http://schemas.microsoft.com/office/drawing/2014/main" id="{00000000-0008-0000-0300-0000DE720E00}"/>
            </a:ext>
          </a:extLst>
        </xdr:cNvPr>
        <xdr:cNvSpPr>
          <a:spLocks noChangeShapeType="1"/>
        </xdr:cNvSpPr>
      </xdr:nvSpPr>
      <xdr:spPr bwMode="auto">
        <a:xfrm rot="-5400000">
          <a:off x="5072063" y="67960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27</xdr:row>
      <xdr:rowOff>152400</xdr:rowOff>
    </xdr:from>
    <xdr:to>
      <xdr:col>23</xdr:col>
      <xdr:colOff>180975</xdr:colOff>
      <xdr:row>29</xdr:row>
      <xdr:rowOff>142875</xdr:rowOff>
    </xdr:to>
    <xdr:sp macro="" textlink="">
      <xdr:nvSpPr>
        <xdr:cNvPr id="946911" name="AutoShape 214">
          <a:extLst>
            <a:ext uri="{FF2B5EF4-FFF2-40B4-BE49-F238E27FC236}">
              <a16:creationId xmlns:a16="http://schemas.microsoft.com/office/drawing/2014/main" id="{00000000-0008-0000-0300-0000DF720E00}"/>
            </a:ext>
          </a:extLst>
        </xdr:cNvPr>
        <xdr:cNvSpPr>
          <a:spLocks/>
        </xdr:cNvSpPr>
      </xdr:nvSpPr>
      <xdr:spPr bwMode="auto">
        <a:xfrm>
          <a:off x="7334250" y="8496300"/>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6912" name="Line 215">
          <a:extLst>
            <a:ext uri="{FF2B5EF4-FFF2-40B4-BE49-F238E27FC236}">
              <a16:creationId xmlns:a16="http://schemas.microsoft.com/office/drawing/2014/main" id="{00000000-0008-0000-0300-0000E0720E00}"/>
            </a:ext>
          </a:extLst>
        </xdr:cNvPr>
        <xdr:cNvSpPr>
          <a:spLocks noChangeShapeType="1"/>
        </xdr:cNvSpPr>
      </xdr:nvSpPr>
      <xdr:spPr bwMode="auto">
        <a:xfrm flipH="1">
          <a:off x="7334250" y="8829675"/>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43</xdr:col>
      <xdr:colOff>9525</xdr:colOff>
      <xdr:row>15</xdr:row>
      <xdr:rowOff>161925</xdr:rowOff>
    </xdr:from>
    <xdr:to>
      <xdr:col>44</xdr:col>
      <xdr:colOff>0</xdr:colOff>
      <xdr:row>17</xdr:row>
      <xdr:rowOff>152400</xdr:rowOff>
    </xdr:to>
    <xdr:sp macro="" textlink="">
      <xdr:nvSpPr>
        <xdr:cNvPr id="946913" name="AutoShape 217">
          <a:extLst>
            <a:ext uri="{FF2B5EF4-FFF2-40B4-BE49-F238E27FC236}">
              <a16:creationId xmlns:a16="http://schemas.microsoft.com/office/drawing/2014/main" id="{00000000-0008-0000-0300-0000E1720E00}"/>
            </a:ext>
          </a:extLst>
        </xdr:cNvPr>
        <xdr:cNvSpPr>
          <a:spLocks/>
        </xdr:cNvSpPr>
      </xdr:nvSpPr>
      <xdr:spPr bwMode="auto">
        <a:xfrm>
          <a:off x="13211175" y="4467225"/>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31</xdr:col>
      <xdr:colOff>66675</xdr:colOff>
      <xdr:row>16</xdr:row>
      <xdr:rowOff>285750</xdr:rowOff>
    </xdr:from>
    <xdr:to>
      <xdr:col>32</xdr:col>
      <xdr:colOff>114300</xdr:colOff>
      <xdr:row>16</xdr:row>
      <xdr:rowOff>285750</xdr:rowOff>
    </xdr:to>
    <xdr:sp macro="" textlink="">
      <xdr:nvSpPr>
        <xdr:cNvPr id="946914" name="Line 229">
          <a:extLst>
            <a:ext uri="{FF2B5EF4-FFF2-40B4-BE49-F238E27FC236}">
              <a16:creationId xmlns:a16="http://schemas.microsoft.com/office/drawing/2014/main" id="{00000000-0008-0000-0300-0000E2720E00}"/>
            </a:ext>
          </a:extLst>
        </xdr:cNvPr>
        <xdr:cNvSpPr>
          <a:spLocks noChangeShapeType="1"/>
        </xdr:cNvSpPr>
      </xdr:nvSpPr>
      <xdr:spPr bwMode="auto">
        <a:xfrm rot="-5400000">
          <a:off x="9629775" y="481965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0</xdr:colOff>
      <xdr:row>13</xdr:row>
      <xdr:rowOff>257175</xdr:rowOff>
    </xdr:from>
    <xdr:to>
      <xdr:col>33</xdr:col>
      <xdr:colOff>0</xdr:colOff>
      <xdr:row>13</xdr:row>
      <xdr:rowOff>257175</xdr:rowOff>
    </xdr:to>
    <xdr:sp macro="" textlink="">
      <xdr:nvSpPr>
        <xdr:cNvPr id="946915" name="Line 227">
          <a:extLst>
            <a:ext uri="{FF2B5EF4-FFF2-40B4-BE49-F238E27FC236}">
              <a16:creationId xmlns:a16="http://schemas.microsoft.com/office/drawing/2014/main" id="{00000000-0008-0000-0300-0000E3720E00}"/>
            </a:ext>
          </a:extLst>
        </xdr:cNvPr>
        <xdr:cNvSpPr>
          <a:spLocks noChangeShapeType="1"/>
        </xdr:cNvSpPr>
      </xdr:nvSpPr>
      <xdr:spPr bwMode="auto">
        <a:xfrm rot="-5400000">
          <a:off x="9720263" y="38147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152400</xdr:rowOff>
    </xdr:from>
    <xdr:to>
      <xdr:col>4</xdr:col>
      <xdr:colOff>323850</xdr:colOff>
      <xdr:row>10</xdr:row>
      <xdr:rowOff>161925</xdr:rowOff>
    </xdr:to>
    <xdr:grpSp>
      <xdr:nvGrpSpPr>
        <xdr:cNvPr id="946916" name="グループ化 39">
          <a:extLst>
            <a:ext uri="{FF2B5EF4-FFF2-40B4-BE49-F238E27FC236}">
              <a16:creationId xmlns:a16="http://schemas.microsoft.com/office/drawing/2014/main" id="{00000000-0008-0000-0300-0000E4720E00}"/>
            </a:ext>
          </a:extLst>
        </xdr:cNvPr>
        <xdr:cNvGrpSpPr>
          <a:grpSpLocks/>
        </xdr:cNvGrpSpPr>
      </xdr:nvGrpSpPr>
      <xdr:grpSpPr bwMode="auto">
        <a:xfrm>
          <a:off x="1844040" y="2194560"/>
          <a:ext cx="662940" cy="632460"/>
          <a:chOff x="1584960" y="2194560"/>
          <a:chExt cx="586740" cy="632460"/>
        </a:xfrm>
      </xdr:grpSpPr>
      <xdr:cxnSp macro="">
        <xdr:nvCxnSpPr>
          <xdr:cNvPr id="165" name="直線コネクタ 164">
            <a:extLst>
              <a:ext uri="{FF2B5EF4-FFF2-40B4-BE49-F238E27FC236}">
                <a16:creationId xmlns:a16="http://schemas.microsoft.com/office/drawing/2014/main" id="{00000000-0008-0000-0300-0000A5000000}"/>
              </a:ext>
            </a:extLst>
          </xdr:cNvPr>
          <xdr:cNvCxnSpPr/>
        </xdr:nvCxnSpPr>
        <xdr:spPr bwMode="auto">
          <a:xfrm>
            <a:off x="1584960" y="2827020"/>
            <a:ext cx="569733"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66" name="直線コネクタ 165">
            <a:extLst>
              <a:ext uri="{FF2B5EF4-FFF2-40B4-BE49-F238E27FC236}">
                <a16:creationId xmlns:a16="http://schemas.microsoft.com/office/drawing/2014/main" id="{00000000-0008-0000-0300-0000A6000000}"/>
              </a:ext>
            </a:extLst>
          </xdr:cNvPr>
          <xdr:cNvCxnSpPr/>
        </xdr:nvCxnSpPr>
        <xdr:spPr bwMode="auto">
          <a:xfrm rot="5400000" flipH="1" flipV="1">
            <a:off x="1540841" y="251079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67" name="直線コネクタ 166">
            <a:extLst>
              <a:ext uri="{FF2B5EF4-FFF2-40B4-BE49-F238E27FC236}">
                <a16:creationId xmlns:a16="http://schemas.microsoft.com/office/drawing/2014/main" id="{00000000-0008-0000-0300-0000A7000000}"/>
              </a:ext>
            </a:extLst>
          </xdr:cNvPr>
          <xdr:cNvCxnSpPr/>
        </xdr:nvCxnSpPr>
        <xdr:spPr bwMode="auto">
          <a:xfrm>
            <a:off x="1848568" y="2204000"/>
            <a:ext cx="323132"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323850</xdr:colOff>
      <xdr:row>8</xdr:row>
      <xdr:rowOff>76200</xdr:rowOff>
    </xdr:from>
    <xdr:to>
      <xdr:col>5</xdr:col>
      <xdr:colOff>0</xdr:colOff>
      <xdr:row>8</xdr:row>
      <xdr:rowOff>76200</xdr:rowOff>
    </xdr:to>
    <xdr:sp macro="" textlink="">
      <xdr:nvSpPr>
        <xdr:cNvPr id="946917" name="Line 5">
          <a:extLst>
            <a:ext uri="{FF2B5EF4-FFF2-40B4-BE49-F238E27FC236}">
              <a16:creationId xmlns:a16="http://schemas.microsoft.com/office/drawing/2014/main" id="{00000000-0008-0000-0300-0000E5720E00}"/>
            </a:ext>
          </a:extLst>
        </xdr:cNvPr>
        <xdr:cNvSpPr>
          <a:spLocks noChangeShapeType="1"/>
        </xdr:cNvSpPr>
      </xdr:nvSpPr>
      <xdr:spPr bwMode="auto">
        <a:xfrm rot="-5400000">
          <a:off x="2333625" y="1952625"/>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323850</xdr:colOff>
      <xdr:row>10</xdr:row>
      <xdr:rowOff>85725</xdr:rowOff>
    </xdr:from>
    <xdr:to>
      <xdr:col>5</xdr:col>
      <xdr:colOff>0</xdr:colOff>
      <xdr:row>10</xdr:row>
      <xdr:rowOff>85725</xdr:rowOff>
    </xdr:to>
    <xdr:sp macro="" textlink="">
      <xdr:nvSpPr>
        <xdr:cNvPr id="946918" name="Line 5">
          <a:extLst>
            <a:ext uri="{FF2B5EF4-FFF2-40B4-BE49-F238E27FC236}">
              <a16:creationId xmlns:a16="http://schemas.microsoft.com/office/drawing/2014/main" id="{00000000-0008-0000-0300-0000E6720E00}"/>
            </a:ext>
          </a:extLst>
        </xdr:cNvPr>
        <xdr:cNvSpPr>
          <a:spLocks noChangeShapeType="1"/>
        </xdr:cNvSpPr>
      </xdr:nvSpPr>
      <xdr:spPr bwMode="auto">
        <a:xfrm rot="-5400000">
          <a:off x="2333625" y="2590800"/>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43</xdr:col>
      <xdr:colOff>0</xdr:colOff>
      <xdr:row>16</xdr:row>
      <xdr:rowOff>161925</xdr:rowOff>
    </xdr:from>
    <xdr:to>
      <xdr:col>43</xdr:col>
      <xdr:colOff>180975</xdr:colOff>
      <xdr:row>16</xdr:row>
      <xdr:rowOff>161925</xdr:rowOff>
    </xdr:to>
    <xdr:sp macro="" textlink="">
      <xdr:nvSpPr>
        <xdr:cNvPr id="946919" name="Line 218">
          <a:extLst>
            <a:ext uri="{FF2B5EF4-FFF2-40B4-BE49-F238E27FC236}">
              <a16:creationId xmlns:a16="http://schemas.microsoft.com/office/drawing/2014/main" id="{00000000-0008-0000-0300-0000E7720E00}"/>
            </a:ext>
          </a:extLst>
        </xdr:cNvPr>
        <xdr:cNvSpPr>
          <a:spLocks noChangeShapeType="1"/>
        </xdr:cNvSpPr>
      </xdr:nvSpPr>
      <xdr:spPr bwMode="auto">
        <a:xfrm flipH="1">
          <a:off x="13201650" y="4810125"/>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22</xdr:col>
      <xdr:colOff>85725</xdr:colOff>
      <xdr:row>16</xdr:row>
      <xdr:rowOff>266700</xdr:rowOff>
    </xdr:from>
    <xdr:to>
      <xdr:col>23</xdr:col>
      <xdr:colOff>123825</xdr:colOff>
      <xdr:row>16</xdr:row>
      <xdr:rowOff>266700</xdr:rowOff>
    </xdr:to>
    <xdr:sp macro="" textlink="">
      <xdr:nvSpPr>
        <xdr:cNvPr id="946920" name="Line 229">
          <a:extLst>
            <a:ext uri="{FF2B5EF4-FFF2-40B4-BE49-F238E27FC236}">
              <a16:creationId xmlns:a16="http://schemas.microsoft.com/office/drawing/2014/main" id="{00000000-0008-0000-0300-0000E8720E00}"/>
            </a:ext>
          </a:extLst>
        </xdr:cNvPr>
        <xdr:cNvSpPr>
          <a:spLocks noChangeShapeType="1"/>
        </xdr:cNvSpPr>
      </xdr:nvSpPr>
      <xdr:spPr bwMode="auto">
        <a:xfrm rot="-5400000">
          <a:off x="7343775" y="48006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25</xdr:col>
      <xdr:colOff>38100</xdr:colOff>
      <xdr:row>25</xdr:row>
      <xdr:rowOff>247650</xdr:rowOff>
    </xdr:from>
    <xdr:to>
      <xdr:col>25</xdr:col>
      <xdr:colOff>542925</xdr:colOff>
      <xdr:row>25</xdr:row>
      <xdr:rowOff>247650</xdr:rowOff>
    </xdr:to>
    <xdr:sp macro="" textlink="">
      <xdr:nvSpPr>
        <xdr:cNvPr id="946921" name="Line 1">
          <a:extLst>
            <a:ext uri="{FF2B5EF4-FFF2-40B4-BE49-F238E27FC236}">
              <a16:creationId xmlns:a16="http://schemas.microsoft.com/office/drawing/2014/main" id="{00000000-0008-0000-0300-0000E9720E00}"/>
            </a:ext>
          </a:extLst>
        </xdr:cNvPr>
        <xdr:cNvSpPr>
          <a:spLocks noChangeShapeType="1"/>
        </xdr:cNvSpPr>
      </xdr:nvSpPr>
      <xdr:spPr bwMode="auto">
        <a:xfrm rot="-5400000">
          <a:off x="8034338" y="7653337"/>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34</xdr:col>
      <xdr:colOff>476250</xdr:colOff>
      <xdr:row>20</xdr:row>
      <xdr:rowOff>0</xdr:rowOff>
    </xdr:from>
    <xdr:to>
      <xdr:col>34</xdr:col>
      <xdr:colOff>476250</xdr:colOff>
      <xdr:row>21</xdr:row>
      <xdr:rowOff>142875</xdr:rowOff>
    </xdr:to>
    <xdr:sp macro="" textlink="">
      <xdr:nvSpPr>
        <xdr:cNvPr id="946922" name="Line 1">
          <a:extLst>
            <a:ext uri="{FF2B5EF4-FFF2-40B4-BE49-F238E27FC236}">
              <a16:creationId xmlns:a16="http://schemas.microsoft.com/office/drawing/2014/main" id="{00000000-0008-0000-0300-0000EA720E00}"/>
            </a:ext>
          </a:extLst>
        </xdr:cNvPr>
        <xdr:cNvSpPr>
          <a:spLocks noChangeShapeType="1"/>
        </xdr:cNvSpPr>
      </xdr:nvSpPr>
      <xdr:spPr bwMode="auto">
        <a:xfrm>
          <a:off x="10506075" y="599122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4.xml><?xml version="1.0" encoding="utf-8"?>
<xdr:wsDr xmlns:xdr="http://schemas.openxmlformats.org/drawingml/2006/spreadsheetDrawing" xmlns:a="http://schemas.openxmlformats.org/drawingml/2006/main">
  <xdr:twoCellAnchor>
    <xdr:from>
      <xdr:col>10</xdr:col>
      <xdr:colOff>133350</xdr:colOff>
      <xdr:row>23</xdr:row>
      <xdr:rowOff>304800</xdr:rowOff>
    </xdr:from>
    <xdr:to>
      <xdr:col>10</xdr:col>
      <xdr:colOff>133350</xdr:colOff>
      <xdr:row>25</xdr:row>
      <xdr:rowOff>133350</xdr:rowOff>
    </xdr:to>
    <xdr:sp macro="" textlink="">
      <xdr:nvSpPr>
        <xdr:cNvPr id="956904" name="Line 1">
          <a:extLst>
            <a:ext uri="{FF2B5EF4-FFF2-40B4-BE49-F238E27FC236}">
              <a16:creationId xmlns:a16="http://schemas.microsoft.com/office/drawing/2014/main" id="{00000000-0008-0000-0400-0000E8990E00}"/>
            </a:ext>
          </a:extLst>
        </xdr:cNvPr>
        <xdr:cNvSpPr>
          <a:spLocks noChangeShapeType="1"/>
        </xdr:cNvSpPr>
      </xdr:nvSpPr>
      <xdr:spPr bwMode="auto">
        <a:xfrm>
          <a:off x="4267200" y="7277100"/>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133350</xdr:colOff>
      <xdr:row>14</xdr:row>
      <xdr:rowOff>38100</xdr:rowOff>
    </xdr:from>
    <xdr:to>
      <xdr:col>10</xdr:col>
      <xdr:colOff>133350</xdr:colOff>
      <xdr:row>15</xdr:row>
      <xdr:rowOff>38100</xdr:rowOff>
    </xdr:to>
    <xdr:sp macro="" textlink="">
      <xdr:nvSpPr>
        <xdr:cNvPr id="956905" name="Line 2">
          <a:extLst>
            <a:ext uri="{FF2B5EF4-FFF2-40B4-BE49-F238E27FC236}">
              <a16:creationId xmlns:a16="http://schemas.microsoft.com/office/drawing/2014/main" id="{00000000-0008-0000-0400-0000E9990E00}"/>
            </a:ext>
          </a:extLst>
        </xdr:cNvPr>
        <xdr:cNvSpPr>
          <a:spLocks noChangeShapeType="1"/>
        </xdr:cNvSpPr>
      </xdr:nvSpPr>
      <xdr:spPr bwMode="auto">
        <a:xfrm>
          <a:off x="42672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152400</xdr:colOff>
      <xdr:row>10</xdr:row>
      <xdr:rowOff>257175</xdr:rowOff>
    </xdr:from>
    <xdr:to>
      <xdr:col>11</xdr:col>
      <xdr:colOff>190500</xdr:colOff>
      <xdr:row>10</xdr:row>
      <xdr:rowOff>257175</xdr:rowOff>
    </xdr:to>
    <xdr:sp macro="" textlink="">
      <xdr:nvSpPr>
        <xdr:cNvPr id="956906" name="Line 3">
          <a:extLst>
            <a:ext uri="{FF2B5EF4-FFF2-40B4-BE49-F238E27FC236}">
              <a16:creationId xmlns:a16="http://schemas.microsoft.com/office/drawing/2014/main" id="{00000000-0008-0000-0400-0000EA99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11</xdr:row>
      <xdr:rowOff>257175</xdr:rowOff>
    </xdr:from>
    <xdr:to>
      <xdr:col>9</xdr:col>
      <xdr:colOff>133350</xdr:colOff>
      <xdr:row>13</xdr:row>
      <xdr:rowOff>85725</xdr:rowOff>
    </xdr:to>
    <xdr:sp macro="" textlink="">
      <xdr:nvSpPr>
        <xdr:cNvPr id="956907" name="Line 4">
          <a:extLst>
            <a:ext uri="{FF2B5EF4-FFF2-40B4-BE49-F238E27FC236}">
              <a16:creationId xmlns:a16="http://schemas.microsoft.com/office/drawing/2014/main" id="{00000000-0008-0000-0400-0000EB990E00}"/>
            </a:ext>
          </a:extLst>
        </xdr:cNvPr>
        <xdr:cNvSpPr>
          <a:spLocks noChangeShapeType="1"/>
        </xdr:cNvSpPr>
      </xdr:nvSpPr>
      <xdr:spPr bwMode="auto">
        <a:xfrm flipV="1">
          <a:off x="40767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142875</xdr:colOff>
      <xdr:row>10</xdr:row>
      <xdr:rowOff>257175</xdr:rowOff>
    </xdr:from>
    <xdr:to>
      <xdr:col>14</xdr:col>
      <xdr:colOff>161925</xdr:colOff>
      <xdr:row>10</xdr:row>
      <xdr:rowOff>257175</xdr:rowOff>
    </xdr:to>
    <xdr:sp macro="" textlink="">
      <xdr:nvSpPr>
        <xdr:cNvPr id="956908" name="Line 5">
          <a:extLst>
            <a:ext uri="{FF2B5EF4-FFF2-40B4-BE49-F238E27FC236}">
              <a16:creationId xmlns:a16="http://schemas.microsoft.com/office/drawing/2014/main" id="{00000000-0008-0000-0400-0000EC990E00}"/>
            </a:ext>
          </a:extLst>
        </xdr:cNvPr>
        <xdr:cNvSpPr>
          <a:spLocks noChangeShapeType="1"/>
        </xdr:cNvSpPr>
      </xdr:nvSpPr>
      <xdr:spPr bwMode="auto">
        <a:xfrm rot="-5400000">
          <a:off x="50101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0</xdr:colOff>
      <xdr:row>13</xdr:row>
      <xdr:rowOff>247650</xdr:rowOff>
    </xdr:from>
    <xdr:to>
      <xdr:col>14</xdr:col>
      <xdr:colOff>180975</xdr:colOff>
      <xdr:row>13</xdr:row>
      <xdr:rowOff>247650</xdr:rowOff>
    </xdr:to>
    <xdr:sp macro="" textlink="">
      <xdr:nvSpPr>
        <xdr:cNvPr id="956909" name="Line 6">
          <a:extLst>
            <a:ext uri="{FF2B5EF4-FFF2-40B4-BE49-F238E27FC236}">
              <a16:creationId xmlns:a16="http://schemas.microsoft.com/office/drawing/2014/main" id="{00000000-0008-0000-0400-0000ED990E00}"/>
            </a:ext>
          </a:extLst>
        </xdr:cNvPr>
        <xdr:cNvSpPr>
          <a:spLocks noChangeShapeType="1"/>
        </xdr:cNvSpPr>
      </xdr:nvSpPr>
      <xdr:spPr bwMode="auto">
        <a:xfrm rot="-5400000">
          <a:off x="50530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9525</xdr:colOff>
      <xdr:row>16</xdr:row>
      <xdr:rowOff>238125</xdr:rowOff>
    </xdr:from>
    <xdr:to>
      <xdr:col>14</xdr:col>
      <xdr:colOff>190500</xdr:colOff>
      <xdr:row>16</xdr:row>
      <xdr:rowOff>238125</xdr:rowOff>
    </xdr:to>
    <xdr:sp macro="" textlink="">
      <xdr:nvSpPr>
        <xdr:cNvPr id="956910" name="Line 7">
          <a:extLst>
            <a:ext uri="{FF2B5EF4-FFF2-40B4-BE49-F238E27FC236}">
              <a16:creationId xmlns:a16="http://schemas.microsoft.com/office/drawing/2014/main" id="{00000000-0008-0000-0400-0000EE990E00}"/>
            </a:ext>
          </a:extLst>
        </xdr:cNvPr>
        <xdr:cNvSpPr>
          <a:spLocks noChangeShapeType="1"/>
        </xdr:cNvSpPr>
      </xdr:nvSpPr>
      <xdr:spPr bwMode="auto">
        <a:xfrm rot="-5400000">
          <a:off x="5062538" y="47958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56911" name="Line 8">
          <a:extLst>
            <a:ext uri="{FF2B5EF4-FFF2-40B4-BE49-F238E27FC236}">
              <a16:creationId xmlns:a16="http://schemas.microsoft.com/office/drawing/2014/main" id="{00000000-0008-0000-0400-0000EF990E00}"/>
            </a:ext>
          </a:extLst>
        </xdr:cNvPr>
        <xdr:cNvSpPr>
          <a:spLocks noChangeShapeType="1"/>
        </xdr:cNvSpPr>
      </xdr:nvSpPr>
      <xdr:spPr bwMode="auto">
        <a:xfrm rot="-5400000">
          <a:off x="5072063" y="67960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104775</xdr:colOff>
      <xdr:row>25</xdr:row>
      <xdr:rowOff>257175</xdr:rowOff>
    </xdr:from>
    <xdr:to>
      <xdr:col>14</xdr:col>
      <xdr:colOff>123825</xdr:colOff>
      <xdr:row>25</xdr:row>
      <xdr:rowOff>257175</xdr:rowOff>
    </xdr:to>
    <xdr:sp macro="" textlink="">
      <xdr:nvSpPr>
        <xdr:cNvPr id="956912" name="Line 9">
          <a:extLst>
            <a:ext uri="{FF2B5EF4-FFF2-40B4-BE49-F238E27FC236}">
              <a16:creationId xmlns:a16="http://schemas.microsoft.com/office/drawing/2014/main" id="{00000000-0008-0000-0400-0000F0990E00}"/>
            </a:ext>
          </a:extLst>
        </xdr:cNvPr>
        <xdr:cNvSpPr>
          <a:spLocks noChangeShapeType="1"/>
        </xdr:cNvSpPr>
      </xdr:nvSpPr>
      <xdr:spPr bwMode="auto">
        <a:xfrm rot="-5400000">
          <a:off x="4972050" y="780097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56913" name="Line 16">
          <a:extLst>
            <a:ext uri="{FF2B5EF4-FFF2-40B4-BE49-F238E27FC236}">
              <a16:creationId xmlns:a16="http://schemas.microsoft.com/office/drawing/2014/main" id="{00000000-0008-0000-0400-0000F1990E00}"/>
            </a:ext>
          </a:extLst>
        </xdr:cNvPr>
        <xdr:cNvSpPr>
          <a:spLocks noChangeShapeType="1"/>
        </xdr:cNvSpPr>
      </xdr:nvSpPr>
      <xdr:spPr bwMode="auto">
        <a:xfrm flipH="1">
          <a:off x="7334250" y="882967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31</xdr:col>
      <xdr:colOff>123825</xdr:colOff>
      <xdr:row>7</xdr:row>
      <xdr:rowOff>257175</xdr:rowOff>
    </xdr:from>
    <xdr:to>
      <xdr:col>32</xdr:col>
      <xdr:colOff>171450</xdr:colOff>
      <xdr:row>7</xdr:row>
      <xdr:rowOff>257175</xdr:rowOff>
    </xdr:to>
    <xdr:sp macro="" textlink="">
      <xdr:nvSpPr>
        <xdr:cNvPr id="956914" name="Line 27">
          <a:extLst>
            <a:ext uri="{FF2B5EF4-FFF2-40B4-BE49-F238E27FC236}">
              <a16:creationId xmlns:a16="http://schemas.microsoft.com/office/drawing/2014/main" id="{00000000-0008-0000-0400-0000F2990E00}"/>
            </a:ext>
          </a:extLst>
        </xdr:cNvPr>
        <xdr:cNvSpPr>
          <a:spLocks noChangeShapeType="1"/>
        </xdr:cNvSpPr>
      </xdr:nvSpPr>
      <xdr:spPr bwMode="auto">
        <a:xfrm rot="-5400000">
          <a:off x="96869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9525</xdr:colOff>
      <xdr:row>10</xdr:row>
      <xdr:rowOff>247650</xdr:rowOff>
    </xdr:from>
    <xdr:to>
      <xdr:col>33</xdr:col>
      <xdr:colOff>9525</xdr:colOff>
      <xdr:row>10</xdr:row>
      <xdr:rowOff>247650</xdr:rowOff>
    </xdr:to>
    <xdr:sp macro="" textlink="">
      <xdr:nvSpPr>
        <xdr:cNvPr id="956915" name="Line 28">
          <a:extLst>
            <a:ext uri="{FF2B5EF4-FFF2-40B4-BE49-F238E27FC236}">
              <a16:creationId xmlns:a16="http://schemas.microsoft.com/office/drawing/2014/main" id="{00000000-0008-0000-0400-0000F3990E00}"/>
            </a:ext>
          </a:extLst>
        </xdr:cNvPr>
        <xdr:cNvSpPr>
          <a:spLocks noChangeShapeType="1"/>
        </xdr:cNvSpPr>
      </xdr:nvSpPr>
      <xdr:spPr bwMode="auto">
        <a:xfrm rot="-5400000">
          <a:off x="97297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28</xdr:col>
      <xdr:colOff>123825</xdr:colOff>
      <xdr:row>12</xdr:row>
      <xdr:rowOff>38100</xdr:rowOff>
    </xdr:from>
    <xdr:to>
      <xdr:col>28</xdr:col>
      <xdr:colOff>123825</xdr:colOff>
      <xdr:row>13</xdr:row>
      <xdr:rowOff>38100</xdr:rowOff>
    </xdr:to>
    <xdr:sp macro="" textlink="">
      <xdr:nvSpPr>
        <xdr:cNvPr id="956916" name="Line 29">
          <a:extLst>
            <a:ext uri="{FF2B5EF4-FFF2-40B4-BE49-F238E27FC236}">
              <a16:creationId xmlns:a16="http://schemas.microsoft.com/office/drawing/2014/main" id="{00000000-0008-0000-0400-0000F4990E00}"/>
            </a:ext>
          </a:extLst>
        </xdr:cNvPr>
        <xdr:cNvSpPr>
          <a:spLocks noChangeShapeType="1"/>
        </xdr:cNvSpPr>
      </xdr:nvSpPr>
      <xdr:spPr bwMode="auto">
        <a:xfrm flipV="1">
          <a:off x="89725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56917" name="Line 78">
          <a:extLst>
            <a:ext uri="{FF2B5EF4-FFF2-40B4-BE49-F238E27FC236}">
              <a16:creationId xmlns:a16="http://schemas.microsoft.com/office/drawing/2014/main" id="{00000000-0008-0000-0400-0000F5990E00}"/>
            </a:ext>
          </a:extLst>
        </xdr:cNvPr>
        <xdr:cNvSpPr>
          <a:spLocks noChangeShapeType="1"/>
        </xdr:cNvSpPr>
      </xdr:nvSpPr>
      <xdr:spPr bwMode="auto">
        <a:xfrm rot="-5400000">
          <a:off x="5072063" y="67960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56918" name="Line 86">
          <a:extLst>
            <a:ext uri="{FF2B5EF4-FFF2-40B4-BE49-F238E27FC236}">
              <a16:creationId xmlns:a16="http://schemas.microsoft.com/office/drawing/2014/main" id="{00000000-0008-0000-0400-0000F6990E00}"/>
            </a:ext>
          </a:extLst>
        </xdr:cNvPr>
        <xdr:cNvSpPr>
          <a:spLocks noChangeShapeType="1"/>
        </xdr:cNvSpPr>
      </xdr:nvSpPr>
      <xdr:spPr bwMode="auto">
        <a:xfrm flipH="1">
          <a:off x="7334250" y="882967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56919" name="Line 109">
          <a:extLst>
            <a:ext uri="{FF2B5EF4-FFF2-40B4-BE49-F238E27FC236}">
              <a16:creationId xmlns:a16="http://schemas.microsoft.com/office/drawing/2014/main" id="{00000000-0008-0000-0400-0000F7990E00}"/>
            </a:ext>
          </a:extLst>
        </xdr:cNvPr>
        <xdr:cNvSpPr>
          <a:spLocks noChangeShapeType="1"/>
        </xdr:cNvSpPr>
      </xdr:nvSpPr>
      <xdr:spPr bwMode="auto">
        <a:xfrm rot="-5400000">
          <a:off x="5072063" y="67960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56920" name="Line 117">
          <a:extLst>
            <a:ext uri="{FF2B5EF4-FFF2-40B4-BE49-F238E27FC236}">
              <a16:creationId xmlns:a16="http://schemas.microsoft.com/office/drawing/2014/main" id="{00000000-0008-0000-0400-0000F8990E00}"/>
            </a:ext>
          </a:extLst>
        </xdr:cNvPr>
        <xdr:cNvSpPr>
          <a:spLocks noChangeShapeType="1"/>
        </xdr:cNvSpPr>
      </xdr:nvSpPr>
      <xdr:spPr bwMode="auto">
        <a:xfrm flipH="1">
          <a:off x="7334250" y="882967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56921" name="Line 140">
          <a:extLst>
            <a:ext uri="{FF2B5EF4-FFF2-40B4-BE49-F238E27FC236}">
              <a16:creationId xmlns:a16="http://schemas.microsoft.com/office/drawing/2014/main" id="{00000000-0008-0000-0400-0000F9990E00}"/>
            </a:ext>
          </a:extLst>
        </xdr:cNvPr>
        <xdr:cNvSpPr>
          <a:spLocks noChangeShapeType="1"/>
        </xdr:cNvSpPr>
      </xdr:nvSpPr>
      <xdr:spPr bwMode="auto">
        <a:xfrm rot="-5400000">
          <a:off x="5072063" y="67960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56922" name="Line 148">
          <a:extLst>
            <a:ext uri="{FF2B5EF4-FFF2-40B4-BE49-F238E27FC236}">
              <a16:creationId xmlns:a16="http://schemas.microsoft.com/office/drawing/2014/main" id="{00000000-0008-0000-0400-0000FA990E00}"/>
            </a:ext>
          </a:extLst>
        </xdr:cNvPr>
        <xdr:cNvSpPr>
          <a:spLocks noChangeShapeType="1"/>
        </xdr:cNvSpPr>
      </xdr:nvSpPr>
      <xdr:spPr bwMode="auto">
        <a:xfrm flipH="1">
          <a:off x="7334250" y="882967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56923" name="Line 171">
          <a:extLst>
            <a:ext uri="{FF2B5EF4-FFF2-40B4-BE49-F238E27FC236}">
              <a16:creationId xmlns:a16="http://schemas.microsoft.com/office/drawing/2014/main" id="{00000000-0008-0000-0400-0000FB990E00}"/>
            </a:ext>
          </a:extLst>
        </xdr:cNvPr>
        <xdr:cNvSpPr>
          <a:spLocks noChangeShapeType="1"/>
        </xdr:cNvSpPr>
      </xdr:nvSpPr>
      <xdr:spPr bwMode="auto">
        <a:xfrm rot="-5400000">
          <a:off x="5072063" y="67960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56924" name="Line 179">
          <a:extLst>
            <a:ext uri="{FF2B5EF4-FFF2-40B4-BE49-F238E27FC236}">
              <a16:creationId xmlns:a16="http://schemas.microsoft.com/office/drawing/2014/main" id="{00000000-0008-0000-0400-0000FC990E00}"/>
            </a:ext>
          </a:extLst>
        </xdr:cNvPr>
        <xdr:cNvSpPr>
          <a:spLocks noChangeShapeType="1"/>
        </xdr:cNvSpPr>
      </xdr:nvSpPr>
      <xdr:spPr bwMode="auto">
        <a:xfrm flipH="1">
          <a:off x="7334250" y="882967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56925" name="Line 202">
          <a:extLst>
            <a:ext uri="{FF2B5EF4-FFF2-40B4-BE49-F238E27FC236}">
              <a16:creationId xmlns:a16="http://schemas.microsoft.com/office/drawing/2014/main" id="{00000000-0008-0000-0400-0000FD990E00}"/>
            </a:ext>
          </a:extLst>
        </xdr:cNvPr>
        <xdr:cNvSpPr>
          <a:spLocks noChangeShapeType="1"/>
        </xdr:cNvSpPr>
      </xdr:nvSpPr>
      <xdr:spPr bwMode="auto">
        <a:xfrm rot="-5400000">
          <a:off x="5072063" y="67960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27</xdr:row>
      <xdr:rowOff>152400</xdr:rowOff>
    </xdr:from>
    <xdr:to>
      <xdr:col>23</xdr:col>
      <xdr:colOff>180975</xdr:colOff>
      <xdr:row>29</xdr:row>
      <xdr:rowOff>142875</xdr:rowOff>
    </xdr:to>
    <xdr:sp macro="" textlink="">
      <xdr:nvSpPr>
        <xdr:cNvPr id="956926" name="AutoShape 209">
          <a:extLst>
            <a:ext uri="{FF2B5EF4-FFF2-40B4-BE49-F238E27FC236}">
              <a16:creationId xmlns:a16="http://schemas.microsoft.com/office/drawing/2014/main" id="{00000000-0008-0000-0400-0000FE990E00}"/>
            </a:ext>
          </a:extLst>
        </xdr:cNvPr>
        <xdr:cNvSpPr>
          <a:spLocks/>
        </xdr:cNvSpPr>
      </xdr:nvSpPr>
      <xdr:spPr bwMode="auto">
        <a:xfrm>
          <a:off x="7334250" y="8496300"/>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56927" name="Line 210">
          <a:extLst>
            <a:ext uri="{FF2B5EF4-FFF2-40B4-BE49-F238E27FC236}">
              <a16:creationId xmlns:a16="http://schemas.microsoft.com/office/drawing/2014/main" id="{00000000-0008-0000-0400-0000FF990E00}"/>
            </a:ext>
          </a:extLst>
        </xdr:cNvPr>
        <xdr:cNvSpPr>
          <a:spLocks noChangeShapeType="1"/>
        </xdr:cNvSpPr>
      </xdr:nvSpPr>
      <xdr:spPr bwMode="auto">
        <a:xfrm flipH="1">
          <a:off x="7334250" y="8829675"/>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43</xdr:col>
      <xdr:colOff>9525</xdr:colOff>
      <xdr:row>15</xdr:row>
      <xdr:rowOff>171450</xdr:rowOff>
    </xdr:from>
    <xdr:to>
      <xdr:col>44</xdr:col>
      <xdr:colOff>0</xdr:colOff>
      <xdr:row>17</xdr:row>
      <xdr:rowOff>171450</xdr:rowOff>
    </xdr:to>
    <xdr:sp macro="" textlink="">
      <xdr:nvSpPr>
        <xdr:cNvPr id="956928" name="AutoShape 212">
          <a:extLst>
            <a:ext uri="{FF2B5EF4-FFF2-40B4-BE49-F238E27FC236}">
              <a16:creationId xmlns:a16="http://schemas.microsoft.com/office/drawing/2014/main" id="{00000000-0008-0000-0400-0000009A0E00}"/>
            </a:ext>
          </a:extLst>
        </xdr:cNvPr>
        <xdr:cNvSpPr>
          <a:spLocks/>
        </xdr:cNvSpPr>
      </xdr:nvSpPr>
      <xdr:spPr bwMode="auto">
        <a:xfrm>
          <a:off x="13211175" y="4476750"/>
          <a:ext cx="180975" cy="685800"/>
        </a:xfrm>
        <a:prstGeom prst="leftBracket">
          <a:avLst>
            <a:gd name="adj" fmla="val 31105"/>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43</xdr:col>
      <xdr:colOff>9525</xdr:colOff>
      <xdr:row>16</xdr:row>
      <xdr:rowOff>161925</xdr:rowOff>
    </xdr:from>
    <xdr:to>
      <xdr:col>44</xdr:col>
      <xdr:colOff>0</xdr:colOff>
      <xdr:row>16</xdr:row>
      <xdr:rowOff>161925</xdr:rowOff>
    </xdr:to>
    <xdr:sp macro="" textlink="">
      <xdr:nvSpPr>
        <xdr:cNvPr id="956929" name="Line 213">
          <a:extLst>
            <a:ext uri="{FF2B5EF4-FFF2-40B4-BE49-F238E27FC236}">
              <a16:creationId xmlns:a16="http://schemas.microsoft.com/office/drawing/2014/main" id="{00000000-0008-0000-0400-0000019A0E00}"/>
            </a:ext>
          </a:extLst>
        </xdr:cNvPr>
        <xdr:cNvSpPr>
          <a:spLocks noChangeShapeType="1"/>
        </xdr:cNvSpPr>
      </xdr:nvSpPr>
      <xdr:spPr bwMode="auto">
        <a:xfrm flipH="1">
          <a:off x="13211175" y="4810125"/>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31</xdr:col>
      <xdr:colOff>66675</xdr:colOff>
      <xdr:row>16</xdr:row>
      <xdr:rowOff>276225</xdr:rowOff>
    </xdr:from>
    <xdr:to>
      <xdr:col>32</xdr:col>
      <xdr:colOff>114300</xdr:colOff>
      <xdr:row>16</xdr:row>
      <xdr:rowOff>276225</xdr:rowOff>
    </xdr:to>
    <xdr:sp macro="" textlink="">
      <xdr:nvSpPr>
        <xdr:cNvPr id="956930" name="Line 224">
          <a:extLst>
            <a:ext uri="{FF2B5EF4-FFF2-40B4-BE49-F238E27FC236}">
              <a16:creationId xmlns:a16="http://schemas.microsoft.com/office/drawing/2014/main" id="{00000000-0008-0000-0400-0000029A0E00}"/>
            </a:ext>
          </a:extLst>
        </xdr:cNvPr>
        <xdr:cNvSpPr>
          <a:spLocks noChangeShapeType="1"/>
        </xdr:cNvSpPr>
      </xdr:nvSpPr>
      <xdr:spPr bwMode="auto">
        <a:xfrm rot="-5400000">
          <a:off x="9629775" y="48101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0</xdr:colOff>
      <xdr:row>13</xdr:row>
      <xdr:rowOff>247650</xdr:rowOff>
    </xdr:from>
    <xdr:to>
      <xdr:col>33</xdr:col>
      <xdr:colOff>0</xdr:colOff>
      <xdr:row>13</xdr:row>
      <xdr:rowOff>247650</xdr:rowOff>
    </xdr:to>
    <xdr:sp macro="" textlink="">
      <xdr:nvSpPr>
        <xdr:cNvPr id="956931" name="Line 222">
          <a:extLst>
            <a:ext uri="{FF2B5EF4-FFF2-40B4-BE49-F238E27FC236}">
              <a16:creationId xmlns:a16="http://schemas.microsoft.com/office/drawing/2014/main" id="{00000000-0008-0000-0400-0000039A0E00}"/>
            </a:ext>
          </a:extLst>
        </xdr:cNvPr>
        <xdr:cNvSpPr>
          <a:spLocks noChangeShapeType="1"/>
        </xdr:cNvSpPr>
      </xdr:nvSpPr>
      <xdr:spPr bwMode="auto">
        <a:xfrm rot="-5400000">
          <a:off x="972026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133350</xdr:rowOff>
    </xdr:from>
    <xdr:to>
      <xdr:col>4</xdr:col>
      <xdr:colOff>323850</xdr:colOff>
      <xdr:row>10</xdr:row>
      <xdr:rowOff>142875</xdr:rowOff>
    </xdr:to>
    <xdr:grpSp>
      <xdr:nvGrpSpPr>
        <xdr:cNvPr id="956932" name="グループ化 41">
          <a:extLst>
            <a:ext uri="{FF2B5EF4-FFF2-40B4-BE49-F238E27FC236}">
              <a16:creationId xmlns:a16="http://schemas.microsoft.com/office/drawing/2014/main" id="{00000000-0008-0000-0400-0000049A0E00}"/>
            </a:ext>
          </a:extLst>
        </xdr:cNvPr>
        <xdr:cNvGrpSpPr>
          <a:grpSpLocks/>
        </xdr:cNvGrpSpPr>
      </xdr:nvGrpSpPr>
      <xdr:grpSpPr bwMode="auto">
        <a:xfrm>
          <a:off x="1844040" y="2179320"/>
          <a:ext cx="662940" cy="632460"/>
          <a:chOff x="1584960" y="2179320"/>
          <a:chExt cx="586740" cy="632460"/>
        </a:xfrm>
      </xdr:grpSpPr>
      <xdr:cxnSp macro="">
        <xdr:nvCxnSpPr>
          <xdr:cNvPr id="196" name="直線コネクタ 195">
            <a:extLst>
              <a:ext uri="{FF2B5EF4-FFF2-40B4-BE49-F238E27FC236}">
                <a16:creationId xmlns:a16="http://schemas.microsoft.com/office/drawing/2014/main" id="{00000000-0008-0000-0400-0000C4000000}"/>
              </a:ext>
            </a:extLst>
          </xdr:cNvPr>
          <xdr:cNvCxnSpPr/>
        </xdr:nvCxnSpPr>
        <xdr:spPr bwMode="auto">
          <a:xfrm>
            <a:off x="1584960" y="2811780"/>
            <a:ext cx="569733"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7" name="直線コネクタ 196">
            <a:extLst>
              <a:ext uri="{FF2B5EF4-FFF2-40B4-BE49-F238E27FC236}">
                <a16:creationId xmlns:a16="http://schemas.microsoft.com/office/drawing/2014/main" id="{00000000-0008-0000-0400-0000C5000000}"/>
              </a:ext>
            </a:extLst>
          </xdr:cNvPr>
          <xdr:cNvCxnSpPr/>
        </xdr:nvCxnSpPr>
        <xdr:spPr bwMode="auto">
          <a:xfrm rot="5400000" flipH="1" flipV="1">
            <a:off x="1540841" y="249555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8" name="直線コネクタ 197">
            <a:extLst>
              <a:ext uri="{FF2B5EF4-FFF2-40B4-BE49-F238E27FC236}">
                <a16:creationId xmlns:a16="http://schemas.microsoft.com/office/drawing/2014/main" id="{00000000-0008-0000-0400-0000C6000000}"/>
              </a:ext>
            </a:extLst>
          </xdr:cNvPr>
          <xdr:cNvCxnSpPr/>
        </xdr:nvCxnSpPr>
        <xdr:spPr bwMode="auto">
          <a:xfrm>
            <a:off x="1848568" y="2188760"/>
            <a:ext cx="323132"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323850</xdr:colOff>
      <xdr:row>8</xdr:row>
      <xdr:rowOff>57150</xdr:rowOff>
    </xdr:from>
    <xdr:to>
      <xdr:col>5</xdr:col>
      <xdr:colOff>0</xdr:colOff>
      <xdr:row>8</xdr:row>
      <xdr:rowOff>57150</xdr:rowOff>
    </xdr:to>
    <xdr:sp macro="" textlink="">
      <xdr:nvSpPr>
        <xdr:cNvPr id="956933" name="Line 5">
          <a:extLst>
            <a:ext uri="{FF2B5EF4-FFF2-40B4-BE49-F238E27FC236}">
              <a16:creationId xmlns:a16="http://schemas.microsoft.com/office/drawing/2014/main" id="{00000000-0008-0000-0400-0000059A0E00}"/>
            </a:ext>
          </a:extLst>
        </xdr:cNvPr>
        <xdr:cNvSpPr>
          <a:spLocks noChangeShapeType="1"/>
        </xdr:cNvSpPr>
      </xdr:nvSpPr>
      <xdr:spPr bwMode="auto">
        <a:xfrm rot="-5400000">
          <a:off x="2333625" y="1933575"/>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323850</xdr:colOff>
      <xdr:row>10</xdr:row>
      <xdr:rowOff>66675</xdr:rowOff>
    </xdr:from>
    <xdr:to>
      <xdr:col>5</xdr:col>
      <xdr:colOff>0</xdr:colOff>
      <xdr:row>10</xdr:row>
      <xdr:rowOff>66675</xdr:rowOff>
    </xdr:to>
    <xdr:sp macro="" textlink="">
      <xdr:nvSpPr>
        <xdr:cNvPr id="956934" name="Line 5">
          <a:extLst>
            <a:ext uri="{FF2B5EF4-FFF2-40B4-BE49-F238E27FC236}">
              <a16:creationId xmlns:a16="http://schemas.microsoft.com/office/drawing/2014/main" id="{00000000-0008-0000-0400-0000069A0E00}"/>
            </a:ext>
          </a:extLst>
        </xdr:cNvPr>
        <xdr:cNvSpPr>
          <a:spLocks noChangeShapeType="1"/>
        </xdr:cNvSpPr>
      </xdr:nvSpPr>
      <xdr:spPr bwMode="auto">
        <a:xfrm rot="-5400000">
          <a:off x="2333625" y="2571750"/>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95250</xdr:colOff>
      <xdr:row>16</xdr:row>
      <xdr:rowOff>276225</xdr:rowOff>
    </xdr:from>
    <xdr:to>
      <xdr:col>23</xdr:col>
      <xdr:colOff>133350</xdr:colOff>
      <xdr:row>16</xdr:row>
      <xdr:rowOff>276225</xdr:rowOff>
    </xdr:to>
    <xdr:sp macro="" textlink="">
      <xdr:nvSpPr>
        <xdr:cNvPr id="956935" name="Line 224">
          <a:extLst>
            <a:ext uri="{FF2B5EF4-FFF2-40B4-BE49-F238E27FC236}">
              <a16:creationId xmlns:a16="http://schemas.microsoft.com/office/drawing/2014/main" id="{00000000-0008-0000-0400-0000079A0E00}"/>
            </a:ext>
          </a:extLst>
        </xdr:cNvPr>
        <xdr:cNvSpPr>
          <a:spLocks noChangeShapeType="1"/>
        </xdr:cNvSpPr>
      </xdr:nvSpPr>
      <xdr:spPr bwMode="auto">
        <a:xfrm rot="-5400000">
          <a:off x="7353300" y="48101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25</xdr:col>
      <xdr:colOff>38100</xdr:colOff>
      <xdr:row>25</xdr:row>
      <xdr:rowOff>247650</xdr:rowOff>
    </xdr:from>
    <xdr:to>
      <xdr:col>25</xdr:col>
      <xdr:colOff>542925</xdr:colOff>
      <xdr:row>25</xdr:row>
      <xdr:rowOff>247650</xdr:rowOff>
    </xdr:to>
    <xdr:sp macro="" textlink="">
      <xdr:nvSpPr>
        <xdr:cNvPr id="956936" name="Line 1">
          <a:extLst>
            <a:ext uri="{FF2B5EF4-FFF2-40B4-BE49-F238E27FC236}">
              <a16:creationId xmlns:a16="http://schemas.microsoft.com/office/drawing/2014/main" id="{00000000-0008-0000-0400-0000089A0E00}"/>
            </a:ext>
          </a:extLst>
        </xdr:cNvPr>
        <xdr:cNvSpPr>
          <a:spLocks noChangeShapeType="1"/>
        </xdr:cNvSpPr>
      </xdr:nvSpPr>
      <xdr:spPr bwMode="auto">
        <a:xfrm rot="-5400000">
          <a:off x="8034338" y="7653337"/>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34</xdr:col>
      <xdr:colOff>476250</xdr:colOff>
      <xdr:row>20</xdr:row>
      <xdr:rowOff>0</xdr:rowOff>
    </xdr:from>
    <xdr:to>
      <xdr:col>34</xdr:col>
      <xdr:colOff>476250</xdr:colOff>
      <xdr:row>21</xdr:row>
      <xdr:rowOff>142875</xdr:rowOff>
    </xdr:to>
    <xdr:sp macro="" textlink="">
      <xdr:nvSpPr>
        <xdr:cNvPr id="956937" name="Line 1">
          <a:extLst>
            <a:ext uri="{FF2B5EF4-FFF2-40B4-BE49-F238E27FC236}">
              <a16:creationId xmlns:a16="http://schemas.microsoft.com/office/drawing/2014/main" id="{00000000-0008-0000-0400-0000099A0E00}"/>
            </a:ext>
          </a:extLst>
        </xdr:cNvPr>
        <xdr:cNvSpPr>
          <a:spLocks noChangeShapeType="1"/>
        </xdr:cNvSpPr>
      </xdr:nvSpPr>
      <xdr:spPr bwMode="auto">
        <a:xfrm>
          <a:off x="10506075" y="599122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5.xml><?xml version="1.0" encoding="utf-8"?>
<xdr:wsDr xmlns:xdr="http://schemas.openxmlformats.org/drawingml/2006/spreadsheetDrawing" xmlns:a="http://schemas.openxmlformats.org/drawingml/2006/main">
  <xdr:twoCellAnchor>
    <xdr:from>
      <xdr:col>10</xdr:col>
      <xdr:colOff>133350</xdr:colOff>
      <xdr:row>23</xdr:row>
      <xdr:rowOff>304800</xdr:rowOff>
    </xdr:from>
    <xdr:to>
      <xdr:col>10</xdr:col>
      <xdr:colOff>133350</xdr:colOff>
      <xdr:row>25</xdr:row>
      <xdr:rowOff>133350</xdr:rowOff>
    </xdr:to>
    <xdr:sp macro="" textlink="">
      <xdr:nvSpPr>
        <xdr:cNvPr id="954863" name="Line 1">
          <a:extLst>
            <a:ext uri="{FF2B5EF4-FFF2-40B4-BE49-F238E27FC236}">
              <a16:creationId xmlns:a16="http://schemas.microsoft.com/office/drawing/2014/main" id="{00000000-0008-0000-0500-0000EF910E00}"/>
            </a:ext>
          </a:extLst>
        </xdr:cNvPr>
        <xdr:cNvSpPr>
          <a:spLocks noChangeShapeType="1"/>
        </xdr:cNvSpPr>
      </xdr:nvSpPr>
      <xdr:spPr bwMode="auto">
        <a:xfrm>
          <a:off x="4267200" y="7277100"/>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133350</xdr:colOff>
      <xdr:row>14</xdr:row>
      <xdr:rowOff>38100</xdr:rowOff>
    </xdr:from>
    <xdr:to>
      <xdr:col>10</xdr:col>
      <xdr:colOff>133350</xdr:colOff>
      <xdr:row>15</xdr:row>
      <xdr:rowOff>38100</xdr:rowOff>
    </xdr:to>
    <xdr:sp macro="" textlink="">
      <xdr:nvSpPr>
        <xdr:cNvPr id="954864" name="Line 2">
          <a:extLst>
            <a:ext uri="{FF2B5EF4-FFF2-40B4-BE49-F238E27FC236}">
              <a16:creationId xmlns:a16="http://schemas.microsoft.com/office/drawing/2014/main" id="{00000000-0008-0000-0500-0000F0910E00}"/>
            </a:ext>
          </a:extLst>
        </xdr:cNvPr>
        <xdr:cNvSpPr>
          <a:spLocks noChangeShapeType="1"/>
        </xdr:cNvSpPr>
      </xdr:nvSpPr>
      <xdr:spPr bwMode="auto">
        <a:xfrm>
          <a:off x="42672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152400</xdr:colOff>
      <xdr:row>10</xdr:row>
      <xdr:rowOff>257175</xdr:rowOff>
    </xdr:from>
    <xdr:to>
      <xdr:col>11</xdr:col>
      <xdr:colOff>190500</xdr:colOff>
      <xdr:row>10</xdr:row>
      <xdr:rowOff>257175</xdr:rowOff>
    </xdr:to>
    <xdr:sp macro="" textlink="">
      <xdr:nvSpPr>
        <xdr:cNvPr id="954865" name="Line 3">
          <a:extLst>
            <a:ext uri="{FF2B5EF4-FFF2-40B4-BE49-F238E27FC236}">
              <a16:creationId xmlns:a16="http://schemas.microsoft.com/office/drawing/2014/main" id="{00000000-0008-0000-0500-0000F191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11</xdr:row>
      <xdr:rowOff>257175</xdr:rowOff>
    </xdr:from>
    <xdr:to>
      <xdr:col>9</xdr:col>
      <xdr:colOff>133350</xdr:colOff>
      <xdr:row>13</xdr:row>
      <xdr:rowOff>85725</xdr:rowOff>
    </xdr:to>
    <xdr:sp macro="" textlink="">
      <xdr:nvSpPr>
        <xdr:cNvPr id="954866" name="Line 4">
          <a:extLst>
            <a:ext uri="{FF2B5EF4-FFF2-40B4-BE49-F238E27FC236}">
              <a16:creationId xmlns:a16="http://schemas.microsoft.com/office/drawing/2014/main" id="{00000000-0008-0000-0500-0000F2910E00}"/>
            </a:ext>
          </a:extLst>
        </xdr:cNvPr>
        <xdr:cNvSpPr>
          <a:spLocks noChangeShapeType="1"/>
        </xdr:cNvSpPr>
      </xdr:nvSpPr>
      <xdr:spPr bwMode="auto">
        <a:xfrm flipV="1">
          <a:off x="40767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142875</xdr:colOff>
      <xdr:row>10</xdr:row>
      <xdr:rowOff>257175</xdr:rowOff>
    </xdr:from>
    <xdr:to>
      <xdr:col>14</xdr:col>
      <xdr:colOff>161925</xdr:colOff>
      <xdr:row>10</xdr:row>
      <xdr:rowOff>257175</xdr:rowOff>
    </xdr:to>
    <xdr:sp macro="" textlink="">
      <xdr:nvSpPr>
        <xdr:cNvPr id="954867" name="Line 5">
          <a:extLst>
            <a:ext uri="{FF2B5EF4-FFF2-40B4-BE49-F238E27FC236}">
              <a16:creationId xmlns:a16="http://schemas.microsoft.com/office/drawing/2014/main" id="{00000000-0008-0000-0500-0000F3910E00}"/>
            </a:ext>
          </a:extLst>
        </xdr:cNvPr>
        <xdr:cNvSpPr>
          <a:spLocks noChangeShapeType="1"/>
        </xdr:cNvSpPr>
      </xdr:nvSpPr>
      <xdr:spPr bwMode="auto">
        <a:xfrm rot="-5400000">
          <a:off x="50101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0</xdr:colOff>
      <xdr:row>13</xdr:row>
      <xdr:rowOff>247650</xdr:rowOff>
    </xdr:from>
    <xdr:to>
      <xdr:col>14</xdr:col>
      <xdr:colOff>180975</xdr:colOff>
      <xdr:row>13</xdr:row>
      <xdr:rowOff>247650</xdr:rowOff>
    </xdr:to>
    <xdr:sp macro="" textlink="">
      <xdr:nvSpPr>
        <xdr:cNvPr id="954868" name="Line 6">
          <a:extLst>
            <a:ext uri="{FF2B5EF4-FFF2-40B4-BE49-F238E27FC236}">
              <a16:creationId xmlns:a16="http://schemas.microsoft.com/office/drawing/2014/main" id="{00000000-0008-0000-0500-0000F4910E00}"/>
            </a:ext>
          </a:extLst>
        </xdr:cNvPr>
        <xdr:cNvSpPr>
          <a:spLocks noChangeShapeType="1"/>
        </xdr:cNvSpPr>
      </xdr:nvSpPr>
      <xdr:spPr bwMode="auto">
        <a:xfrm rot="-5400000">
          <a:off x="50530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9525</xdr:colOff>
      <xdr:row>16</xdr:row>
      <xdr:rowOff>238125</xdr:rowOff>
    </xdr:from>
    <xdr:to>
      <xdr:col>14</xdr:col>
      <xdr:colOff>190500</xdr:colOff>
      <xdr:row>16</xdr:row>
      <xdr:rowOff>238125</xdr:rowOff>
    </xdr:to>
    <xdr:sp macro="" textlink="">
      <xdr:nvSpPr>
        <xdr:cNvPr id="954869" name="Line 7">
          <a:extLst>
            <a:ext uri="{FF2B5EF4-FFF2-40B4-BE49-F238E27FC236}">
              <a16:creationId xmlns:a16="http://schemas.microsoft.com/office/drawing/2014/main" id="{00000000-0008-0000-0500-0000F5910E00}"/>
            </a:ext>
          </a:extLst>
        </xdr:cNvPr>
        <xdr:cNvSpPr>
          <a:spLocks noChangeShapeType="1"/>
        </xdr:cNvSpPr>
      </xdr:nvSpPr>
      <xdr:spPr bwMode="auto">
        <a:xfrm rot="-5400000">
          <a:off x="5062538" y="47958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54870" name="Line 8">
          <a:extLst>
            <a:ext uri="{FF2B5EF4-FFF2-40B4-BE49-F238E27FC236}">
              <a16:creationId xmlns:a16="http://schemas.microsoft.com/office/drawing/2014/main" id="{00000000-0008-0000-0500-0000F6910E00}"/>
            </a:ext>
          </a:extLst>
        </xdr:cNvPr>
        <xdr:cNvSpPr>
          <a:spLocks noChangeShapeType="1"/>
        </xdr:cNvSpPr>
      </xdr:nvSpPr>
      <xdr:spPr bwMode="auto">
        <a:xfrm rot="-5400000">
          <a:off x="5072063" y="67960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104775</xdr:colOff>
      <xdr:row>25</xdr:row>
      <xdr:rowOff>257175</xdr:rowOff>
    </xdr:from>
    <xdr:to>
      <xdr:col>14</xdr:col>
      <xdr:colOff>123825</xdr:colOff>
      <xdr:row>25</xdr:row>
      <xdr:rowOff>257175</xdr:rowOff>
    </xdr:to>
    <xdr:sp macro="" textlink="">
      <xdr:nvSpPr>
        <xdr:cNvPr id="954871" name="Line 9">
          <a:extLst>
            <a:ext uri="{FF2B5EF4-FFF2-40B4-BE49-F238E27FC236}">
              <a16:creationId xmlns:a16="http://schemas.microsoft.com/office/drawing/2014/main" id="{00000000-0008-0000-0500-0000F7910E00}"/>
            </a:ext>
          </a:extLst>
        </xdr:cNvPr>
        <xdr:cNvSpPr>
          <a:spLocks noChangeShapeType="1"/>
        </xdr:cNvSpPr>
      </xdr:nvSpPr>
      <xdr:spPr bwMode="auto">
        <a:xfrm rot="-5400000">
          <a:off x="4972050" y="780097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54872" name="Line 16">
          <a:extLst>
            <a:ext uri="{FF2B5EF4-FFF2-40B4-BE49-F238E27FC236}">
              <a16:creationId xmlns:a16="http://schemas.microsoft.com/office/drawing/2014/main" id="{00000000-0008-0000-0500-0000F8910E00}"/>
            </a:ext>
          </a:extLst>
        </xdr:cNvPr>
        <xdr:cNvSpPr>
          <a:spLocks noChangeShapeType="1"/>
        </xdr:cNvSpPr>
      </xdr:nvSpPr>
      <xdr:spPr bwMode="auto">
        <a:xfrm flipH="1">
          <a:off x="7334250" y="882967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31</xdr:col>
      <xdr:colOff>123825</xdr:colOff>
      <xdr:row>7</xdr:row>
      <xdr:rowOff>257175</xdr:rowOff>
    </xdr:from>
    <xdr:to>
      <xdr:col>32</xdr:col>
      <xdr:colOff>171450</xdr:colOff>
      <xdr:row>7</xdr:row>
      <xdr:rowOff>257175</xdr:rowOff>
    </xdr:to>
    <xdr:sp macro="" textlink="">
      <xdr:nvSpPr>
        <xdr:cNvPr id="954873" name="Line 27">
          <a:extLst>
            <a:ext uri="{FF2B5EF4-FFF2-40B4-BE49-F238E27FC236}">
              <a16:creationId xmlns:a16="http://schemas.microsoft.com/office/drawing/2014/main" id="{00000000-0008-0000-0500-0000F9910E00}"/>
            </a:ext>
          </a:extLst>
        </xdr:cNvPr>
        <xdr:cNvSpPr>
          <a:spLocks noChangeShapeType="1"/>
        </xdr:cNvSpPr>
      </xdr:nvSpPr>
      <xdr:spPr bwMode="auto">
        <a:xfrm rot="-5400000">
          <a:off x="96869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9525</xdr:colOff>
      <xdr:row>10</xdr:row>
      <xdr:rowOff>247650</xdr:rowOff>
    </xdr:from>
    <xdr:to>
      <xdr:col>33</xdr:col>
      <xdr:colOff>9525</xdr:colOff>
      <xdr:row>10</xdr:row>
      <xdr:rowOff>247650</xdr:rowOff>
    </xdr:to>
    <xdr:sp macro="" textlink="">
      <xdr:nvSpPr>
        <xdr:cNvPr id="954874" name="Line 28">
          <a:extLst>
            <a:ext uri="{FF2B5EF4-FFF2-40B4-BE49-F238E27FC236}">
              <a16:creationId xmlns:a16="http://schemas.microsoft.com/office/drawing/2014/main" id="{00000000-0008-0000-0500-0000FA910E00}"/>
            </a:ext>
          </a:extLst>
        </xdr:cNvPr>
        <xdr:cNvSpPr>
          <a:spLocks noChangeShapeType="1"/>
        </xdr:cNvSpPr>
      </xdr:nvSpPr>
      <xdr:spPr bwMode="auto">
        <a:xfrm rot="-5400000">
          <a:off x="97297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28</xdr:col>
      <xdr:colOff>123825</xdr:colOff>
      <xdr:row>12</xdr:row>
      <xdr:rowOff>38100</xdr:rowOff>
    </xdr:from>
    <xdr:to>
      <xdr:col>28</xdr:col>
      <xdr:colOff>123825</xdr:colOff>
      <xdr:row>13</xdr:row>
      <xdr:rowOff>38100</xdr:rowOff>
    </xdr:to>
    <xdr:sp macro="" textlink="">
      <xdr:nvSpPr>
        <xdr:cNvPr id="954875" name="Line 29">
          <a:extLst>
            <a:ext uri="{FF2B5EF4-FFF2-40B4-BE49-F238E27FC236}">
              <a16:creationId xmlns:a16="http://schemas.microsoft.com/office/drawing/2014/main" id="{00000000-0008-0000-0500-0000FB910E00}"/>
            </a:ext>
          </a:extLst>
        </xdr:cNvPr>
        <xdr:cNvSpPr>
          <a:spLocks noChangeShapeType="1"/>
        </xdr:cNvSpPr>
      </xdr:nvSpPr>
      <xdr:spPr bwMode="auto">
        <a:xfrm flipV="1">
          <a:off x="89725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54876" name="Line 78">
          <a:extLst>
            <a:ext uri="{FF2B5EF4-FFF2-40B4-BE49-F238E27FC236}">
              <a16:creationId xmlns:a16="http://schemas.microsoft.com/office/drawing/2014/main" id="{00000000-0008-0000-0500-0000FC910E00}"/>
            </a:ext>
          </a:extLst>
        </xdr:cNvPr>
        <xdr:cNvSpPr>
          <a:spLocks noChangeShapeType="1"/>
        </xdr:cNvSpPr>
      </xdr:nvSpPr>
      <xdr:spPr bwMode="auto">
        <a:xfrm rot="-5400000">
          <a:off x="5072063" y="67960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54877" name="Line 86">
          <a:extLst>
            <a:ext uri="{FF2B5EF4-FFF2-40B4-BE49-F238E27FC236}">
              <a16:creationId xmlns:a16="http://schemas.microsoft.com/office/drawing/2014/main" id="{00000000-0008-0000-0500-0000FD910E00}"/>
            </a:ext>
          </a:extLst>
        </xdr:cNvPr>
        <xdr:cNvSpPr>
          <a:spLocks noChangeShapeType="1"/>
        </xdr:cNvSpPr>
      </xdr:nvSpPr>
      <xdr:spPr bwMode="auto">
        <a:xfrm flipH="1">
          <a:off x="7334250" y="882967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54878" name="Line 109">
          <a:extLst>
            <a:ext uri="{FF2B5EF4-FFF2-40B4-BE49-F238E27FC236}">
              <a16:creationId xmlns:a16="http://schemas.microsoft.com/office/drawing/2014/main" id="{00000000-0008-0000-0500-0000FE910E00}"/>
            </a:ext>
          </a:extLst>
        </xdr:cNvPr>
        <xdr:cNvSpPr>
          <a:spLocks noChangeShapeType="1"/>
        </xdr:cNvSpPr>
      </xdr:nvSpPr>
      <xdr:spPr bwMode="auto">
        <a:xfrm rot="-5400000">
          <a:off x="5072063" y="67960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54879" name="Line 117">
          <a:extLst>
            <a:ext uri="{FF2B5EF4-FFF2-40B4-BE49-F238E27FC236}">
              <a16:creationId xmlns:a16="http://schemas.microsoft.com/office/drawing/2014/main" id="{00000000-0008-0000-0500-0000FF910E00}"/>
            </a:ext>
          </a:extLst>
        </xdr:cNvPr>
        <xdr:cNvSpPr>
          <a:spLocks noChangeShapeType="1"/>
        </xdr:cNvSpPr>
      </xdr:nvSpPr>
      <xdr:spPr bwMode="auto">
        <a:xfrm flipH="1">
          <a:off x="7334250" y="882967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54880" name="Line 140">
          <a:extLst>
            <a:ext uri="{FF2B5EF4-FFF2-40B4-BE49-F238E27FC236}">
              <a16:creationId xmlns:a16="http://schemas.microsoft.com/office/drawing/2014/main" id="{00000000-0008-0000-0500-000000920E00}"/>
            </a:ext>
          </a:extLst>
        </xdr:cNvPr>
        <xdr:cNvSpPr>
          <a:spLocks noChangeShapeType="1"/>
        </xdr:cNvSpPr>
      </xdr:nvSpPr>
      <xdr:spPr bwMode="auto">
        <a:xfrm rot="-5400000">
          <a:off x="5072063" y="67960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54881" name="Line 148">
          <a:extLst>
            <a:ext uri="{FF2B5EF4-FFF2-40B4-BE49-F238E27FC236}">
              <a16:creationId xmlns:a16="http://schemas.microsoft.com/office/drawing/2014/main" id="{00000000-0008-0000-0500-000001920E00}"/>
            </a:ext>
          </a:extLst>
        </xdr:cNvPr>
        <xdr:cNvSpPr>
          <a:spLocks noChangeShapeType="1"/>
        </xdr:cNvSpPr>
      </xdr:nvSpPr>
      <xdr:spPr bwMode="auto">
        <a:xfrm flipH="1">
          <a:off x="7334250" y="882967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54882" name="Line 171">
          <a:extLst>
            <a:ext uri="{FF2B5EF4-FFF2-40B4-BE49-F238E27FC236}">
              <a16:creationId xmlns:a16="http://schemas.microsoft.com/office/drawing/2014/main" id="{00000000-0008-0000-0500-000002920E00}"/>
            </a:ext>
          </a:extLst>
        </xdr:cNvPr>
        <xdr:cNvSpPr>
          <a:spLocks noChangeShapeType="1"/>
        </xdr:cNvSpPr>
      </xdr:nvSpPr>
      <xdr:spPr bwMode="auto">
        <a:xfrm rot="-5400000">
          <a:off x="5072063" y="67960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54883" name="Line 179">
          <a:extLst>
            <a:ext uri="{FF2B5EF4-FFF2-40B4-BE49-F238E27FC236}">
              <a16:creationId xmlns:a16="http://schemas.microsoft.com/office/drawing/2014/main" id="{00000000-0008-0000-0500-000003920E00}"/>
            </a:ext>
          </a:extLst>
        </xdr:cNvPr>
        <xdr:cNvSpPr>
          <a:spLocks noChangeShapeType="1"/>
        </xdr:cNvSpPr>
      </xdr:nvSpPr>
      <xdr:spPr bwMode="auto">
        <a:xfrm flipH="1">
          <a:off x="7334250" y="882967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54884" name="Line 202">
          <a:extLst>
            <a:ext uri="{FF2B5EF4-FFF2-40B4-BE49-F238E27FC236}">
              <a16:creationId xmlns:a16="http://schemas.microsoft.com/office/drawing/2014/main" id="{00000000-0008-0000-0500-000004920E00}"/>
            </a:ext>
          </a:extLst>
        </xdr:cNvPr>
        <xdr:cNvSpPr>
          <a:spLocks noChangeShapeType="1"/>
        </xdr:cNvSpPr>
      </xdr:nvSpPr>
      <xdr:spPr bwMode="auto">
        <a:xfrm rot="-5400000">
          <a:off x="5072063" y="67960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27</xdr:row>
      <xdr:rowOff>152400</xdr:rowOff>
    </xdr:from>
    <xdr:to>
      <xdr:col>23</xdr:col>
      <xdr:colOff>180975</xdr:colOff>
      <xdr:row>29</xdr:row>
      <xdr:rowOff>142875</xdr:rowOff>
    </xdr:to>
    <xdr:sp macro="" textlink="">
      <xdr:nvSpPr>
        <xdr:cNvPr id="954885" name="AutoShape 209">
          <a:extLst>
            <a:ext uri="{FF2B5EF4-FFF2-40B4-BE49-F238E27FC236}">
              <a16:creationId xmlns:a16="http://schemas.microsoft.com/office/drawing/2014/main" id="{00000000-0008-0000-0500-000005920E00}"/>
            </a:ext>
          </a:extLst>
        </xdr:cNvPr>
        <xdr:cNvSpPr>
          <a:spLocks/>
        </xdr:cNvSpPr>
      </xdr:nvSpPr>
      <xdr:spPr bwMode="auto">
        <a:xfrm>
          <a:off x="7334250" y="8496300"/>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54886" name="Line 210">
          <a:extLst>
            <a:ext uri="{FF2B5EF4-FFF2-40B4-BE49-F238E27FC236}">
              <a16:creationId xmlns:a16="http://schemas.microsoft.com/office/drawing/2014/main" id="{00000000-0008-0000-0500-000006920E00}"/>
            </a:ext>
          </a:extLst>
        </xdr:cNvPr>
        <xdr:cNvSpPr>
          <a:spLocks noChangeShapeType="1"/>
        </xdr:cNvSpPr>
      </xdr:nvSpPr>
      <xdr:spPr bwMode="auto">
        <a:xfrm flipH="1">
          <a:off x="7334250" y="8829675"/>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43</xdr:col>
      <xdr:colOff>9525</xdr:colOff>
      <xdr:row>15</xdr:row>
      <xdr:rowOff>171450</xdr:rowOff>
    </xdr:from>
    <xdr:to>
      <xdr:col>44</xdr:col>
      <xdr:colOff>0</xdr:colOff>
      <xdr:row>17</xdr:row>
      <xdr:rowOff>161925</xdr:rowOff>
    </xdr:to>
    <xdr:sp macro="" textlink="">
      <xdr:nvSpPr>
        <xdr:cNvPr id="954887" name="AutoShape 212">
          <a:extLst>
            <a:ext uri="{FF2B5EF4-FFF2-40B4-BE49-F238E27FC236}">
              <a16:creationId xmlns:a16="http://schemas.microsoft.com/office/drawing/2014/main" id="{00000000-0008-0000-0500-000007920E00}"/>
            </a:ext>
          </a:extLst>
        </xdr:cNvPr>
        <xdr:cNvSpPr>
          <a:spLocks/>
        </xdr:cNvSpPr>
      </xdr:nvSpPr>
      <xdr:spPr bwMode="auto">
        <a:xfrm>
          <a:off x="13211175" y="4476750"/>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43</xdr:col>
      <xdr:colOff>9525</xdr:colOff>
      <xdr:row>16</xdr:row>
      <xdr:rowOff>171450</xdr:rowOff>
    </xdr:from>
    <xdr:to>
      <xdr:col>44</xdr:col>
      <xdr:colOff>0</xdr:colOff>
      <xdr:row>16</xdr:row>
      <xdr:rowOff>171450</xdr:rowOff>
    </xdr:to>
    <xdr:sp macro="" textlink="">
      <xdr:nvSpPr>
        <xdr:cNvPr id="954888" name="Line 213">
          <a:extLst>
            <a:ext uri="{FF2B5EF4-FFF2-40B4-BE49-F238E27FC236}">
              <a16:creationId xmlns:a16="http://schemas.microsoft.com/office/drawing/2014/main" id="{00000000-0008-0000-0500-000008920E00}"/>
            </a:ext>
          </a:extLst>
        </xdr:cNvPr>
        <xdr:cNvSpPr>
          <a:spLocks noChangeShapeType="1"/>
        </xdr:cNvSpPr>
      </xdr:nvSpPr>
      <xdr:spPr bwMode="auto">
        <a:xfrm flipH="1">
          <a:off x="13211175" y="4819650"/>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31</xdr:col>
      <xdr:colOff>66675</xdr:colOff>
      <xdr:row>16</xdr:row>
      <xdr:rowOff>276225</xdr:rowOff>
    </xdr:from>
    <xdr:to>
      <xdr:col>32</xdr:col>
      <xdr:colOff>114300</xdr:colOff>
      <xdr:row>16</xdr:row>
      <xdr:rowOff>276225</xdr:rowOff>
    </xdr:to>
    <xdr:sp macro="" textlink="">
      <xdr:nvSpPr>
        <xdr:cNvPr id="954889" name="Line 224">
          <a:extLst>
            <a:ext uri="{FF2B5EF4-FFF2-40B4-BE49-F238E27FC236}">
              <a16:creationId xmlns:a16="http://schemas.microsoft.com/office/drawing/2014/main" id="{00000000-0008-0000-0500-000009920E00}"/>
            </a:ext>
          </a:extLst>
        </xdr:cNvPr>
        <xdr:cNvSpPr>
          <a:spLocks noChangeShapeType="1"/>
        </xdr:cNvSpPr>
      </xdr:nvSpPr>
      <xdr:spPr bwMode="auto">
        <a:xfrm rot="-5400000">
          <a:off x="9629775" y="48101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0</xdr:colOff>
      <xdr:row>13</xdr:row>
      <xdr:rowOff>247650</xdr:rowOff>
    </xdr:from>
    <xdr:to>
      <xdr:col>33</xdr:col>
      <xdr:colOff>0</xdr:colOff>
      <xdr:row>13</xdr:row>
      <xdr:rowOff>247650</xdr:rowOff>
    </xdr:to>
    <xdr:sp macro="" textlink="">
      <xdr:nvSpPr>
        <xdr:cNvPr id="954890" name="Line 222">
          <a:extLst>
            <a:ext uri="{FF2B5EF4-FFF2-40B4-BE49-F238E27FC236}">
              <a16:creationId xmlns:a16="http://schemas.microsoft.com/office/drawing/2014/main" id="{00000000-0008-0000-0500-00000A920E00}"/>
            </a:ext>
          </a:extLst>
        </xdr:cNvPr>
        <xdr:cNvSpPr>
          <a:spLocks noChangeShapeType="1"/>
        </xdr:cNvSpPr>
      </xdr:nvSpPr>
      <xdr:spPr bwMode="auto">
        <a:xfrm rot="-5400000">
          <a:off x="972026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171450</xdr:rowOff>
    </xdr:from>
    <xdr:to>
      <xdr:col>4</xdr:col>
      <xdr:colOff>323850</xdr:colOff>
      <xdr:row>10</xdr:row>
      <xdr:rowOff>171450</xdr:rowOff>
    </xdr:to>
    <xdr:grpSp>
      <xdr:nvGrpSpPr>
        <xdr:cNvPr id="954891" name="グループ化 41">
          <a:extLst>
            <a:ext uri="{FF2B5EF4-FFF2-40B4-BE49-F238E27FC236}">
              <a16:creationId xmlns:a16="http://schemas.microsoft.com/office/drawing/2014/main" id="{00000000-0008-0000-0500-00000B920E00}"/>
            </a:ext>
          </a:extLst>
        </xdr:cNvPr>
        <xdr:cNvGrpSpPr>
          <a:grpSpLocks/>
        </xdr:cNvGrpSpPr>
      </xdr:nvGrpSpPr>
      <xdr:grpSpPr bwMode="auto">
        <a:xfrm>
          <a:off x="1844040" y="2217420"/>
          <a:ext cx="662940" cy="624840"/>
          <a:chOff x="1584960" y="2209800"/>
          <a:chExt cx="586740" cy="632460"/>
        </a:xfrm>
      </xdr:grpSpPr>
      <xdr:cxnSp macro="">
        <xdr:nvCxnSpPr>
          <xdr:cNvPr id="196" name="直線コネクタ 195">
            <a:extLst>
              <a:ext uri="{FF2B5EF4-FFF2-40B4-BE49-F238E27FC236}">
                <a16:creationId xmlns:a16="http://schemas.microsoft.com/office/drawing/2014/main" id="{00000000-0008-0000-0500-0000C4000000}"/>
              </a:ext>
            </a:extLst>
          </xdr:cNvPr>
          <xdr:cNvCxnSpPr/>
        </xdr:nvCxnSpPr>
        <xdr:spPr bwMode="auto">
          <a:xfrm>
            <a:off x="1584960" y="2842260"/>
            <a:ext cx="569733"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7" name="直線コネクタ 196">
            <a:extLst>
              <a:ext uri="{FF2B5EF4-FFF2-40B4-BE49-F238E27FC236}">
                <a16:creationId xmlns:a16="http://schemas.microsoft.com/office/drawing/2014/main" id="{00000000-0008-0000-0500-0000C5000000}"/>
              </a:ext>
            </a:extLst>
          </xdr:cNvPr>
          <xdr:cNvCxnSpPr/>
        </xdr:nvCxnSpPr>
        <xdr:spPr bwMode="auto">
          <a:xfrm rot="5400000" flipH="1" flipV="1">
            <a:off x="1540841" y="252603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8" name="直線コネクタ 197">
            <a:extLst>
              <a:ext uri="{FF2B5EF4-FFF2-40B4-BE49-F238E27FC236}">
                <a16:creationId xmlns:a16="http://schemas.microsoft.com/office/drawing/2014/main" id="{00000000-0008-0000-0500-0000C6000000}"/>
              </a:ext>
            </a:extLst>
          </xdr:cNvPr>
          <xdr:cNvCxnSpPr/>
        </xdr:nvCxnSpPr>
        <xdr:spPr bwMode="auto">
          <a:xfrm>
            <a:off x="1848568" y="2219383"/>
            <a:ext cx="323132"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323850</xdr:colOff>
      <xdr:row>8</xdr:row>
      <xdr:rowOff>95250</xdr:rowOff>
    </xdr:from>
    <xdr:to>
      <xdr:col>5</xdr:col>
      <xdr:colOff>0</xdr:colOff>
      <xdr:row>8</xdr:row>
      <xdr:rowOff>95250</xdr:rowOff>
    </xdr:to>
    <xdr:sp macro="" textlink="">
      <xdr:nvSpPr>
        <xdr:cNvPr id="954892" name="Line 5">
          <a:extLst>
            <a:ext uri="{FF2B5EF4-FFF2-40B4-BE49-F238E27FC236}">
              <a16:creationId xmlns:a16="http://schemas.microsoft.com/office/drawing/2014/main" id="{00000000-0008-0000-0500-00000C920E00}"/>
            </a:ext>
          </a:extLst>
        </xdr:cNvPr>
        <xdr:cNvSpPr>
          <a:spLocks noChangeShapeType="1"/>
        </xdr:cNvSpPr>
      </xdr:nvSpPr>
      <xdr:spPr bwMode="auto">
        <a:xfrm rot="-5400000">
          <a:off x="2333625" y="1971675"/>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323850</xdr:colOff>
      <xdr:row>10</xdr:row>
      <xdr:rowOff>95250</xdr:rowOff>
    </xdr:from>
    <xdr:to>
      <xdr:col>5</xdr:col>
      <xdr:colOff>0</xdr:colOff>
      <xdr:row>10</xdr:row>
      <xdr:rowOff>95250</xdr:rowOff>
    </xdr:to>
    <xdr:sp macro="" textlink="">
      <xdr:nvSpPr>
        <xdr:cNvPr id="954893" name="Line 5">
          <a:extLst>
            <a:ext uri="{FF2B5EF4-FFF2-40B4-BE49-F238E27FC236}">
              <a16:creationId xmlns:a16="http://schemas.microsoft.com/office/drawing/2014/main" id="{00000000-0008-0000-0500-00000D920E00}"/>
            </a:ext>
          </a:extLst>
        </xdr:cNvPr>
        <xdr:cNvSpPr>
          <a:spLocks noChangeShapeType="1"/>
        </xdr:cNvSpPr>
      </xdr:nvSpPr>
      <xdr:spPr bwMode="auto">
        <a:xfrm rot="-5400000">
          <a:off x="2333625" y="2600325"/>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76200</xdr:colOff>
      <xdr:row>16</xdr:row>
      <xdr:rowOff>276225</xdr:rowOff>
    </xdr:from>
    <xdr:to>
      <xdr:col>23</xdr:col>
      <xdr:colOff>114300</xdr:colOff>
      <xdr:row>16</xdr:row>
      <xdr:rowOff>276225</xdr:rowOff>
    </xdr:to>
    <xdr:sp macro="" textlink="">
      <xdr:nvSpPr>
        <xdr:cNvPr id="954894" name="Line 224">
          <a:extLst>
            <a:ext uri="{FF2B5EF4-FFF2-40B4-BE49-F238E27FC236}">
              <a16:creationId xmlns:a16="http://schemas.microsoft.com/office/drawing/2014/main" id="{00000000-0008-0000-0500-00000E920E00}"/>
            </a:ext>
          </a:extLst>
        </xdr:cNvPr>
        <xdr:cNvSpPr>
          <a:spLocks noChangeShapeType="1"/>
        </xdr:cNvSpPr>
      </xdr:nvSpPr>
      <xdr:spPr bwMode="auto">
        <a:xfrm rot="-5400000">
          <a:off x="7334250" y="48101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25</xdr:col>
      <xdr:colOff>38100</xdr:colOff>
      <xdr:row>25</xdr:row>
      <xdr:rowOff>247650</xdr:rowOff>
    </xdr:from>
    <xdr:to>
      <xdr:col>25</xdr:col>
      <xdr:colOff>542925</xdr:colOff>
      <xdr:row>25</xdr:row>
      <xdr:rowOff>247650</xdr:rowOff>
    </xdr:to>
    <xdr:sp macro="" textlink="">
      <xdr:nvSpPr>
        <xdr:cNvPr id="954895" name="Line 1">
          <a:extLst>
            <a:ext uri="{FF2B5EF4-FFF2-40B4-BE49-F238E27FC236}">
              <a16:creationId xmlns:a16="http://schemas.microsoft.com/office/drawing/2014/main" id="{00000000-0008-0000-0500-00000F920E00}"/>
            </a:ext>
          </a:extLst>
        </xdr:cNvPr>
        <xdr:cNvSpPr>
          <a:spLocks noChangeShapeType="1"/>
        </xdr:cNvSpPr>
      </xdr:nvSpPr>
      <xdr:spPr bwMode="auto">
        <a:xfrm rot="-5400000">
          <a:off x="8034338" y="7653337"/>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34</xdr:col>
      <xdr:colOff>476250</xdr:colOff>
      <xdr:row>20</xdr:row>
      <xdr:rowOff>0</xdr:rowOff>
    </xdr:from>
    <xdr:to>
      <xdr:col>34</xdr:col>
      <xdr:colOff>476250</xdr:colOff>
      <xdr:row>21</xdr:row>
      <xdr:rowOff>142875</xdr:rowOff>
    </xdr:to>
    <xdr:sp macro="" textlink="">
      <xdr:nvSpPr>
        <xdr:cNvPr id="954896" name="Line 1">
          <a:extLst>
            <a:ext uri="{FF2B5EF4-FFF2-40B4-BE49-F238E27FC236}">
              <a16:creationId xmlns:a16="http://schemas.microsoft.com/office/drawing/2014/main" id="{00000000-0008-0000-0500-000010920E00}"/>
            </a:ext>
          </a:extLst>
        </xdr:cNvPr>
        <xdr:cNvSpPr>
          <a:spLocks noChangeShapeType="1"/>
        </xdr:cNvSpPr>
      </xdr:nvSpPr>
      <xdr:spPr bwMode="auto">
        <a:xfrm>
          <a:off x="10506075" y="599122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6.xml><?xml version="1.0" encoding="utf-8"?>
<xdr:wsDr xmlns:xdr="http://schemas.openxmlformats.org/drawingml/2006/spreadsheetDrawing" xmlns:a="http://schemas.openxmlformats.org/drawingml/2006/main">
  <xdr:twoCellAnchor>
    <xdr:from>
      <xdr:col>10</xdr:col>
      <xdr:colOff>133350</xdr:colOff>
      <xdr:row>23</xdr:row>
      <xdr:rowOff>304800</xdr:rowOff>
    </xdr:from>
    <xdr:to>
      <xdr:col>10</xdr:col>
      <xdr:colOff>133350</xdr:colOff>
      <xdr:row>25</xdr:row>
      <xdr:rowOff>133350</xdr:rowOff>
    </xdr:to>
    <xdr:sp macro="" textlink="">
      <xdr:nvSpPr>
        <xdr:cNvPr id="955884" name="Line 1">
          <a:extLst>
            <a:ext uri="{FF2B5EF4-FFF2-40B4-BE49-F238E27FC236}">
              <a16:creationId xmlns:a16="http://schemas.microsoft.com/office/drawing/2014/main" id="{00000000-0008-0000-0600-0000EC950E00}"/>
            </a:ext>
          </a:extLst>
        </xdr:cNvPr>
        <xdr:cNvSpPr>
          <a:spLocks noChangeShapeType="1"/>
        </xdr:cNvSpPr>
      </xdr:nvSpPr>
      <xdr:spPr bwMode="auto">
        <a:xfrm>
          <a:off x="4267200" y="7277100"/>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133350</xdr:colOff>
      <xdr:row>14</xdr:row>
      <xdr:rowOff>38100</xdr:rowOff>
    </xdr:from>
    <xdr:to>
      <xdr:col>10</xdr:col>
      <xdr:colOff>133350</xdr:colOff>
      <xdr:row>15</xdr:row>
      <xdr:rowOff>38100</xdr:rowOff>
    </xdr:to>
    <xdr:sp macro="" textlink="">
      <xdr:nvSpPr>
        <xdr:cNvPr id="955885" name="Line 2">
          <a:extLst>
            <a:ext uri="{FF2B5EF4-FFF2-40B4-BE49-F238E27FC236}">
              <a16:creationId xmlns:a16="http://schemas.microsoft.com/office/drawing/2014/main" id="{00000000-0008-0000-0600-0000ED950E00}"/>
            </a:ext>
          </a:extLst>
        </xdr:cNvPr>
        <xdr:cNvSpPr>
          <a:spLocks noChangeShapeType="1"/>
        </xdr:cNvSpPr>
      </xdr:nvSpPr>
      <xdr:spPr bwMode="auto">
        <a:xfrm>
          <a:off x="42672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152400</xdr:colOff>
      <xdr:row>10</xdr:row>
      <xdr:rowOff>257175</xdr:rowOff>
    </xdr:from>
    <xdr:to>
      <xdr:col>11</xdr:col>
      <xdr:colOff>190500</xdr:colOff>
      <xdr:row>10</xdr:row>
      <xdr:rowOff>257175</xdr:rowOff>
    </xdr:to>
    <xdr:sp macro="" textlink="">
      <xdr:nvSpPr>
        <xdr:cNvPr id="955886" name="Line 3">
          <a:extLst>
            <a:ext uri="{FF2B5EF4-FFF2-40B4-BE49-F238E27FC236}">
              <a16:creationId xmlns:a16="http://schemas.microsoft.com/office/drawing/2014/main" id="{00000000-0008-0000-0600-0000EE95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11</xdr:row>
      <xdr:rowOff>257175</xdr:rowOff>
    </xdr:from>
    <xdr:to>
      <xdr:col>9</xdr:col>
      <xdr:colOff>133350</xdr:colOff>
      <xdr:row>13</xdr:row>
      <xdr:rowOff>85725</xdr:rowOff>
    </xdr:to>
    <xdr:sp macro="" textlink="">
      <xdr:nvSpPr>
        <xdr:cNvPr id="955887" name="Line 4">
          <a:extLst>
            <a:ext uri="{FF2B5EF4-FFF2-40B4-BE49-F238E27FC236}">
              <a16:creationId xmlns:a16="http://schemas.microsoft.com/office/drawing/2014/main" id="{00000000-0008-0000-0600-0000EF950E00}"/>
            </a:ext>
          </a:extLst>
        </xdr:cNvPr>
        <xdr:cNvSpPr>
          <a:spLocks noChangeShapeType="1"/>
        </xdr:cNvSpPr>
      </xdr:nvSpPr>
      <xdr:spPr bwMode="auto">
        <a:xfrm flipV="1">
          <a:off x="40767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142875</xdr:colOff>
      <xdr:row>10</xdr:row>
      <xdr:rowOff>257175</xdr:rowOff>
    </xdr:from>
    <xdr:to>
      <xdr:col>14</xdr:col>
      <xdr:colOff>161925</xdr:colOff>
      <xdr:row>10</xdr:row>
      <xdr:rowOff>257175</xdr:rowOff>
    </xdr:to>
    <xdr:sp macro="" textlink="">
      <xdr:nvSpPr>
        <xdr:cNvPr id="955888" name="Line 5">
          <a:extLst>
            <a:ext uri="{FF2B5EF4-FFF2-40B4-BE49-F238E27FC236}">
              <a16:creationId xmlns:a16="http://schemas.microsoft.com/office/drawing/2014/main" id="{00000000-0008-0000-0600-0000F0950E00}"/>
            </a:ext>
          </a:extLst>
        </xdr:cNvPr>
        <xdr:cNvSpPr>
          <a:spLocks noChangeShapeType="1"/>
        </xdr:cNvSpPr>
      </xdr:nvSpPr>
      <xdr:spPr bwMode="auto">
        <a:xfrm rot="-5400000">
          <a:off x="50101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0</xdr:colOff>
      <xdr:row>13</xdr:row>
      <xdr:rowOff>247650</xdr:rowOff>
    </xdr:from>
    <xdr:to>
      <xdr:col>14</xdr:col>
      <xdr:colOff>180975</xdr:colOff>
      <xdr:row>13</xdr:row>
      <xdr:rowOff>247650</xdr:rowOff>
    </xdr:to>
    <xdr:sp macro="" textlink="">
      <xdr:nvSpPr>
        <xdr:cNvPr id="955889" name="Line 6">
          <a:extLst>
            <a:ext uri="{FF2B5EF4-FFF2-40B4-BE49-F238E27FC236}">
              <a16:creationId xmlns:a16="http://schemas.microsoft.com/office/drawing/2014/main" id="{00000000-0008-0000-0600-0000F1950E00}"/>
            </a:ext>
          </a:extLst>
        </xdr:cNvPr>
        <xdr:cNvSpPr>
          <a:spLocks noChangeShapeType="1"/>
        </xdr:cNvSpPr>
      </xdr:nvSpPr>
      <xdr:spPr bwMode="auto">
        <a:xfrm rot="-5400000">
          <a:off x="50530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9525</xdr:colOff>
      <xdr:row>16</xdr:row>
      <xdr:rowOff>238125</xdr:rowOff>
    </xdr:from>
    <xdr:to>
      <xdr:col>14</xdr:col>
      <xdr:colOff>190500</xdr:colOff>
      <xdr:row>16</xdr:row>
      <xdr:rowOff>238125</xdr:rowOff>
    </xdr:to>
    <xdr:sp macro="" textlink="">
      <xdr:nvSpPr>
        <xdr:cNvPr id="955890" name="Line 7">
          <a:extLst>
            <a:ext uri="{FF2B5EF4-FFF2-40B4-BE49-F238E27FC236}">
              <a16:creationId xmlns:a16="http://schemas.microsoft.com/office/drawing/2014/main" id="{00000000-0008-0000-0600-0000F2950E00}"/>
            </a:ext>
          </a:extLst>
        </xdr:cNvPr>
        <xdr:cNvSpPr>
          <a:spLocks noChangeShapeType="1"/>
        </xdr:cNvSpPr>
      </xdr:nvSpPr>
      <xdr:spPr bwMode="auto">
        <a:xfrm rot="-5400000">
          <a:off x="5062538" y="47958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55891" name="Line 8">
          <a:extLst>
            <a:ext uri="{FF2B5EF4-FFF2-40B4-BE49-F238E27FC236}">
              <a16:creationId xmlns:a16="http://schemas.microsoft.com/office/drawing/2014/main" id="{00000000-0008-0000-0600-0000F3950E00}"/>
            </a:ext>
          </a:extLst>
        </xdr:cNvPr>
        <xdr:cNvSpPr>
          <a:spLocks noChangeShapeType="1"/>
        </xdr:cNvSpPr>
      </xdr:nvSpPr>
      <xdr:spPr bwMode="auto">
        <a:xfrm rot="-5400000">
          <a:off x="5072063" y="67960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104775</xdr:colOff>
      <xdr:row>25</xdr:row>
      <xdr:rowOff>257175</xdr:rowOff>
    </xdr:from>
    <xdr:to>
      <xdr:col>14</xdr:col>
      <xdr:colOff>123825</xdr:colOff>
      <xdr:row>25</xdr:row>
      <xdr:rowOff>257175</xdr:rowOff>
    </xdr:to>
    <xdr:sp macro="" textlink="">
      <xdr:nvSpPr>
        <xdr:cNvPr id="955892" name="Line 9">
          <a:extLst>
            <a:ext uri="{FF2B5EF4-FFF2-40B4-BE49-F238E27FC236}">
              <a16:creationId xmlns:a16="http://schemas.microsoft.com/office/drawing/2014/main" id="{00000000-0008-0000-0600-0000F4950E00}"/>
            </a:ext>
          </a:extLst>
        </xdr:cNvPr>
        <xdr:cNvSpPr>
          <a:spLocks noChangeShapeType="1"/>
        </xdr:cNvSpPr>
      </xdr:nvSpPr>
      <xdr:spPr bwMode="auto">
        <a:xfrm rot="-5400000">
          <a:off x="4972050" y="780097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55893" name="Line 16">
          <a:extLst>
            <a:ext uri="{FF2B5EF4-FFF2-40B4-BE49-F238E27FC236}">
              <a16:creationId xmlns:a16="http://schemas.microsoft.com/office/drawing/2014/main" id="{00000000-0008-0000-0600-0000F5950E00}"/>
            </a:ext>
          </a:extLst>
        </xdr:cNvPr>
        <xdr:cNvSpPr>
          <a:spLocks noChangeShapeType="1"/>
        </xdr:cNvSpPr>
      </xdr:nvSpPr>
      <xdr:spPr bwMode="auto">
        <a:xfrm flipH="1">
          <a:off x="7334250" y="882967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31</xdr:col>
      <xdr:colOff>123825</xdr:colOff>
      <xdr:row>7</xdr:row>
      <xdr:rowOff>257175</xdr:rowOff>
    </xdr:from>
    <xdr:to>
      <xdr:col>32</xdr:col>
      <xdr:colOff>171450</xdr:colOff>
      <xdr:row>7</xdr:row>
      <xdr:rowOff>257175</xdr:rowOff>
    </xdr:to>
    <xdr:sp macro="" textlink="">
      <xdr:nvSpPr>
        <xdr:cNvPr id="955894" name="Line 27">
          <a:extLst>
            <a:ext uri="{FF2B5EF4-FFF2-40B4-BE49-F238E27FC236}">
              <a16:creationId xmlns:a16="http://schemas.microsoft.com/office/drawing/2014/main" id="{00000000-0008-0000-0600-0000F6950E00}"/>
            </a:ext>
          </a:extLst>
        </xdr:cNvPr>
        <xdr:cNvSpPr>
          <a:spLocks noChangeShapeType="1"/>
        </xdr:cNvSpPr>
      </xdr:nvSpPr>
      <xdr:spPr bwMode="auto">
        <a:xfrm rot="-5400000">
          <a:off x="96869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9525</xdr:colOff>
      <xdr:row>10</xdr:row>
      <xdr:rowOff>247650</xdr:rowOff>
    </xdr:from>
    <xdr:to>
      <xdr:col>33</xdr:col>
      <xdr:colOff>9525</xdr:colOff>
      <xdr:row>10</xdr:row>
      <xdr:rowOff>247650</xdr:rowOff>
    </xdr:to>
    <xdr:sp macro="" textlink="">
      <xdr:nvSpPr>
        <xdr:cNvPr id="955895" name="Line 28">
          <a:extLst>
            <a:ext uri="{FF2B5EF4-FFF2-40B4-BE49-F238E27FC236}">
              <a16:creationId xmlns:a16="http://schemas.microsoft.com/office/drawing/2014/main" id="{00000000-0008-0000-0600-0000F7950E00}"/>
            </a:ext>
          </a:extLst>
        </xdr:cNvPr>
        <xdr:cNvSpPr>
          <a:spLocks noChangeShapeType="1"/>
        </xdr:cNvSpPr>
      </xdr:nvSpPr>
      <xdr:spPr bwMode="auto">
        <a:xfrm rot="-5400000">
          <a:off x="97297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28</xdr:col>
      <xdr:colOff>123825</xdr:colOff>
      <xdr:row>12</xdr:row>
      <xdr:rowOff>38100</xdr:rowOff>
    </xdr:from>
    <xdr:to>
      <xdr:col>28</xdr:col>
      <xdr:colOff>123825</xdr:colOff>
      <xdr:row>13</xdr:row>
      <xdr:rowOff>38100</xdr:rowOff>
    </xdr:to>
    <xdr:sp macro="" textlink="">
      <xdr:nvSpPr>
        <xdr:cNvPr id="955896" name="Line 29">
          <a:extLst>
            <a:ext uri="{FF2B5EF4-FFF2-40B4-BE49-F238E27FC236}">
              <a16:creationId xmlns:a16="http://schemas.microsoft.com/office/drawing/2014/main" id="{00000000-0008-0000-0600-0000F8950E00}"/>
            </a:ext>
          </a:extLst>
        </xdr:cNvPr>
        <xdr:cNvSpPr>
          <a:spLocks noChangeShapeType="1"/>
        </xdr:cNvSpPr>
      </xdr:nvSpPr>
      <xdr:spPr bwMode="auto">
        <a:xfrm flipV="1">
          <a:off x="89725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55897" name="Line 77">
          <a:extLst>
            <a:ext uri="{FF2B5EF4-FFF2-40B4-BE49-F238E27FC236}">
              <a16:creationId xmlns:a16="http://schemas.microsoft.com/office/drawing/2014/main" id="{00000000-0008-0000-0600-0000F9950E00}"/>
            </a:ext>
          </a:extLst>
        </xdr:cNvPr>
        <xdr:cNvSpPr>
          <a:spLocks noChangeShapeType="1"/>
        </xdr:cNvSpPr>
      </xdr:nvSpPr>
      <xdr:spPr bwMode="auto">
        <a:xfrm rot="-5400000">
          <a:off x="5072063" y="67960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55898" name="Line 85">
          <a:extLst>
            <a:ext uri="{FF2B5EF4-FFF2-40B4-BE49-F238E27FC236}">
              <a16:creationId xmlns:a16="http://schemas.microsoft.com/office/drawing/2014/main" id="{00000000-0008-0000-0600-0000FA950E00}"/>
            </a:ext>
          </a:extLst>
        </xdr:cNvPr>
        <xdr:cNvSpPr>
          <a:spLocks noChangeShapeType="1"/>
        </xdr:cNvSpPr>
      </xdr:nvSpPr>
      <xdr:spPr bwMode="auto">
        <a:xfrm flipH="1">
          <a:off x="7334250" y="882967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55899" name="Line 108">
          <a:extLst>
            <a:ext uri="{FF2B5EF4-FFF2-40B4-BE49-F238E27FC236}">
              <a16:creationId xmlns:a16="http://schemas.microsoft.com/office/drawing/2014/main" id="{00000000-0008-0000-0600-0000FB950E00}"/>
            </a:ext>
          </a:extLst>
        </xdr:cNvPr>
        <xdr:cNvSpPr>
          <a:spLocks noChangeShapeType="1"/>
        </xdr:cNvSpPr>
      </xdr:nvSpPr>
      <xdr:spPr bwMode="auto">
        <a:xfrm rot="-5400000">
          <a:off x="5072063" y="67960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55900" name="Line 116">
          <a:extLst>
            <a:ext uri="{FF2B5EF4-FFF2-40B4-BE49-F238E27FC236}">
              <a16:creationId xmlns:a16="http://schemas.microsoft.com/office/drawing/2014/main" id="{00000000-0008-0000-0600-0000FC950E00}"/>
            </a:ext>
          </a:extLst>
        </xdr:cNvPr>
        <xdr:cNvSpPr>
          <a:spLocks noChangeShapeType="1"/>
        </xdr:cNvSpPr>
      </xdr:nvSpPr>
      <xdr:spPr bwMode="auto">
        <a:xfrm flipH="1">
          <a:off x="7334250" y="882967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55901" name="Line 139">
          <a:extLst>
            <a:ext uri="{FF2B5EF4-FFF2-40B4-BE49-F238E27FC236}">
              <a16:creationId xmlns:a16="http://schemas.microsoft.com/office/drawing/2014/main" id="{00000000-0008-0000-0600-0000FD950E00}"/>
            </a:ext>
          </a:extLst>
        </xdr:cNvPr>
        <xdr:cNvSpPr>
          <a:spLocks noChangeShapeType="1"/>
        </xdr:cNvSpPr>
      </xdr:nvSpPr>
      <xdr:spPr bwMode="auto">
        <a:xfrm rot="-5400000">
          <a:off x="5072063" y="67960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55902" name="Line 147">
          <a:extLst>
            <a:ext uri="{FF2B5EF4-FFF2-40B4-BE49-F238E27FC236}">
              <a16:creationId xmlns:a16="http://schemas.microsoft.com/office/drawing/2014/main" id="{00000000-0008-0000-0600-0000FE950E00}"/>
            </a:ext>
          </a:extLst>
        </xdr:cNvPr>
        <xdr:cNvSpPr>
          <a:spLocks noChangeShapeType="1"/>
        </xdr:cNvSpPr>
      </xdr:nvSpPr>
      <xdr:spPr bwMode="auto">
        <a:xfrm flipH="1">
          <a:off x="7334250" y="882967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55903" name="Line 170">
          <a:extLst>
            <a:ext uri="{FF2B5EF4-FFF2-40B4-BE49-F238E27FC236}">
              <a16:creationId xmlns:a16="http://schemas.microsoft.com/office/drawing/2014/main" id="{00000000-0008-0000-0600-0000FF950E00}"/>
            </a:ext>
          </a:extLst>
        </xdr:cNvPr>
        <xdr:cNvSpPr>
          <a:spLocks noChangeShapeType="1"/>
        </xdr:cNvSpPr>
      </xdr:nvSpPr>
      <xdr:spPr bwMode="auto">
        <a:xfrm rot="-5400000">
          <a:off x="5072063" y="67960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55904" name="Line 178">
          <a:extLst>
            <a:ext uri="{FF2B5EF4-FFF2-40B4-BE49-F238E27FC236}">
              <a16:creationId xmlns:a16="http://schemas.microsoft.com/office/drawing/2014/main" id="{00000000-0008-0000-0600-000000960E00}"/>
            </a:ext>
          </a:extLst>
        </xdr:cNvPr>
        <xdr:cNvSpPr>
          <a:spLocks noChangeShapeType="1"/>
        </xdr:cNvSpPr>
      </xdr:nvSpPr>
      <xdr:spPr bwMode="auto">
        <a:xfrm flipH="1">
          <a:off x="7334250" y="882967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55905" name="Line 201">
          <a:extLst>
            <a:ext uri="{FF2B5EF4-FFF2-40B4-BE49-F238E27FC236}">
              <a16:creationId xmlns:a16="http://schemas.microsoft.com/office/drawing/2014/main" id="{00000000-0008-0000-0600-000001960E00}"/>
            </a:ext>
          </a:extLst>
        </xdr:cNvPr>
        <xdr:cNvSpPr>
          <a:spLocks noChangeShapeType="1"/>
        </xdr:cNvSpPr>
      </xdr:nvSpPr>
      <xdr:spPr bwMode="auto">
        <a:xfrm rot="-5400000">
          <a:off x="5072063" y="67960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27</xdr:row>
      <xdr:rowOff>152400</xdr:rowOff>
    </xdr:from>
    <xdr:to>
      <xdr:col>23</xdr:col>
      <xdr:colOff>180975</xdr:colOff>
      <xdr:row>29</xdr:row>
      <xdr:rowOff>142875</xdr:rowOff>
    </xdr:to>
    <xdr:sp macro="" textlink="">
      <xdr:nvSpPr>
        <xdr:cNvPr id="955906" name="AutoShape 208">
          <a:extLst>
            <a:ext uri="{FF2B5EF4-FFF2-40B4-BE49-F238E27FC236}">
              <a16:creationId xmlns:a16="http://schemas.microsoft.com/office/drawing/2014/main" id="{00000000-0008-0000-0600-000002960E00}"/>
            </a:ext>
          </a:extLst>
        </xdr:cNvPr>
        <xdr:cNvSpPr>
          <a:spLocks/>
        </xdr:cNvSpPr>
      </xdr:nvSpPr>
      <xdr:spPr bwMode="auto">
        <a:xfrm>
          <a:off x="7334250" y="8496300"/>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55907" name="Line 209">
          <a:extLst>
            <a:ext uri="{FF2B5EF4-FFF2-40B4-BE49-F238E27FC236}">
              <a16:creationId xmlns:a16="http://schemas.microsoft.com/office/drawing/2014/main" id="{00000000-0008-0000-0600-000003960E00}"/>
            </a:ext>
          </a:extLst>
        </xdr:cNvPr>
        <xdr:cNvSpPr>
          <a:spLocks noChangeShapeType="1"/>
        </xdr:cNvSpPr>
      </xdr:nvSpPr>
      <xdr:spPr bwMode="auto">
        <a:xfrm flipH="1">
          <a:off x="7334250" y="8829675"/>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43</xdr:col>
      <xdr:colOff>9525</xdr:colOff>
      <xdr:row>15</xdr:row>
      <xdr:rowOff>133350</xdr:rowOff>
    </xdr:from>
    <xdr:to>
      <xdr:col>44</xdr:col>
      <xdr:colOff>0</xdr:colOff>
      <xdr:row>17</xdr:row>
      <xdr:rowOff>123825</xdr:rowOff>
    </xdr:to>
    <xdr:sp macro="" textlink="">
      <xdr:nvSpPr>
        <xdr:cNvPr id="955908" name="AutoShape 211">
          <a:extLst>
            <a:ext uri="{FF2B5EF4-FFF2-40B4-BE49-F238E27FC236}">
              <a16:creationId xmlns:a16="http://schemas.microsoft.com/office/drawing/2014/main" id="{00000000-0008-0000-0600-000004960E00}"/>
            </a:ext>
          </a:extLst>
        </xdr:cNvPr>
        <xdr:cNvSpPr>
          <a:spLocks/>
        </xdr:cNvSpPr>
      </xdr:nvSpPr>
      <xdr:spPr bwMode="auto">
        <a:xfrm>
          <a:off x="13211175" y="4438650"/>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43</xdr:col>
      <xdr:colOff>9525</xdr:colOff>
      <xdr:row>16</xdr:row>
      <xdr:rowOff>152400</xdr:rowOff>
    </xdr:from>
    <xdr:to>
      <xdr:col>44</xdr:col>
      <xdr:colOff>0</xdr:colOff>
      <xdr:row>16</xdr:row>
      <xdr:rowOff>152400</xdr:rowOff>
    </xdr:to>
    <xdr:sp macro="" textlink="">
      <xdr:nvSpPr>
        <xdr:cNvPr id="955909" name="Line 212">
          <a:extLst>
            <a:ext uri="{FF2B5EF4-FFF2-40B4-BE49-F238E27FC236}">
              <a16:creationId xmlns:a16="http://schemas.microsoft.com/office/drawing/2014/main" id="{00000000-0008-0000-0600-000005960E00}"/>
            </a:ext>
          </a:extLst>
        </xdr:cNvPr>
        <xdr:cNvSpPr>
          <a:spLocks noChangeShapeType="1"/>
        </xdr:cNvSpPr>
      </xdr:nvSpPr>
      <xdr:spPr bwMode="auto">
        <a:xfrm flipH="1">
          <a:off x="13211175" y="4800600"/>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31</xdr:col>
      <xdr:colOff>66675</xdr:colOff>
      <xdr:row>16</xdr:row>
      <xdr:rowOff>285750</xdr:rowOff>
    </xdr:from>
    <xdr:to>
      <xdr:col>32</xdr:col>
      <xdr:colOff>114300</xdr:colOff>
      <xdr:row>16</xdr:row>
      <xdr:rowOff>285750</xdr:rowOff>
    </xdr:to>
    <xdr:sp macro="" textlink="">
      <xdr:nvSpPr>
        <xdr:cNvPr id="955910" name="Line 223">
          <a:extLst>
            <a:ext uri="{FF2B5EF4-FFF2-40B4-BE49-F238E27FC236}">
              <a16:creationId xmlns:a16="http://schemas.microsoft.com/office/drawing/2014/main" id="{00000000-0008-0000-0600-000006960E00}"/>
            </a:ext>
          </a:extLst>
        </xdr:cNvPr>
        <xdr:cNvSpPr>
          <a:spLocks noChangeShapeType="1"/>
        </xdr:cNvSpPr>
      </xdr:nvSpPr>
      <xdr:spPr bwMode="auto">
        <a:xfrm rot="-5400000">
          <a:off x="9629775" y="481965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0</xdr:colOff>
      <xdr:row>13</xdr:row>
      <xdr:rowOff>238125</xdr:rowOff>
    </xdr:from>
    <xdr:to>
      <xdr:col>33</xdr:col>
      <xdr:colOff>0</xdr:colOff>
      <xdr:row>13</xdr:row>
      <xdr:rowOff>238125</xdr:rowOff>
    </xdr:to>
    <xdr:sp macro="" textlink="">
      <xdr:nvSpPr>
        <xdr:cNvPr id="955911" name="Line 221">
          <a:extLst>
            <a:ext uri="{FF2B5EF4-FFF2-40B4-BE49-F238E27FC236}">
              <a16:creationId xmlns:a16="http://schemas.microsoft.com/office/drawing/2014/main" id="{00000000-0008-0000-0600-000007960E00}"/>
            </a:ext>
          </a:extLst>
        </xdr:cNvPr>
        <xdr:cNvSpPr>
          <a:spLocks noChangeShapeType="1"/>
        </xdr:cNvSpPr>
      </xdr:nvSpPr>
      <xdr:spPr bwMode="auto">
        <a:xfrm rot="-5400000">
          <a:off x="9720263" y="37957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161925</xdr:rowOff>
    </xdr:from>
    <xdr:to>
      <xdr:col>4</xdr:col>
      <xdr:colOff>323850</xdr:colOff>
      <xdr:row>10</xdr:row>
      <xdr:rowOff>171450</xdr:rowOff>
    </xdr:to>
    <xdr:grpSp>
      <xdr:nvGrpSpPr>
        <xdr:cNvPr id="955912" name="グループ化 41">
          <a:extLst>
            <a:ext uri="{FF2B5EF4-FFF2-40B4-BE49-F238E27FC236}">
              <a16:creationId xmlns:a16="http://schemas.microsoft.com/office/drawing/2014/main" id="{00000000-0008-0000-0600-000008960E00}"/>
            </a:ext>
          </a:extLst>
        </xdr:cNvPr>
        <xdr:cNvGrpSpPr>
          <a:grpSpLocks/>
        </xdr:cNvGrpSpPr>
      </xdr:nvGrpSpPr>
      <xdr:grpSpPr bwMode="auto">
        <a:xfrm>
          <a:off x="1844040" y="2202180"/>
          <a:ext cx="662940" cy="640080"/>
          <a:chOff x="1584960" y="2202180"/>
          <a:chExt cx="586740" cy="632460"/>
        </a:xfrm>
      </xdr:grpSpPr>
      <xdr:cxnSp macro="">
        <xdr:nvCxnSpPr>
          <xdr:cNvPr id="196" name="直線コネクタ 195">
            <a:extLst>
              <a:ext uri="{FF2B5EF4-FFF2-40B4-BE49-F238E27FC236}">
                <a16:creationId xmlns:a16="http://schemas.microsoft.com/office/drawing/2014/main" id="{00000000-0008-0000-0600-0000C4000000}"/>
              </a:ext>
            </a:extLst>
          </xdr:cNvPr>
          <xdr:cNvCxnSpPr/>
        </xdr:nvCxnSpPr>
        <xdr:spPr bwMode="auto">
          <a:xfrm>
            <a:off x="1584960" y="2834640"/>
            <a:ext cx="569733"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7" name="直線コネクタ 196">
            <a:extLst>
              <a:ext uri="{FF2B5EF4-FFF2-40B4-BE49-F238E27FC236}">
                <a16:creationId xmlns:a16="http://schemas.microsoft.com/office/drawing/2014/main" id="{00000000-0008-0000-0600-0000C5000000}"/>
              </a:ext>
            </a:extLst>
          </xdr:cNvPr>
          <xdr:cNvCxnSpPr/>
        </xdr:nvCxnSpPr>
        <xdr:spPr bwMode="auto">
          <a:xfrm rot="5400000" flipH="1" flipV="1">
            <a:off x="1540841" y="251841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8" name="直線コネクタ 197">
            <a:extLst>
              <a:ext uri="{FF2B5EF4-FFF2-40B4-BE49-F238E27FC236}">
                <a16:creationId xmlns:a16="http://schemas.microsoft.com/office/drawing/2014/main" id="{00000000-0008-0000-0600-0000C6000000}"/>
              </a:ext>
            </a:extLst>
          </xdr:cNvPr>
          <xdr:cNvCxnSpPr/>
        </xdr:nvCxnSpPr>
        <xdr:spPr bwMode="auto">
          <a:xfrm>
            <a:off x="1848568" y="2211620"/>
            <a:ext cx="323132"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323850</xdr:colOff>
      <xdr:row>8</xdr:row>
      <xdr:rowOff>85725</xdr:rowOff>
    </xdr:from>
    <xdr:to>
      <xdr:col>5</xdr:col>
      <xdr:colOff>0</xdr:colOff>
      <xdr:row>8</xdr:row>
      <xdr:rowOff>85725</xdr:rowOff>
    </xdr:to>
    <xdr:sp macro="" textlink="">
      <xdr:nvSpPr>
        <xdr:cNvPr id="955913" name="Line 5">
          <a:extLst>
            <a:ext uri="{FF2B5EF4-FFF2-40B4-BE49-F238E27FC236}">
              <a16:creationId xmlns:a16="http://schemas.microsoft.com/office/drawing/2014/main" id="{00000000-0008-0000-0600-000009960E00}"/>
            </a:ext>
          </a:extLst>
        </xdr:cNvPr>
        <xdr:cNvSpPr>
          <a:spLocks noChangeShapeType="1"/>
        </xdr:cNvSpPr>
      </xdr:nvSpPr>
      <xdr:spPr bwMode="auto">
        <a:xfrm rot="-5400000">
          <a:off x="2333625" y="1962150"/>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323850</xdr:colOff>
      <xdr:row>10</xdr:row>
      <xdr:rowOff>95250</xdr:rowOff>
    </xdr:from>
    <xdr:to>
      <xdr:col>5</xdr:col>
      <xdr:colOff>0</xdr:colOff>
      <xdr:row>10</xdr:row>
      <xdr:rowOff>95250</xdr:rowOff>
    </xdr:to>
    <xdr:sp macro="" textlink="">
      <xdr:nvSpPr>
        <xdr:cNvPr id="955914" name="Line 5">
          <a:extLst>
            <a:ext uri="{FF2B5EF4-FFF2-40B4-BE49-F238E27FC236}">
              <a16:creationId xmlns:a16="http://schemas.microsoft.com/office/drawing/2014/main" id="{00000000-0008-0000-0600-00000A960E00}"/>
            </a:ext>
          </a:extLst>
        </xdr:cNvPr>
        <xdr:cNvSpPr>
          <a:spLocks noChangeShapeType="1"/>
        </xdr:cNvSpPr>
      </xdr:nvSpPr>
      <xdr:spPr bwMode="auto">
        <a:xfrm rot="-5400000">
          <a:off x="2333625" y="2600325"/>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85725</xdr:colOff>
      <xdr:row>16</xdr:row>
      <xdr:rowOff>266700</xdr:rowOff>
    </xdr:from>
    <xdr:to>
      <xdr:col>23</xdr:col>
      <xdr:colOff>123825</xdr:colOff>
      <xdr:row>16</xdr:row>
      <xdr:rowOff>266700</xdr:rowOff>
    </xdr:to>
    <xdr:sp macro="" textlink="">
      <xdr:nvSpPr>
        <xdr:cNvPr id="955915" name="Line 223">
          <a:extLst>
            <a:ext uri="{FF2B5EF4-FFF2-40B4-BE49-F238E27FC236}">
              <a16:creationId xmlns:a16="http://schemas.microsoft.com/office/drawing/2014/main" id="{00000000-0008-0000-0600-00000B960E00}"/>
            </a:ext>
          </a:extLst>
        </xdr:cNvPr>
        <xdr:cNvSpPr>
          <a:spLocks noChangeShapeType="1"/>
        </xdr:cNvSpPr>
      </xdr:nvSpPr>
      <xdr:spPr bwMode="auto">
        <a:xfrm rot="-5400000">
          <a:off x="7343775" y="48006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25</xdr:col>
      <xdr:colOff>38100</xdr:colOff>
      <xdr:row>25</xdr:row>
      <xdr:rowOff>247650</xdr:rowOff>
    </xdr:from>
    <xdr:to>
      <xdr:col>25</xdr:col>
      <xdr:colOff>542925</xdr:colOff>
      <xdr:row>25</xdr:row>
      <xdr:rowOff>247650</xdr:rowOff>
    </xdr:to>
    <xdr:sp macro="" textlink="">
      <xdr:nvSpPr>
        <xdr:cNvPr id="955916" name="Line 1">
          <a:extLst>
            <a:ext uri="{FF2B5EF4-FFF2-40B4-BE49-F238E27FC236}">
              <a16:creationId xmlns:a16="http://schemas.microsoft.com/office/drawing/2014/main" id="{00000000-0008-0000-0600-00000C960E00}"/>
            </a:ext>
          </a:extLst>
        </xdr:cNvPr>
        <xdr:cNvSpPr>
          <a:spLocks noChangeShapeType="1"/>
        </xdr:cNvSpPr>
      </xdr:nvSpPr>
      <xdr:spPr bwMode="auto">
        <a:xfrm rot="-5400000">
          <a:off x="8034338" y="7653337"/>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34</xdr:col>
      <xdr:colOff>476250</xdr:colOff>
      <xdr:row>20</xdr:row>
      <xdr:rowOff>0</xdr:rowOff>
    </xdr:from>
    <xdr:to>
      <xdr:col>34</xdr:col>
      <xdr:colOff>476250</xdr:colOff>
      <xdr:row>21</xdr:row>
      <xdr:rowOff>142875</xdr:rowOff>
    </xdr:to>
    <xdr:sp macro="" textlink="">
      <xdr:nvSpPr>
        <xdr:cNvPr id="955917" name="Line 1">
          <a:extLst>
            <a:ext uri="{FF2B5EF4-FFF2-40B4-BE49-F238E27FC236}">
              <a16:creationId xmlns:a16="http://schemas.microsoft.com/office/drawing/2014/main" id="{00000000-0008-0000-0600-00000D960E00}"/>
            </a:ext>
          </a:extLst>
        </xdr:cNvPr>
        <xdr:cNvSpPr>
          <a:spLocks noChangeShapeType="1"/>
        </xdr:cNvSpPr>
      </xdr:nvSpPr>
      <xdr:spPr bwMode="auto">
        <a:xfrm>
          <a:off x="10506075" y="599122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7.xml><?xml version="1.0" encoding="utf-8"?>
<xdr:wsDr xmlns:xdr="http://schemas.openxmlformats.org/drawingml/2006/spreadsheetDrawing" xmlns:a="http://schemas.openxmlformats.org/drawingml/2006/main">
  <xdr:twoCellAnchor>
    <xdr:from>
      <xdr:col>10</xdr:col>
      <xdr:colOff>133350</xdr:colOff>
      <xdr:row>23</xdr:row>
      <xdr:rowOff>304800</xdr:rowOff>
    </xdr:from>
    <xdr:to>
      <xdr:col>10</xdr:col>
      <xdr:colOff>133350</xdr:colOff>
      <xdr:row>25</xdr:row>
      <xdr:rowOff>133350</xdr:rowOff>
    </xdr:to>
    <xdr:sp macro="" textlink="">
      <xdr:nvSpPr>
        <xdr:cNvPr id="948728" name="Line 1">
          <a:extLst>
            <a:ext uri="{FF2B5EF4-FFF2-40B4-BE49-F238E27FC236}">
              <a16:creationId xmlns:a16="http://schemas.microsoft.com/office/drawing/2014/main" id="{00000000-0008-0000-0700-0000F8790E00}"/>
            </a:ext>
          </a:extLst>
        </xdr:cNvPr>
        <xdr:cNvSpPr>
          <a:spLocks noChangeShapeType="1"/>
        </xdr:cNvSpPr>
      </xdr:nvSpPr>
      <xdr:spPr bwMode="auto">
        <a:xfrm>
          <a:off x="4267200" y="7277100"/>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133350</xdr:colOff>
      <xdr:row>14</xdr:row>
      <xdr:rowOff>38100</xdr:rowOff>
    </xdr:from>
    <xdr:to>
      <xdr:col>10</xdr:col>
      <xdr:colOff>133350</xdr:colOff>
      <xdr:row>15</xdr:row>
      <xdr:rowOff>38100</xdr:rowOff>
    </xdr:to>
    <xdr:sp macro="" textlink="">
      <xdr:nvSpPr>
        <xdr:cNvPr id="948729" name="Line 2">
          <a:extLst>
            <a:ext uri="{FF2B5EF4-FFF2-40B4-BE49-F238E27FC236}">
              <a16:creationId xmlns:a16="http://schemas.microsoft.com/office/drawing/2014/main" id="{00000000-0008-0000-0700-0000F9790E00}"/>
            </a:ext>
          </a:extLst>
        </xdr:cNvPr>
        <xdr:cNvSpPr>
          <a:spLocks noChangeShapeType="1"/>
        </xdr:cNvSpPr>
      </xdr:nvSpPr>
      <xdr:spPr bwMode="auto">
        <a:xfrm>
          <a:off x="42672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152400</xdr:colOff>
      <xdr:row>10</xdr:row>
      <xdr:rowOff>257175</xdr:rowOff>
    </xdr:from>
    <xdr:to>
      <xdr:col>11</xdr:col>
      <xdr:colOff>190500</xdr:colOff>
      <xdr:row>10</xdr:row>
      <xdr:rowOff>257175</xdr:rowOff>
    </xdr:to>
    <xdr:sp macro="" textlink="">
      <xdr:nvSpPr>
        <xdr:cNvPr id="948730" name="Line 3">
          <a:extLst>
            <a:ext uri="{FF2B5EF4-FFF2-40B4-BE49-F238E27FC236}">
              <a16:creationId xmlns:a16="http://schemas.microsoft.com/office/drawing/2014/main" id="{00000000-0008-0000-0700-0000FA79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11</xdr:row>
      <xdr:rowOff>257175</xdr:rowOff>
    </xdr:from>
    <xdr:to>
      <xdr:col>9</xdr:col>
      <xdr:colOff>133350</xdr:colOff>
      <xdr:row>13</xdr:row>
      <xdr:rowOff>85725</xdr:rowOff>
    </xdr:to>
    <xdr:sp macro="" textlink="">
      <xdr:nvSpPr>
        <xdr:cNvPr id="948731" name="Line 4">
          <a:extLst>
            <a:ext uri="{FF2B5EF4-FFF2-40B4-BE49-F238E27FC236}">
              <a16:creationId xmlns:a16="http://schemas.microsoft.com/office/drawing/2014/main" id="{00000000-0008-0000-0700-0000FB790E00}"/>
            </a:ext>
          </a:extLst>
        </xdr:cNvPr>
        <xdr:cNvSpPr>
          <a:spLocks noChangeShapeType="1"/>
        </xdr:cNvSpPr>
      </xdr:nvSpPr>
      <xdr:spPr bwMode="auto">
        <a:xfrm flipV="1">
          <a:off x="40767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142875</xdr:colOff>
      <xdr:row>10</xdr:row>
      <xdr:rowOff>257175</xdr:rowOff>
    </xdr:from>
    <xdr:to>
      <xdr:col>14</xdr:col>
      <xdr:colOff>161925</xdr:colOff>
      <xdr:row>10</xdr:row>
      <xdr:rowOff>257175</xdr:rowOff>
    </xdr:to>
    <xdr:sp macro="" textlink="">
      <xdr:nvSpPr>
        <xdr:cNvPr id="948732" name="Line 5">
          <a:extLst>
            <a:ext uri="{FF2B5EF4-FFF2-40B4-BE49-F238E27FC236}">
              <a16:creationId xmlns:a16="http://schemas.microsoft.com/office/drawing/2014/main" id="{00000000-0008-0000-0700-0000FC790E00}"/>
            </a:ext>
          </a:extLst>
        </xdr:cNvPr>
        <xdr:cNvSpPr>
          <a:spLocks noChangeShapeType="1"/>
        </xdr:cNvSpPr>
      </xdr:nvSpPr>
      <xdr:spPr bwMode="auto">
        <a:xfrm rot="-5400000">
          <a:off x="50101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0</xdr:colOff>
      <xdr:row>13</xdr:row>
      <xdr:rowOff>247650</xdr:rowOff>
    </xdr:from>
    <xdr:to>
      <xdr:col>14</xdr:col>
      <xdr:colOff>180975</xdr:colOff>
      <xdr:row>13</xdr:row>
      <xdr:rowOff>247650</xdr:rowOff>
    </xdr:to>
    <xdr:sp macro="" textlink="">
      <xdr:nvSpPr>
        <xdr:cNvPr id="948733" name="Line 6">
          <a:extLst>
            <a:ext uri="{FF2B5EF4-FFF2-40B4-BE49-F238E27FC236}">
              <a16:creationId xmlns:a16="http://schemas.microsoft.com/office/drawing/2014/main" id="{00000000-0008-0000-0700-0000FD790E00}"/>
            </a:ext>
          </a:extLst>
        </xdr:cNvPr>
        <xdr:cNvSpPr>
          <a:spLocks noChangeShapeType="1"/>
        </xdr:cNvSpPr>
      </xdr:nvSpPr>
      <xdr:spPr bwMode="auto">
        <a:xfrm rot="-5400000">
          <a:off x="50530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9525</xdr:colOff>
      <xdr:row>16</xdr:row>
      <xdr:rowOff>238125</xdr:rowOff>
    </xdr:from>
    <xdr:to>
      <xdr:col>14</xdr:col>
      <xdr:colOff>190500</xdr:colOff>
      <xdr:row>16</xdr:row>
      <xdr:rowOff>238125</xdr:rowOff>
    </xdr:to>
    <xdr:sp macro="" textlink="">
      <xdr:nvSpPr>
        <xdr:cNvPr id="948734" name="Line 7">
          <a:extLst>
            <a:ext uri="{FF2B5EF4-FFF2-40B4-BE49-F238E27FC236}">
              <a16:creationId xmlns:a16="http://schemas.microsoft.com/office/drawing/2014/main" id="{00000000-0008-0000-0700-0000FE790E00}"/>
            </a:ext>
          </a:extLst>
        </xdr:cNvPr>
        <xdr:cNvSpPr>
          <a:spLocks noChangeShapeType="1"/>
        </xdr:cNvSpPr>
      </xdr:nvSpPr>
      <xdr:spPr bwMode="auto">
        <a:xfrm rot="-5400000">
          <a:off x="5062538" y="47958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8735" name="Line 8">
          <a:extLst>
            <a:ext uri="{FF2B5EF4-FFF2-40B4-BE49-F238E27FC236}">
              <a16:creationId xmlns:a16="http://schemas.microsoft.com/office/drawing/2014/main" id="{00000000-0008-0000-0700-0000FF790E00}"/>
            </a:ext>
          </a:extLst>
        </xdr:cNvPr>
        <xdr:cNvSpPr>
          <a:spLocks noChangeShapeType="1"/>
        </xdr:cNvSpPr>
      </xdr:nvSpPr>
      <xdr:spPr bwMode="auto">
        <a:xfrm rot="-5400000">
          <a:off x="5072063" y="67960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104775</xdr:colOff>
      <xdr:row>25</xdr:row>
      <xdr:rowOff>257175</xdr:rowOff>
    </xdr:from>
    <xdr:to>
      <xdr:col>14</xdr:col>
      <xdr:colOff>123825</xdr:colOff>
      <xdr:row>25</xdr:row>
      <xdr:rowOff>257175</xdr:rowOff>
    </xdr:to>
    <xdr:sp macro="" textlink="">
      <xdr:nvSpPr>
        <xdr:cNvPr id="948736" name="Line 9">
          <a:extLst>
            <a:ext uri="{FF2B5EF4-FFF2-40B4-BE49-F238E27FC236}">
              <a16:creationId xmlns:a16="http://schemas.microsoft.com/office/drawing/2014/main" id="{00000000-0008-0000-0700-0000007A0E00}"/>
            </a:ext>
          </a:extLst>
        </xdr:cNvPr>
        <xdr:cNvSpPr>
          <a:spLocks noChangeShapeType="1"/>
        </xdr:cNvSpPr>
      </xdr:nvSpPr>
      <xdr:spPr bwMode="auto">
        <a:xfrm rot="-5400000">
          <a:off x="4972050" y="780097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8737" name="Line 16">
          <a:extLst>
            <a:ext uri="{FF2B5EF4-FFF2-40B4-BE49-F238E27FC236}">
              <a16:creationId xmlns:a16="http://schemas.microsoft.com/office/drawing/2014/main" id="{00000000-0008-0000-0700-0000017A0E00}"/>
            </a:ext>
          </a:extLst>
        </xdr:cNvPr>
        <xdr:cNvSpPr>
          <a:spLocks noChangeShapeType="1"/>
        </xdr:cNvSpPr>
      </xdr:nvSpPr>
      <xdr:spPr bwMode="auto">
        <a:xfrm flipH="1">
          <a:off x="7334250" y="882967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31</xdr:col>
      <xdr:colOff>123825</xdr:colOff>
      <xdr:row>7</xdr:row>
      <xdr:rowOff>257175</xdr:rowOff>
    </xdr:from>
    <xdr:to>
      <xdr:col>32</xdr:col>
      <xdr:colOff>171450</xdr:colOff>
      <xdr:row>7</xdr:row>
      <xdr:rowOff>257175</xdr:rowOff>
    </xdr:to>
    <xdr:sp macro="" textlink="">
      <xdr:nvSpPr>
        <xdr:cNvPr id="948738" name="Line 27">
          <a:extLst>
            <a:ext uri="{FF2B5EF4-FFF2-40B4-BE49-F238E27FC236}">
              <a16:creationId xmlns:a16="http://schemas.microsoft.com/office/drawing/2014/main" id="{00000000-0008-0000-0700-0000027A0E00}"/>
            </a:ext>
          </a:extLst>
        </xdr:cNvPr>
        <xdr:cNvSpPr>
          <a:spLocks noChangeShapeType="1"/>
        </xdr:cNvSpPr>
      </xdr:nvSpPr>
      <xdr:spPr bwMode="auto">
        <a:xfrm rot="-5400000">
          <a:off x="96869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9525</xdr:colOff>
      <xdr:row>10</xdr:row>
      <xdr:rowOff>247650</xdr:rowOff>
    </xdr:from>
    <xdr:to>
      <xdr:col>33</xdr:col>
      <xdr:colOff>9525</xdr:colOff>
      <xdr:row>10</xdr:row>
      <xdr:rowOff>247650</xdr:rowOff>
    </xdr:to>
    <xdr:sp macro="" textlink="">
      <xdr:nvSpPr>
        <xdr:cNvPr id="948739" name="Line 28">
          <a:extLst>
            <a:ext uri="{FF2B5EF4-FFF2-40B4-BE49-F238E27FC236}">
              <a16:creationId xmlns:a16="http://schemas.microsoft.com/office/drawing/2014/main" id="{00000000-0008-0000-0700-0000037A0E00}"/>
            </a:ext>
          </a:extLst>
        </xdr:cNvPr>
        <xdr:cNvSpPr>
          <a:spLocks noChangeShapeType="1"/>
        </xdr:cNvSpPr>
      </xdr:nvSpPr>
      <xdr:spPr bwMode="auto">
        <a:xfrm rot="-5400000">
          <a:off x="97297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28</xdr:col>
      <xdr:colOff>123825</xdr:colOff>
      <xdr:row>12</xdr:row>
      <xdr:rowOff>38100</xdr:rowOff>
    </xdr:from>
    <xdr:to>
      <xdr:col>28</xdr:col>
      <xdr:colOff>123825</xdr:colOff>
      <xdr:row>13</xdr:row>
      <xdr:rowOff>38100</xdr:rowOff>
    </xdr:to>
    <xdr:sp macro="" textlink="">
      <xdr:nvSpPr>
        <xdr:cNvPr id="948740" name="Line 29">
          <a:extLst>
            <a:ext uri="{FF2B5EF4-FFF2-40B4-BE49-F238E27FC236}">
              <a16:creationId xmlns:a16="http://schemas.microsoft.com/office/drawing/2014/main" id="{00000000-0008-0000-0700-0000047A0E00}"/>
            </a:ext>
          </a:extLst>
        </xdr:cNvPr>
        <xdr:cNvSpPr>
          <a:spLocks noChangeShapeType="1"/>
        </xdr:cNvSpPr>
      </xdr:nvSpPr>
      <xdr:spPr bwMode="auto">
        <a:xfrm flipV="1">
          <a:off x="89725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8741" name="Line 78">
          <a:extLst>
            <a:ext uri="{FF2B5EF4-FFF2-40B4-BE49-F238E27FC236}">
              <a16:creationId xmlns:a16="http://schemas.microsoft.com/office/drawing/2014/main" id="{00000000-0008-0000-0700-0000057A0E00}"/>
            </a:ext>
          </a:extLst>
        </xdr:cNvPr>
        <xdr:cNvSpPr>
          <a:spLocks noChangeShapeType="1"/>
        </xdr:cNvSpPr>
      </xdr:nvSpPr>
      <xdr:spPr bwMode="auto">
        <a:xfrm rot="-5400000">
          <a:off x="5072063" y="67960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8742" name="Line 86">
          <a:extLst>
            <a:ext uri="{FF2B5EF4-FFF2-40B4-BE49-F238E27FC236}">
              <a16:creationId xmlns:a16="http://schemas.microsoft.com/office/drawing/2014/main" id="{00000000-0008-0000-0700-0000067A0E00}"/>
            </a:ext>
          </a:extLst>
        </xdr:cNvPr>
        <xdr:cNvSpPr>
          <a:spLocks noChangeShapeType="1"/>
        </xdr:cNvSpPr>
      </xdr:nvSpPr>
      <xdr:spPr bwMode="auto">
        <a:xfrm flipH="1">
          <a:off x="7334250" y="882967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8743" name="Line 109">
          <a:extLst>
            <a:ext uri="{FF2B5EF4-FFF2-40B4-BE49-F238E27FC236}">
              <a16:creationId xmlns:a16="http://schemas.microsoft.com/office/drawing/2014/main" id="{00000000-0008-0000-0700-0000077A0E00}"/>
            </a:ext>
          </a:extLst>
        </xdr:cNvPr>
        <xdr:cNvSpPr>
          <a:spLocks noChangeShapeType="1"/>
        </xdr:cNvSpPr>
      </xdr:nvSpPr>
      <xdr:spPr bwMode="auto">
        <a:xfrm rot="-5400000">
          <a:off x="5072063" y="67960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8744" name="Line 117">
          <a:extLst>
            <a:ext uri="{FF2B5EF4-FFF2-40B4-BE49-F238E27FC236}">
              <a16:creationId xmlns:a16="http://schemas.microsoft.com/office/drawing/2014/main" id="{00000000-0008-0000-0700-0000087A0E00}"/>
            </a:ext>
          </a:extLst>
        </xdr:cNvPr>
        <xdr:cNvSpPr>
          <a:spLocks noChangeShapeType="1"/>
        </xdr:cNvSpPr>
      </xdr:nvSpPr>
      <xdr:spPr bwMode="auto">
        <a:xfrm flipH="1">
          <a:off x="7334250" y="882967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8745" name="Line 140">
          <a:extLst>
            <a:ext uri="{FF2B5EF4-FFF2-40B4-BE49-F238E27FC236}">
              <a16:creationId xmlns:a16="http://schemas.microsoft.com/office/drawing/2014/main" id="{00000000-0008-0000-0700-0000097A0E00}"/>
            </a:ext>
          </a:extLst>
        </xdr:cNvPr>
        <xdr:cNvSpPr>
          <a:spLocks noChangeShapeType="1"/>
        </xdr:cNvSpPr>
      </xdr:nvSpPr>
      <xdr:spPr bwMode="auto">
        <a:xfrm rot="-5400000">
          <a:off x="5072063" y="67960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8746" name="Line 148">
          <a:extLst>
            <a:ext uri="{FF2B5EF4-FFF2-40B4-BE49-F238E27FC236}">
              <a16:creationId xmlns:a16="http://schemas.microsoft.com/office/drawing/2014/main" id="{00000000-0008-0000-0700-00000A7A0E00}"/>
            </a:ext>
          </a:extLst>
        </xdr:cNvPr>
        <xdr:cNvSpPr>
          <a:spLocks noChangeShapeType="1"/>
        </xdr:cNvSpPr>
      </xdr:nvSpPr>
      <xdr:spPr bwMode="auto">
        <a:xfrm flipH="1">
          <a:off x="7334250" y="882967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8747" name="Line 171">
          <a:extLst>
            <a:ext uri="{FF2B5EF4-FFF2-40B4-BE49-F238E27FC236}">
              <a16:creationId xmlns:a16="http://schemas.microsoft.com/office/drawing/2014/main" id="{00000000-0008-0000-0700-00000B7A0E00}"/>
            </a:ext>
          </a:extLst>
        </xdr:cNvPr>
        <xdr:cNvSpPr>
          <a:spLocks noChangeShapeType="1"/>
        </xdr:cNvSpPr>
      </xdr:nvSpPr>
      <xdr:spPr bwMode="auto">
        <a:xfrm rot="-5400000">
          <a:off x="5072063" y="67960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8748" name="Line 179">
          <a:extLst>
            <a:ext uri="{FF2B5EF4-FFF2-40B4-BE49-F238E27FC236}">
              <a16:creationId xmlns:a16="http://schemas.microsoft.com/office/drawing/2014/main" id="{00000000-0008-0000-0700-00000C7A0E00}"/>
            </a:ext>
          </a:extLst>
        </xdr:cNvPr>
        <xdr:cNvSpPr>
          <a:spLocks noChangeShapeType="1"/>
        </xdr:cNvSpPr>
      </xdr:nvSpPr>
      <xdr:spPr bwMode="auto">
        <a:xfrm flipH="1">
          <a:off x="7334250" y="882967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8749" name="Line 202">
          <a:extLst>
            <a:ext uri="{FF2B5EF4-FFF2-40B4-BE49-F238E27FC236}">
              <a16:creationId xmlns:a16="http://schemas.microsoft.com/office/drawing/2014/main" id="{00000000-0008-0000-0700-00000D7A0E00}"/>
            </a:ext>
          </a:extLst>
        </xdr:cNvPr>
        <xdr:cNvSpPr>
          <a:spLocks noChangeShapeType="1"/>
        </xdr:cNvSpPr>
      </xdr:nvSpPr>
      <xdr:spPr bwMode="auto">
        <a:xfrm rot="-5400000">
          <a:off x="5072063" y="67960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27</xdr:row>
      <xdr:rowOff>152400</xdr:rowOff>
    </xdr:from>
    <xdr:to>
      <xdr:col>23</xdr:col>
      <xdr:colOff>180975</xdr:colOff>
      <xdr:row>29</xdr:row>
      <xdr:rowOff>142875</xdr:rowOff>
    </xdr:to>
    <xdr:sp macro="" textlink="">
      <xdr:nvSpPr>
        <xdr:cNvPr id="948750" name="AutoShape 209">
          <a:extLst>
            <a:ext uri="{FF2B5EF4-FFF2-40B4-BE49-F238E27FC236}">
              <a16:creationId xmlns:a16="http://schemas.microsoft.com/office/drawing/2014/main" id="{00000000-0008-0000-0700-00000E7A0E00}"/>
            </a:ext>
          </a:extLst>
        </xdr:cNvPr>
        <xdr:cNvSpPr>
          <a:spLocks/>
        </xdr:cNvSpPr>
      </xdr:nvSpPr>
      <xdr:spPr bwMode="auto">
        <a:xfrm>
          <a:off x="7334250" y="8496300"/>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8751" name="Line 210">
          <a:extLst>
            <a:ext uri="{FF2B5EF4-FFF2-40B4-BE49-F238E27FC236}">
              <a16:creationId xmlns:a16="http://schemas.microsoft.com/office/drawing/2014/main" id="{00000000-0008-0000-0700-00000F7A0E00}"/>
            </a:ext>
          </a:extLst>
        </xdr:cNvPr>
        <xdr:cNvSpPr>
          <a:spLocks noChangeShapeType="1"/>
        </xdr:cNvSpPr>
      </xdr:nvSpPr>
      <xdr:spPr bwMode="auto">
        <a:xfrm flipH="1">
          <a:off x="7334250" y="8829675"/>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43</xdr:col>
      <xdr:colOff>9525</xdr:colOff>
      <xdr:row>15</xdr:row>
      <xdr:rowOff>152400</xdr:rowOff>
    </xdr:from>
    <xdr:to>
      <xdr:col>44</xdr:col>
      <xdr:colOff>0</xdr:colOff>
      <xdr:row>17</xdr:row>
      <xdr:rowOff>142875</xdr:rowOff>
    </xdr:to>
    <xdr:sp macro="" textlink="">
      <xdr:nvSpPr>
        <xdr:cNvPr id="948752" name="AutoShape 212">
          <a:extLst>
            <a:ext uri="{FF2B5EF4-FFF2-40B4-BE49-F238E27FC236}">
              <a16:creationId xmlns:a16="http://schemas.microsoft.com/office/drawing/2014/main" id="{00000000-0008-0000-0700-0000107A0E00}"/>
            </a:ext>
          </a:extLst>
        </xdr:cNvPr>
        <xdr:cNvSpPr>
          <a:spLocks/>
        </xdr:cNvSpPr>
      </xdr:nvSpPr>
      <xdr:spPr bwMode="auto">
        <a:xfrm>
          <a:off x="13211175" y="4457700"/>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43</xdr:col>
      <xdr:colOff>9525</xdr:colOff>
      <xdr:row>16</xdr:row>
      <xdr:rowOff>190500</xdr:rowOff>
    </xdr:from>
    <xdr:to>
      <xdr:col>44</xdr:col>
      <xdr:colOff>0</xdr:colOff>
      <xdr:row>16</xdr:row>
      <xdr:rowOff>190500</xdr:rowOff>
    </xdr:to>
    <xdr:sp macro="" textlink="">
      <xdr:nvSpPr>
        <xdr:cNvPr id="948753" name="Line 213">
          <a:extLst>
            <a:ext uri="{FF2B5EF4-FFF2-40B4-BE49-F238E27FC236}">
              <a16:creationId xmlns:a16="http://schemas.microsoft.com/office/drawing/2014/main" id="{00000000-0008-0000-0700-0000117A0E00}"/>
            </a:ext>
          </a:extLst>
        </xdr:cNvPr>
        <xdr:cNvSpPr>
          <a:spLocks noChangeShapeType="1"/>
        </xdr:cNvSpPr>
      </xdr:nvSpPr>
      <xdr:spPr bwMode="auto">
        <a:xfrm flipH="1">
          <a:off x="13211175" y="4838700"/>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31</xdr:col>
      <xdr:colOff>66675</xdr:colOff>
      <xdr:row>16</xdr:row>
      <xdr:rowOff>257175</xdr:rowOff>
    </xdr:from>
    <xdr:to>
      <xdr:col>32</xdr:col>
      <xdr:colOff>114300</xdr:colOff>
      <xdr:row>16</xdr:row>
      <xdr:rowOff>257175</xdr:rowOff>
    </xdr:to>
    <xdr:sp macro="" textlink="">
      <xdr:nvSpPr>
        <xdr:cNvPr id="948754" name="Line 224">
          <a:extLst>
            <a:ext uri="{FF2B5EF4-FFF2-40B4-BE49-F238E27FC236}">
              <a16:creationId xmlns:a16="http://schemas.microsoft.com/office/drawing/2014/main" id="{00000000-0008-0000-0700-0000127A0E00}"/>
            </a:ext>
          </a:extLst>
        </xdr:cNvPr>
        <xdr:cNvSpPr>
          <a:spLocks noChangeShapeType="1"/>
        </xdr:cNvSpPr>
      </xdr:nvSpPr>
      <xdr:spPr bwMode="auto">
        <a:xfrm rot="-5400000">
          <a:off x="9629775" y="479107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0</xdr:colOff>
      <xdr:row>13</xdr:row>
      <xdr:rowOff>257175</xdr:rowOff>
    </xdr:from>
    <xdr:to>
      <xdr:col>33</xdr:col>
      <xdr:colOff>0</xdr:colOff>
      <xdr:row>13</xdr:row>
      <xdr:rowOff>257175</xdr:rowOff>
    </xdr:to>
    <xdr:sp macro="" textlink="">
      <xdr:nvSpPr>
        <xdr:cNvPr id="948755" name="Line 222">
          <a:extLst>
            <a:ext uri="{FF2B5EF4-FFF2-40B4-BE49-F238E27FC236}">
              <a16:creationId xmlns:a16="http://schemas.microsoft.com/office/drawing/2014/main" id="{00000000-0008-0000-0700-0000137A0E00}"/>
            </a:ext>
          </a:extLst>
        </xdr:cNvPr>
        <xdr:cNvSpPr>
          <a:spLocks noChangeShapeType="1"/>
        </xdr:cNvSpPr>
      </xdr:nvSpPr>
      <xdr:spPr bwMode="auto">
        <a:xfrm rot="-5400000">
          <a:off x="9720263" y="38147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142875</xdr:rowOff>
    </xdr:from>
    <xdr:to>
      <xdr:col>4</xdr:col>
      <xdr:colOff>323850</xdr:colOff>
      <xdr:row>10</xdr:row>
      <xdr:rowOff>152400</xdr:rowOff>
    </xdr:to>
    <xdr:grpSp>
      <xdr:nvGrpSpPr>
        <xdr:cNvPr id="948756" name="グループ化 41">
          <a:extLst>
            <a:ext uri="{FF2B5EF4-FFF2-40B4-BE49-F238E27FC236}">
              <a16:creationId xmlns:a16="http://schemas.microsoft.com/office/drawing/2014/main" id="{00000000-0008-0000-0700-0000147A0E00}"/>
            </a:ext>
          </a:extLst>
        </xdr:cNvPr>
        <xdr:cNvGrpSpPr>
          <a:grpSpLocks/>
        </xdr:cNvGrpSpPr>
      </xdr:nvGrpSpPr>
      <xdr:grpSpPr bwMode="auto">
        <a:xfrm>
          <a:off x="1844040" y="2186940"/>
          <a:ext cx="662940" cy="632460"/>
          <a:chOff x="1584960" y="2186940"/>
          <a:chExt cx="586740" cy="632460"/>
        </a:xfrm>
      </xdr:grpSpPr>
      <xdr:cxnSp macro="">
        <xdr:nvCxnSpPr>
          <xdr:cNvPr id="198" name="直線コネクタ 197">
            <a:extLst>
              <a:ext uri="{FF2B5EF4-FFF2-40B4-BE49-F238E27FC236}">
                <a16:creationId xmlns:a16="http://schemas.microsoft.com/office/drawing/2014/main" id="{00000000-0008-0000-0700-0000C6000000}"/>
              </a:ext>
            </a:extLst>
          </xdr:cNvPr>
          <xdr:cNvCxnSpPr/>
        </xdr:nvCxnSpPr>
        <xdr:spPr bwMode="auto">
          <a:xfrm>
            <a:off x="1584960" y="2819400"/>
            <a:ext cx="569733"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9" name="直線コネクタ 198">
            <a:extLst>
              <a:ext uri="{FF2B5EF4-FFF2-40B4-BE49-F238E27FC236}">
                <a16:creationId xmlns:a16="http://schemas.microsoft.com/office/drawing/2014/main" id="{00000000-0008-0000-0700-0000C7000000}"/>
              </a:ext>
            </a:extLst>
          </xdr:cNvPr>
          <xdr:cNvCxnSpPr/>
        </xdr:nvCxnSpPr>
        <xdr:spPr bwMode="auto">
          <a:xfrm rot="5400000" flipH="1" flipV="1">
            <a:off x="1540841" y="250317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200" name="直線コネクタ 199">
            <a:extLst>
              <a:ext uri="{FF2B5EF4-FFF2-40B4-BE49-F238E27FC236}">
                <a16:creationId xmlns:a16="http://schemas.microsoft.com/office/drawing/2014/main" id="{00000000-0008-0000-0700-0000C8000000}"/>
              </a:ext>
            </a:extLst>
          </xdr:cNvPr>
          <xdr:cNvCxnSpPr/>
        </xdr:nvCxnSpPr>
        <xdr:spPr bwMode="auto">
          <a:xfrm>
            <a:off x="1848568" y="2196380"/>
            <a:ext cx="323132"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323850</xdr:colOff>
      <xdr:row>8</xdr:row>
      <xdr:rowOff>66675</xdr:rowOff>
    </xdr:from>
    <xdr:to>
      <xdr:col>5</xdr:col>
      <xdr:colOff>0</xdr:colOff>
      <xdr:row>8</xdr:row>
      <xdr:rowOff>66675</xdr:rowOff>
    </xdr:to>
    <xdr:sp macro="" textlink="">
      <xdr:nvSpPr>
        <xdr:cNvPr id="948757" name="Line 5">
          <a:extLst>
            <a:ext uri="{FF2B5EF4-FFF2-40B4-BE49-F238E27FC236}">
              <a16:creationId xmlns:a16="http://schemas.microsoft.com/office/drawing/2014/main" id="{00000000-0008-0000-0700-0000157A0E00}"/>
            </a:ext>
          </a:extLst>
        </xdr:cNvPr>
        <xdr:cNvSpPr>
          <a:spLocks noChangeShapeType="1"/>
        </xdr:cNvSpPr>
      </xdr:nvSpPr>
      <xdr:spPr bwMode="auto">
        <a:xfrm rot="-5400000">
          <a:off x="2333625" y="1943100"/>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323850</xdr:colOff>
      <xdr:row>10</xdr:row>
      <xdr:rowOff>76200</xdr:rowOff>
    </xdr:from>
    <xdr:to>
      <xdr:col>5</xdr:col>
      <xdr:colOff>0</xdr:colOff>
      <xdr:row>10</xdr:row>
      <xdr:rowOff>76200</xdr:rowOff>
    </xdr:to>
    <xdr:sp macro="" textlink="">
      <xdr:nvSpPr>
        <xdr:cNvPr id="948758" name="Line 5">
          <a:extLst>
            <a:ext uri="{FF2B5EF4-FFF2-40B4-BE49-F238E27FC236}">
              <a16:creationId xmlns:a16="http://schemas.microsoft.com/office/drawing/2014/main" id="{00000000-0008-0000-0700-0000167A0E00}"/>
            </a:ext>
          </a:extLst>
        </xdr:cNvPr>
        <xdr:cNvSpPr>
          <a:spLocks noChangeShapeType="1"/>
        </xdr:cNvSpPr>
      </xdr:nvSpPr>
      <xdr:spPr bwMode="auto">
        <a:xfrm rot="-5400000">
          <a:off x="2333625" y="2581275"/>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95250</xdr:colOff>
      <xdr:row>16</xdr:row>
      <xdr:rowOff>257175</xdr:rowOff>
    </xdr:from>
    <xdr:to>
      <xdr:col>23</xdr:col>
      <xdr:colOff>133350</xdr:colOff>
      <xdr:row>16</xdr:row>
      <xdr:rowOff>257175</xdr:rowOff>
    </xdr:to>
    <xdr:sp macro="" textlink="">
      <xdr:nvSpPr>
        <xdr:cNvPr id="948759" name="Line 224">
          <a:extLst>
            <a:ext uri="{FF2B5EF4-FFF2-40B4-BE49-F238E27FC236}">
              <a16:creationId xmlns:a16="http://schemas.microsoft.com/office/drawing/2014/main" id="{00000000-0008-0000-0700-0000177A0E00}"/>
            </a:ext>
          </a:extLst>
        </xdr:cNvPr>
        <xdr:cNvSpPr>
          <a:spLocks noChangeShapeType="1"/>
        </xdr:cNvSpPr>
      </xdr:nvSpPr>
      <xdr:spPr bwMode="auto">
        <a:xfrm rot="-5400000">
          <a:off x="7353300" y="479107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25</xdr:col>
      <xdr:colOff>38100</xdr:colOff>
      <xdr:row>25</xdr:row>
      <xdr:rowOff>247650</xdr:rowOff>
    </xdr:from>
    <xdr:to>
      <xdr:col>25</xdr:col>
      <xdr:colOff>542925</xdr:colOff>
      <xdr:row>25</xdr:row>
      <xdr:rowOff>247650</xdr:rowOff>
    </xdr:to>
    <xdr:sp macro="" textlink="">
      <xdr:nvSpPr>
        <xdr:cNvPr id="948760" name="Line 1">
          <a:extLst>
            <a:ext uri="{FF2B5EF4-FFF2-40B4-BE49-F238E27FC236}">
              <a16:creationId xmlns:a16="http://schemas.microsoft.com/office/drawing/2014/main" id="{00000000-0008-0000-0700-0000187A0E00}"/>
            </a:ext>
          </a:extLst>
        </xdr:cNvPr>
        <xdr:cNvSpPr>
          <a:spLocks noChangeShapeType="1"/>
        </xdr:cNvSpPr>
      </xdr:nvSpPr>
      <xdr:spPr bwMode="auto">
        <a:xfrm rot="-5400000">
          <a:off x="8034338" y="7653337"/>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34</xdr:col>
      <xdr:colOff>476250</xdr:colOff>
      <xdr:row>20</xdr:row>
      <xdr:rowOff>0</xdr:rowOff>
    </xdr:from>
    <xdr:to>
      <xdr:col>34</xdr:col>
      <xdr:colOff>476250</xdr:colOff>
      <xdr:row>21</xdr:row>
      <xdr:rowOff>142875</xdr:rowOff>
    </xdr:to>
    <xdr:sp macro="" textlink="">
      <xdr:nvSpPr>
        <xdr:cNvPr id="948761" name="Line 1">
          <a:extLst>
            <a:ext uri="{FF2B5EF4-FFF2-40B4-BE49-F238E27FC236}">
              <a16:creationId xmlns:a16="http://schemas.microsoft.com/office/drawing/2014/main" id="{00000000-0008-0000-0700-0000197A0E00}"/>
            </a:ext>
          </a:extLst>
        </xdr:cNvPr>
        <xdr:cNvSpPr>
          <a:spLocks noChangeShapeType="1"/>
        </xdr:cNvSpPr>
      </xdr:nvSpPr>
      <xdr:spPr bwMode="auto">
        <a:xfrm>
          <a:off x="10506075" y="599122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8.xml><?xml version="1.0" encoding="utf-8"?>
<xdr:wsDr xmlns:xdr="http://schemas.openxmlformats.org/drawingml/2006/spreadsheetDrawing" xmlns:a="http://schemas.openxmlformats.org/drawingml/2006/main">
  <xdr:twoCellAnchor>
    <xdr:from>
      <xdr:col>10</xdr:col>
      <xdr:colOff>133350</xdr:colOff>
      <xdr:row>23</xdr:row>
      <xdr:rowOff>304800</xdr:rowOff>
    </xdr:from>
    <xdr:to>
      <xdr:col>10</xdr:col>
      <xdr:colOff>133350</xdr:colOff>
      <xdr:row>25</xdr:row>
      <xdr:rowOff>133350</xdr:rowOff>
    </xdr:to>
    <xdr:sp macro="" textlink="">
      <xdr:nvSpPr>
        <xdr:cNvPr id="947747" name="Line 1">
          <a:extLst>
            <a:ext uri="{FF2B5EF4-FFF2-40B4-BE49-F238E27FC236}">
              <a16:creationId xmlns:a16="http://schemas.microsoft.com/office/drawing/2014/main" id="{00000000-0008-0000-0800-000023760E00}"/>
            </a:ext>
          </a:extLst>
        </xdr:cNvPr>
        <xdr:cNvSpPr>
          <a:spLocks noChangeShapeType="1"/>
        </xdr:cNvSpPr>
      </xdr:nvSpPr>
      <xdr:spPr bwMode="auto">
        <a:xfrm>
          <a:off x="4267200" y="7277100"/>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133350</xdr:colOff>
      <xdr:row>14</xdr:row>
      <xdr:rowOff>38100</xdr:rowOff>
    </xdr:from>
    <xdr:to>
      <xdr:col>10</xdr:col>
      <xdr:colOff>133350</xdr:colOff>
      <xdr:row>15</xdr:row>
      <xdr:rowOff>38100</xdr:rowOff>
    </xdr:to>
    <xdr:sp macro="" textlink="">
      <xdr:nvSpPr>
        <xdr:cNvPr id="947748" name="Line 2">
          <a:extLst>
            <a:ext uri="{FF2B5EF4-FFF2-40B4-BE49-F238E27FC236}">
              <a16:creationId xmlns:a16="http://schemas.microsoft.com/office/drawing/2014/main" id="{00000000-0008-0000-0800-000024760E00}"/>
            </a:ext>
          </a:extLst>
        </xdr:cNvPr>
        <xdr:cNvSpPr>
          <a:spLocks noChangeShapeType="1"/>
        </xdr:cNvSpPr>
      </xdr:nvSpPr>
      <xdr:spPr bwMode="auto">
        <a:xfrm>
          <a:off x="42672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152400</xdr:colOff>
      <xdr:row>10</xdr:row>
      <xdr:rowOff>257175</xdr:rowOff>
    </xdr:from>
    <xdr:to>
      <xdr:col>11</xdr:col>
      <xdr:colOff>190500</xdr:colOff>
      <xdr:row>10</xdr:row>
      <xdr:rowOff>257175</xdr:rowOff>
    </xdr:to>
    <xdr:sp macro="" textlink="">
      <xdr:nvSpPr>
        <xdr:cNvPr id="947749" name="Line 3">
          <a:extLst>
            <a:ext uri="{FF2B5EF4-FFF2-40B4-BE49-F238E27FC236}">
              <a16:creationId xmlns:a16="http://schemas.microsoft.com/office/drawing/2014/main" id="{00000000-0008-0000-0800-00002576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11</xdr:row>
      <xdr:rowOff>257175</xdr:rowOff>
    </xdr:from>
    <xdr:to>
      <xdr:col>9</xdr:col>
      <xdr:colOff>133350</xdr:colOff>
      <xdr:row>13</xdr:row>
      <xdr:rowOff>85725</xdr:rowOff>
    </xdr:to>
    <xdr:sp macro="" textlink="">
      <xdr:nvSpPr>
        <xdr:cNvPr id="947750" name="Line 4">
          <a:extLst>
            <a:ext uri="{FF2B5EF4-FFF2-40B4-BE49-F238E27FC236}">
              <a16:creationId xmlns:a16="http://schemas.microsoft.com/office/drawing/2014/main" id="{00000000-0008-0000-0800-000026760E00}"/>
            </a:ext>
          </a:extLst>
        </xdr:cNvPr>
        <xdr:cNvSpPr>
          <a:spLocks noChangeShapeType="1"/>
        </xdr:cNvSpPr>
      </xdr:nvSpPr>
      <xdr:spPr bwMode="auto">
        <a:xfrm flipV="1">
          <a:off x="40767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142875</xdr:colOff>
      <xdr:row>10</xdr:row>
      <xdr:rowOff>257175</xdr:rowOff>
    </xdr:from>
    <xdr:to>
      <xdr:col>14</xdr:col>
      <xdr:colOff>161925</xdr:colOff>
      <xdr:row>10</xdr:row>
      <xdr:rowOff>257175</xdr:rowOff>
    </xdr:to>
    <xdr:sp macro="" textlink="">
      <xdr:nvSpPr>
        <xdr:cNvPr id="947751" name="Line 5">
          <a:extLst>
            <a:ext uri="{FF2B5EF4-FFF2-40B4-BE49-F238E27FC236}">
              <a16:creationId xmlns:a16="http://schemas.microsoft.com/office/drawing/2014/main" id="{00000000-0008-0000-0800-000027760E00}"/>
            </a:ext>
          </a:extLst>
        </xdr:cNvPr>
        <xdr:cNvSpPr>
          <a:spLocks noChangeShapeType="1"/>
        </xdr:cNvSpPr>
      </xdr:nvSpPr>
      <xdr:spPr bwMode="auto">
        <a:xfrm rot="-5400000">
          <a:off x="50101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0</xdr:colOff>
      <xdr:row>13</xdr:row>
      <xdr:rowOff>247650</xdr:rowOff>
    </xdr:from>
    <xdr:to>
      <xdr:col>14</xdr:col>
      <xdr:colOff>180975</xdr:colOff>
      <xdr:row>13</xdr:row>
      <xdr:rowOff>247650</xdr:rowOff>
    </xdr:to>
    <xdr:sp macro="" textlink="">
      <xdr:nvSpPr>
        <xdr:cNvPr id="947752" name="Line 6">
          <a:extLst>
            <a:ext uri="{FF2B5EF4-FFF2-40B4-BE49-F238E27FC236}">
              <a16:creationId xmlns:a16="http://schemas.microsoft.com/office/drawing/2014/main" id="{00000000-0008-0000-0800-000028760E00}"/>
            </a:ext>
          </a:extLst>
        </xdr:cNvPr>
        <xdr:cNvSpPr>
          <a:spLocks noChangeShapeType="1"/>
        </xdr:cNvSpPr>
      </xdr:nvSpPr>
      <xdr:spPr bwMode="auto">
        <a:xfrm rot="-5400000">
          <a:off x="50530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9525</xdr:colOff>
      <xdr:row>16</xdr:row>
      <xdr:rowOff>238125</xdr:rowOff>
    </xdr:from>
    <xdr:to>
      <xdr:col>14</xdr:col>
      <xdr:colOff>190500</xdr:colOff>
      <xdr:row>16</xdr:row>
      <xdr:rowOff>238125</xdr:rowOff>
    </xdr:to>
    <xdr:sp macro="" textlink="">
      <xdr:nvSpPr>
        <xdr:cNvPr id="947753" name="Line 7">
          <a:extLst>
            <a:ext uri="{FF2B5EF4-FFF2-40B4-BE49-F238E27FC236}">
              <a16:creationId xmlns:a16="http://schemas.microsoft.com/office/drawing/2014/main" id="{00000000-0008-0000-0800-000029760E00}"/>
            </a:ext>
          </a:extLst>
        </xdr:cNvPr>
        <xdr:cNvSpPr>
          <a:spLocks noChangeShapeType="1"/>
        </xdr:cNvSpPr>
      </xdr:nvSpPr>
      <xdr:spPr bwMode="auto">
        <a:xfrm rot="-5400000">
          <a:off x="5062538" y="47958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7754" name="Line 8">
          <a:extLst>
            <a:ext uri="{FF2B5EF4-FFF2-40B4-BE49-F238E27FC236}">
              <a16:creationId xmlns:a16="http://schemas.microsoft.com/office/drawing/2014/main" id="{00000000-0008-0000-0800-00002A760E00}"/>
            </a:ext>
          </a:extLst>
        </xdr:cNvPr>
        <xdr:cNvSpPr>
          <a:spLocks noChangeShapeType="1"/>
        </xdr:cNvSpPr>
      </xdr:nvSpPr>
      <xdr:spPr bwMode="auto">
        <a:xfrm rot="-5400000">
          <a:off x="5072063" y="67960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104775</xdr:colOff>
      <xdr:row>25</xdr:row>
      <xdr:rowOff>257175</xdr:rowOff>
    </xdr:from>
    <xdr:to>
      <xdr:col>14</xdr:col>
      <xdr:colOff>123825</xdr:colOff>
      <xdr:row>25</xdr:row>
      <xdr:rowOff>257175</xdr:rowOff>
    </xdr:to>
    <xdr:sp macro="" textlink="">
      <xdr:nvSpPr>
        <xdr:cNvPr id="947755" name="Line 9">
          <a:extLst>
            <a:ext uri="{FF2B5EF4-FFF2-40B4-BE49-F238E27FC236}">
              <a16:creationId xmlns:a16="http://schemas.microsoft.com/office/drawing/2014/main" id="{00000000-0008-0000-0800-00002B760E00}"/>
            </a:ext>
          </a:extLst>
        </xdr:cNvPr>
        <xdr:cNvSpPr>
          <a:spLocks noChangeShapeType="1"/>
        </xdr:cNvSpPr>
      </xdr:nvSpPr>
      <xdr:spPr bwMode="auto">
        <a:xfrm rot="-5400000">
          <a:off x="4972050" y="780097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7756" name="Line 16">
          <a:extLst>
            <a:ext uri="{FF2B5EF4-FFF2-40B4-BE49-F238E27FC236}">
              <a16:creationId xmlns:a16="http://schemas.microsoft.com/office/drawing/2014/main" id="{00000000-0008-0000-0800-00002C760E00}"/>
            </a:ext>
          </a:extLst>
        </xdr:cNvPr>
        <xdr:cNvSpPr>
          <a:spLocks noChangeShapeType="1"/>
        </xdr:cNvSpPr>
      </xdr:nvSpPr>
      <xdr:spPr bwMode="auto">
        <a:xfrm flipH="1">
          <a:off x="7334250" y="882967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31</xdr:col>
      <xdr:colOff>123825</xdr:colOff>
      <xdr:row>7</xdr:row>
      <xdr:rowOff>257175</xdr:rowOff>
    </xdr:from>
    <xdr:to>
      <xdr:col>32</xdr:col>
      <xdr:colOff>171450</xdr:colOff>
      <xdr:row>7</xdr:row>
      <xdr:rowOff>257175</xdr:rowOff>
    </xdr:to>
    <xdr:sp macro="" textlink="">
      <xdr:nvSpPr>
        <xdr:cNvPr id="947757" name="Line 27">
          <a:extLst>
            <a:ext uri="{FF2B5EF4-FFF2-40B4-BE49-F238E27FC236}">
              <a16:creationId xmlns:a16="http://schemas.microsoft.com/office/drawing/2014/main" id="{00000000-0008-0000-0800-00002D760E00}"/>
            </a:ext>
          </a:extLst>
        </xdr:cNvPr>
        <xdr:cNvSpPr>
          <a:spLocks noChangeShapeType="1"/>
        </xdr:cNvSpPr>
      </xdr:nvSpPr>
      <xdr:spPr bwMode="auto">
        <a:xfrm rot="-5400000">
          <a:off x="96869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9525</xdr:colOff>
      <xdr:row>10</xdr:row>
      <xdr:rowOff>247650</xdr:rowOff>
    </xdr:from>
    <xdr:to>
      <xdr:col>33</xdr:col>
      <xdr:colOff>9525</xdr:colOff>
      <xdr:row>10</xdr:row>
      <xdr:rowOff>247650</xdr:rowOff>
    </xdr:to>
    <xdr:sp macro="" textlink="">
      <xdr:nvSpPr>
        <xdr:cNvPr id="947758" name="Line 28">
          <a:extLst>
            <a:ext uri="{FF2B5EF4-FFF2-40B4-BE49-F238E27FC236}">
              <a16:creationId xmlns:a16="http://schemas.microsoft.com/office/drawing/2014/main" id="{00000000-0008-0000-0800-00002E760E00}"/>
            </a:ext>
          </a:extLst>
        </xdr:cNvPr>
        <xdr:cNvSpPr>
          <a:spLocks noChangeShapeType="1"/>
        </xdr:cNvSpPr>
      </xdr:nvSpPr>
      <xdr:spPr bwMode="auto">
        <a:xfrm rot="-5400000">
          <a:off x="97297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28</xdr:col>
      <xdr:colOff>123825</xdr:colOff>
      <xdr:row>12</xdr:row>
      <xdr:rowOff>38100</xdr:rowOff>
    </xdr:from>
    <xdr:to>
      <xdr:col>28</xdr:col>
      <xdr:colOff>123825</xdr:colOff>
      <xdr:row>13</xdr:row>
      <xdr:rowOff>38100</xdr:rowOff>
    </xdr:to>
    <xdr:sp macro="" textlink="">
      <xdr:nvSpPr>
        <xdr:cNvPr id="947759" name="Line 29">
          <a:extLst>
            <a:ext uri="{FF2B5EF4-FFF2-40B4-BE49-F238E27FC236}">
              <a16:creationId xmlns:a16="http://schemas.microsoft.com/office/drawing/2014/main" id="{00000000-0008-0000-0800-00002F760E00}"/>
            </a:ext>
          </a:extLst>
        </xdr:cNvPr>
        <xdr:cNvSpPr>
          <a:spLocks noChangeShapeType="1"/>
        </xdr:cNvSpPr>
      </xdr:nvSpPr>
      <xdr:spPr bwMode="auto">
        <a:xfrm flipV="1">
          <a:off x="89725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7760" name="Line 77">
          <a:extLst>
            <a:ext uri="{FF2B5EF4-FFF2-40B4-BE49-F238E27FC236}">
              <a16:creationId xmlns:a16="http://schemas.microsoft.com/office/drawing/2014/main" id="{00000000-0008-0000-0800-000030760E00}"/>
            </a:ext>
          </a:extLst>
        </xdr:cNvPr>
        <xdr:cNvSpPr>
          <a:spLocks noChangeShapeType="1"/>
        </xdr:cNvSpPr>
      </xdr:nvSpPr>
      <xdr:spPr bwMode="auto">
        <a:xfrm rot="-5400000">
          <a:off x="5072063" y="67960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7761" name="Line 85">
          <a:extLst>
            <a:ext uri="{FF2B5EF4-FFF2-40B4-BE49-F238E27FC236}">
              <a16:creationId xmlns:a16="http://schemas.microsoft.com/office/drawing/2014/main" id="{00000000-0008-0000-0800-000031760E00}"/>
            </a:ext>
          </a:extLst>
        </xdr:cNvPr>
        <xdr:cNvSpPr>
          <a:spLocks noChangeShapeType="1"/>
        </xdr:cNvSpPr>
      </xdr:nvSpPr>
      <xdr:spPr bwMode="auto">
        <a:xfrm flipH="1">
          <a:off x="7334250" y="882967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7762" name="Line 108">
          <a:extLst>
            <a:ext uri="{FF2B5EF4-FFF2-40B4-BE49-F238E27FC236}">
              <a16:creationId xmlns:a16="http://schemas.microsoft.com/office/drawing/2014/main" id="{00000000-0008-0000-0800-000032760E00}"/>
            </a:ext>
          </a:extLst>
        </xdr:cNvPr>
        <xdr:cNvSpPr>
          <a:spLocks noChangeShapeType="1"/>
        </xdr:cNvSpPr>
      </xdr:nvSpPr>
      <xdr:spPr bwMode="auto">
        <a:xfrm rot="-5400000">
          <a:off x="5072063" y="67960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7763" name="Line 116">
          <a:extLst>
            <a:ext uri="{FF2B5EF4-FFF2-40B4-BE49-F238E27FC236}">
              <a16:creationId xmlns:a16="http://schemas.microsoft.com/office/drawing/2014/main" id="{00000000-0008-0000-0800-000033760E00}"/>
            </a:ext>
          </a:extLst>
        </xdr:cNvPr>
        <xdr:cNvSpPr>
          <a:spLocks noChangeShapeType="1"/>
        </xdr:cNvSpPr>
      </xdr:nvSpPr>
      <xdr:spPr bwMode="auto">
        <a:xfrm flipH="1">
          <a:off x="7334250" y="882967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7764" name="Line 139">
          <a:extLst>
            <a:ext uri="{FF2B5EF4-FFF2-40B4-BE49-F238E27FC236}">
              <a16:creationId xmlns:a16="http://schemas.microsoft.com/office/drawing/2014/main" id="{00000000-0008-0000-0800-000034760E00}"/>
            </a:ext>
          </a:extLst>
        </xdr:cNvPr>
        <xdr:cNvSpPr>
          <a:spLocks noChangeShapeType="1"/>
        </xdr:cNvSpPr>
      </xdr:nvSpPr>
      <xdr:spPr bwMode="auto">
        <a:xfrm rot="-5400000">
          <a:off x="5072063" y="67960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7765" name="Line 147">
          <a:extLst>
            <a:ext uri="{FF2B5EF4-FFF2-40B4-BE49-F238E27FC236}">
              <a16:creationId xmlns:a16="http://schemas.microsoft.com/office/drawing/2014/main" id="{00000000-0008-0000-0800-000035760E00}"/>
            </a:ext>
          </a:extLst>
        </xdr:cNvPr>
        <xdr:cNvSpPr>
          <a:spLocks noChangeShapeType="1"/>
        </xdr:cNvSpPr>
      </xdr:nvSpPr>
      <xdr:spPr bwMode="auto">
        <a:xfrm flipH="1">
          <a:off x="7334250" y="882967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7766" name="Line 170">
          <a:extLst>
            <a:ext uri="{FF2B5EF4-FFF2-40B4-BE49-F238E27FC236}">
              <a16:creationId xmlns:a16="http://schemas.microsoft.com/office/drawing/2014/main" id="{00000000-0008-0000-0800-000036760E00}"/>
            </a:ext>
          </a:extLst>
        </xdr:cNvPr>
        <xdr:cNvSpPr>
          <a:spLocks noChangeShapeType="1"/>
        </xdr:cNvSpPr>
      </xdr:nvSpPr>
      <xdr:spPr bwMode="auto">
        <a:xfrm rot="-5400000">
          <a:off x="5072063" y="67960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7767" name="Line 178">
          <a:extLst>
            <a:ext uri="{FF2B5EF4-FFF2-40B4-BE49-F238E27FC236}">
              <a16:creationId xmlns:a16="http://schemas.microsoft.com/office/drawing/2014/main" id="{00000000-0008-0000-0800-000037760E00}"/>
            </a:ext>
          </a:extLst>
        </xdr:cNvPr>
        <xdr:cNvSpPr>
          <a:spLocks noChangeShapeType="1"/>
        </xdr:cNvSpPr>
      </xdr:nvSpPr>
      <xdr:spPr bwMode="auto">
        <a:xfrm flipH="1">
          <a:off x="7334250" y="882967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7768" name="Line 201">
          <a:extLst>
            <a:ext uri="{FF2B5EF4-FFF2-40B4-BE49-F238E27FC236}">
              <a16:creationId xmlns:a16="http://schemas.microsoft.com/office/drawing/2014/main" id="{00000000-0008-0000-0800-000038760E00}"/>
            </a:ext>
          </a:extLst>
        </xdr:cNvPr>
        <xdr:cNvSpPr>
          <a:spLocks noChangeShapeType="1"/>
        </xdr:cNvSpPr>
      </xdr:nvSpPr>
      <xdr:spPr bwMode="auto">
        <a:xfrm rot="-5400000">
          <a:off x="5072063" y="67960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27</xdr:row>
      <xdr:rowOff>152400</xdr:rowOff>
    </xdr:from>
    <xdr:to>
      <xdr:col>23</xdr:col>
      <xdr:colOff>180975</xdr:colOff>
      <xdr:row>29</xdr:row>
      <xdr:rowOff>142875</xdr:rowOff>
    </xdr:to>
    <xdr:sp macro="" textlink="">
      <xdr:nvSpPr>
        <xdr:cNvPr id="947769" name="AutoShape 208">
          <a:extLst>
            <a:ext uri="{FF2B5EF4-FFF2-40B4-BE49-F238E27FC236}">
              <a16:creationId xmlns:a16="http://schemas.microsoft.com/office/drawing/2014/main" id="{00000000-0008-0000-0800-000039760E00}"/>
            </a:ext>
          </a:extLst>
        </xdr:cNvPr>
        <xdr:cNvSpPr>
          <a:spLocks/>
        </xdr:cNvSpPr>
      </xdr:nvSpPr>
      <xdr:spPr bwMode="auto">
        <a:xfrm>
          <a:off x="7334250" y="8496300"/>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7770" name="Line 209">
          <a:extLst>
            <a:ext uri="{FF2B5EF4-FFF2-40B4-BE49-F238E27FC236}">
              <a16:creationId xmlns:a16="http://schemas.microsoft.com/office/drawing/2014/main" id="{00000000-0008-0000-0800-00003A760E00}"/>
            </a:ext>
          </a:extLst>
        </xdr:cNvPr>
        <xdr:cNvSpPr>
          <a:spLocks noChangeShapeType="1"/>
        </xdr:cNvSpPr>
      </xdr:nvSpPr>
      <xdr:spPr bwMode="auto">
        <a:xfrm flipH="1">
          <a:off x="7334250" y="8829675"/>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43</xdr:col>
      <xdr:colOff>9525</xdr:colOff>
      <xdr:row>15</xdr:row>
      <xdr:rowOff>114300</xdr:rowOff>
    </xdr:from>
    <xdr:to>
      <xdr:col>44</xdr:col>
      <xdr:colOff>0</xdr:colOff>
      <xdr:row>17</xdr:row>
      <xdr:rowOff>104775</xdr:rowOff>
    </xdr:to>
    <xdr:sp macro="" textlink="">
      <xdr:nvSpPr>
        <xdr:cNvPr id="947771" name="AutoShape 211">
          <a:extLst>
            <a:ext uri="{FF2B5EF4-FFF2-40B4-BE49-F238E27FC236}">
              <a16:creationId xmlns:a16="http://schemas.microsoft.com/office/drawing/2014/main" id="{00000000-0008-0000-0800-00003B760E00}"/>
            </a:ext>
          </a:extLst>
        </xdr:cNvPr>
        <xdr:cNvSpPr>
          <a:spLocks/>
        </xdr:cNvSpPr>
      </xdr:nvSpPr>
      <xdr:spPr bwMode="auto">
        <a:xfrm>
          <a:off x="13211175" y="4419600"/>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43</xdr:col>
      <xdr:colOff>9525</xdr:colOff>
      <xdr:row>16</xdr:row>
      <xdr:rowOff>133350</xdr:rowOff>
    </xdr:from>
    <xdr:to>
      <xdr:col>44</xdr:col>
      <xdr:colOff>0</xdr:colOff>
      <xdr:row>16</xdr:row>
      <xdr:rowOff>133350</xdr:rowOff>
    </xdr:to>
    <xdr:sp macro="" textlink="">
      <xdr:nvSpPr>
        <xdr:cNvPr id="947772" name="Line 212">
          <a:extLst>
            <a:ext uri="{FF2B5EF4-FFF2-40B4-BE49-F238E27FC236}">
              <a16:creationId xmlns:a16="http://schemas.microsoft.com/office/drawing/2014/main" id="{00000000-0008-0000-0800-00003C760E00}"/>
            </a:ext>
          </a:extLst>
        </xdr:cNvPr>
        <xdr:cNvSpPr>
          <a:spLocks noChangeShapeType="1"/>
        </xdr:cNvSpPr>
      </xdr:nvSpPr>
      <xdr:spPr bwMode="auto">
        <a:xfrm flipH="1">
          <a:off x="13211175" y="4781550"/>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31</xdr:col>
      <xdr:colOff>66675</xdr:colOff>
      <xdr:row>16</xdr:row>
      <xdr:rowOff>257175</xdr:rowOff>
    </xdr:from>
    <xdr:to>
      <xdr:col>32</xdr:col>
      <xdr:colOff>114300</xdr:colOff>
      <xdr:row>16</xdr:row>
      <xdr:rowOff>257175</xdr:rowOff>
    </xdr:to>
    <xdr:sp macro="" textlink="">
      <xdr:nvSpPr>
        <xdr:cNvPr id="947773" name="Line 223">
          <a:extLst>
            <a:ext uri="{FF2B5EF4-FFF2-40B4-BE49-F238E27FC236}">
              <a16:creationId xmlns:a16="http://schemas.microsoft.com/office/drawing/2014/main" id="{00000000-0008-0000-0800-00003D760E00}"/>
            </a:ext>
          </a:extLst>
        </xdr:cNvPr>
        <xdr:cNvSpPr>
          <a:spLocks noChangeShapeType="1"/>
        </xdr:cNvSpPr>
      </xdr:nvSpPr>
      <xdr:spPr bwMode="auto">
        <a:xfrm rot="-5400000">
          <a:off x="9629775" y="479107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0</xdr:colOff>
      <xdr:row>13</xdr:row>
      <xdr:rowOff>238125</xdr:rowOff>
    </xdr:from>
    <xdr:to>
      <xdr:col>33</xdr:col>
      <xdr:colOff>0</xdr:colOff>
      <xdr:row>13</xdr:row>
      <xdr:rowOff>238125</xdr:rowOff>
    </xdr:to>
    <xdr:sp macro="" textlink="">
      <xdr:nvSpPr>
        <xdr:cNvPr id="947774" name="Line 221">
          <a:extLst>
            <a:ext uri="{FF2B5EF4-FFF2-40B4-BE49-F238E27FC236}">
              <a16:creationId xmlns:a16="http://schemas.microsoft.com/office/drawing/2014/main" id="{00000000-0008-0000-0800-00003E760E00}"/>
            </a:ext>
          </a:extLst>
        </xdr:cNvPr>
        <xdr:cNvSpPr>
          <a:spLocks noChangeShapeType="1"/>
        </xdr:cNvSpPr>
      </xdr:nvSpPr>
      <xdr:spPr bwMode="auto">
        <a:xfrm rot="-5400000">
          <a:off x="9720263" y="37957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142875</xdr:rowOff>
    </xdr:from>
    <xdr:to>
      <xdr:col>4</xdr:col>
      <xdr:colOff>323850</xdr:colOff>
      <xdr:row>10</xdr:row>
      <xdr:rowOff>152400</xdr:rowOff>
    </xdr:to>
    <xdr:grpSp>
      <xdr:nvGrpSpPr>
        <xdr:cNvPr id="947775" name="グループ化 41">
          <a:extLst>
            <a:ext uri="{FF2B5EF4-FFF2-40B4-BE49-F238E27FC236}">
              <a16:creationId xmlns:a16="http://schemas.microsoft.com/office/drawing/2014/main" id="{00000000-0008-0000-0800-00003F760E00}"/>
            </a:ext>
          </a:extLst>
        </xdr:cNvPr>
        <xdr:cNvGrpSpPr>
          <a:grpSpLocks/>
        </xdr:cNvGrpSpPr>
      </xdr:nvGrpSpPr>
      <xdr:grpSpPr bwMode="auto">
        <a:xfrm>
          <a:off x="1844040" y="2186940"/>
          <a:ext cx="662940" cy="632460"/>
          <a:chOff x="1584960" y="2186940"/>
          <a:chExt cx="586740" cy="632460"/>
        </a:xfrm>
      </xdr:grpSpPr>
      <xdr:cxnSp macro="">
        <xdr:nvCxnSpPr>
          <xdr:cNvPr id="197" name="直線コネクタ 196">
            <a:extLst>
              <a:ext uri="{FF2B5EF4-FFF2-40B4-BE49-F238E27FC236}">
                <a16:creationId xmlns:a16="http://schemas.microsoft.com/office/drawing/2014/main" id="{00000000-0008-0000-0800-0000C5000000}"/>
              </a:ext>
            </a:extLst>
          </xdr:cNvPr>
          <xdr:cNvCxnSpPr/>
        </xdr:nvCxnSpPr>
        <xdr:spPr bwMode="auto">
          <a:xfrm>
            <a:off x="1584960" y="2819400"/>
            <a:ext cx="569733"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8" name="直線コネクタ 197">
            <a:extLst>
              <a:ext uri="{FF2B5EF4-FFF2-40B4-BE49-F238E27FC236}">
                <a16:creationId xmlns:a16="http://schemas.microsoft.com/office/drawing/2014/main" id="{00000000-0008-0000-0800-0000C6000000}"/>
              </a:ext>
            </a:extLst>
          </xdr:cNvPr>
          <xdr:cNvCxnSpPr/>
        </xdr:nvCxnSpPr>
        <xdr:spPr bwMode="auto">
          <a:xfrm rot="5400000" flipH="1" flipV="1">
            <a:off x="1540841" y="250317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9" name="直線コネクタ 198">
            <a:extLst>
              <a:ext uri="{FF2B5EF4-FFF2-40B4-BE49-F238E27FC236}">
                <a16:creationId xmlns:a16="http://schemas.microsoft.com/office/drawing/2014/main" id="{00000000-0008-0000-0800-0000C7000000}"/>
              </a:ext>
            </a:extLst>
          </xdr:cNvPr>
          <xdr:cNvCxnSpPr/>
        </xdr:nvCxnSpPr>
        <xdr:spPr bwMode="auto">
          <a:xfrm>
            <a:off x="1848568" y="2196380"/>
            <a:ext cx="323132"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323850</xdr:colOff>
      <xdr:row>8</xdr:row>
      <xdr:rowOff>66675</xdr:rowOff>
    </xdr:from>
    <xdr:to>
      <xdr:col>5</xdr:col>
      <xdr:colOff>0</xdr:colOff>
      <xdr:row>8</xdr:row>
      <xdr:rowOff>66675</xdr:rowOff>
    </xdr:to>
    <xdr:sp macro="" textlink="">
      <xdr:nvSpPr>
        <xdr:cNvPr id="947776" name="Line 5">
          <a:extLst>
            <a:ext uri="{FF2B5EF4-FFF2-40B4-BE49-F238E27FC236}">
              <a16:creationId xmlns:a16="http://schemas.microsoft.com/office/drawing/2014/main" id="{00000000-0008-0000-0800-000040760E00}"/>
            </a:ext>
          </a:extLst>
        </xdr:cNvPr>
        <xdr:cNvSpPr>
          <a:spLocks noChangeShapeType="1"/>
        </xdr:cNvSpPr>
      </xdr:nvSpPr>
      <xdr:spPr bwMode="auto">
        <a:xfrm rot="-5400000">
          <a:off x="2333625" y="1943100"/>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323850</xdr:colOff>
      <xdr:row>10</xdr:row>
      <xdr:rowOff>76200</xdr:rowOff>
    </xdr:from>
    <xdr:to>
      <xdr:col>5</xdr:col>
      <xdr:colOff>0</xdr:colOff>
      <xdr:row>10</xdr:row>
      <xdr:rowOff>76200</xdr:rowOff>
    </xdr:to>
    <xdr:sp macro="" textlink="">
      <xdr:nvSpPr>
        <xdr:cNvPr id="947777" name="Line 5">
          <a:extLst>
            <a:ext uri="{FF2B5EF4-FFF2-40B4-BE49-F238E27FC236}">
              <a16:creationId xmlns:a16="http://schemas.microsoft.com/office/drawing/2014/main" id="{00000000-0008-0000-0800-000041760E00}"/>
            </a:ext>
          </a:extLst>
        </xdr:cNvPr>
        <xdr:cNvSpPr>
          <a:spLocks noChangeShapeType="1"/>
        </xdr:cNvSpPr>
      </xdr:nvSpPr>
      <xdr:spPr bwMode="auto">
        <a:xfrm rot="-5400000">
          <a:off x="2333625" y="2581275"/>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133350</xdr:colOff>
      <xdr:row>16</xdr:row>
      <xdr:rowOff>276225</xdr:rowOff>
    </xdr:from>
    <xdr:to>
      <xdr:col>23</xdr:col>
      <xdr:colOff>161925</xdr:colOff>
      <xdr:row>16</xdr:row>
      <xdr:rowOff>276225</xdr:rowOff>
    </xdr:to>
    <xdr:sp macro="" textlink="">
      <xdr:nvSpPr>
        <xdr:cNvPr id="947778" name="Line 223">
          <a:extLst>
            <a:ext uri="{FF2B5EF4-FFF2-40B4-BE49-F238E27FC236}">
              <a16:creationId xmlns:a16="http://schemas.microsoft.com/office/drawing/2014/main" id="{00000000-0008-0000-0800-000042760E00}"/>
            </a:ext>
          </a:extLst>
        </xdr:cNvPr>
        <xdr:cNvSpPr>
          <a:spLocks noChangeShapeType="1"/>
        </xdr:cNvSpPr>
      </xdr:nvSpPr>
      <xdr:spPr bwMode="auto">
        <a:xfrm rot="-5400000">
          <a:off x="7386638" y="4814887"/>
          <a:ext cx="0" cy="2190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25</xdr:col>
      <xdr:colOff>38100</xdr:colOff>
      <xdr:row>25</xdr:row>
      <xdr:rowOff>247650</xdr:rowOff>
    </xdr:from>
    <xdr:to>
      <xdr:col>25</xdr:col>
      <xdr:colOff>542925</xdr:colOff>
      <xdr:row>25</xdr:row>
      <xdr:rowOff>247650</xdr:rowOff>
    </xdr:to>
    <xdr:sp macro="" textlink="">
      <xdr:nvSpPr>
        <xdr:cNvPr id="947779" name="Line 1">
          <a:extLst>
            <a:ext uri="{FF2B5EF4-FFF2-40B4-BE49-F238E27FC236}">
              <a16:creationId xmlns:a16="http://schemas.microsoft.com/office/drawing/2014/main" id="{00000000-0008-0000-0800-000043760E00}"/>
            </a:ext>
          </a:extLst>
        </xdr:cNvPr>
        <xdr:cNvSpPr>
          <a:spLocks noChangeShapeType="1"/>
        </xdr:cNvSpPr>
      </xdr:nvSpPr>
      <xdr:spPr bwMode="auto">
        <a:xfrm rot="-5400000">
          <a:off x="8034338" y="7653337"/>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34</xdr:col>
      <xdr:colOff>476250</xdr:colOff>
      <xdr:row>20</xdr:row>
      <xdr:rowOff>0</xdr:rowOff>
    </xdr:from>
    <xdr:to>
      <xdr:col>34</xdr:col>
      <xdr:colOff>476250</xdr:colOff>
      <xdr:row>21</xdr:row>
      <xdr:rowOff>142875</xdr:rowOff>
    </xdr:to>
    <xdr:sp macro="" textlink="">
      <xdr:nvSpPr>
        <xdr:cNvPr id="947780" name="Line 1">
          <a:extLst>
            <a:ext uri="{FF2B5EF4-FFF2-40B4-BE49-F238E27FC236}">
              <a16:creationId xmlns:a16="http://schemas.microsoft.com/office/drawing/2014/main" id="{00000000-0008-0000-0800-000044760E00}"/>
            </a:ext>
          </a:extLst>
        </xdr:cNvPr>
        <xdr:cNvSpPr>
          <a:spLocks noChangeShapeType="1"/>
        </xdr:cNvSpPr>
      </xdr:nvSpPr>
      <xdr:spPr bwMode="auto">
        <a:xfrm>
          <a:off x="10506075" y="599122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9.xml><?xml version="1.0" encoding="utf-8"?>
<xdr:wsDr xmlns:xdr="http://schemas.openxmlformats.org/drawingml/2006/spreadsheetDrawing" xmlns:a="http://schemas.openxmlformats.org/drawingml/2006/main">
  <xdr:twoCellAnchor>
    <xdr:from>
      <xdr:col>10</xdr:col>
      <xdr:colOff>133350</xdr:colOff>
      <xdr:row>23</xdr:row>
      <xdr:rowOff>304800</xdr:rowOff>
    </xdr:from>
    <xdr:to>
      <xdr:col>10</xdr:col>
      <xdr:colOff>133350</xdr:colOff>
      <xdr:row>25</xdr:row>
      <xdr:rowOff>133350</xdr:rowOff>
    </xdr:to>
    <xdr:sp macro="" textlink="">
      <xdr:nvSpPr>
        <xdr:cNvPr id="949750" name="Line 1">
          <a:extLst>
            <a:ext uri="{FF2B5EF4-FFF2-40B4-BE49-F238E27FC236}">
              <a16:creationId xmlns:a16="http://schemas.microsoft.com/office/drawing/2014/main" id="{00000000-0008-0000-0900-0000F67D0E00}"/>
            </a:ext>
          </a:extLst>
        </xdr:cNvPr>
        <xdr:cNvSpPr>
          <a:spLocks noChangeShapeType="1"/>
        </xdr:cNvSpPr>
      </xdr:nvSpPr>
      <xdr:spPr bwMode="auto">
        <a:xfrm>
          <a:off x="4267200" y="7277100"/>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133350</xdr:colOff>
      <xdr:row>14</xdr:row>
      <xdr:rowOff>38100</xdr:rowOff>
    </xdr:from>
    <xdr:to>
      <xdr:col>10</xdr:col>
      <xdr:colOff>133350</xdr:colOff>
      <xdr:row>15</xdr:row>
      <xdr:rowOff>38100</xdr:rowOff>
    </xdr:to>
    <xdr:sp macro="" textlink="">
      <xdr:nvSpPr>
        <xdr:cNvPr id="949751" name="Line 2">
          <a:extLst>
            <a:ext uri="{FF2B5EF4-FFF2-40B4-BE49-F238E27FC236}">
              <a16:creationId xmlns:a16="http://schemas.microsoft.com/office/drawing/2014/main" id="{00000000-0008-0000-0900-0000F77D0E00}"/>
            </a:ext>
          </a:extLst>
        </xdr:cNvPr>
        <xdr:cNvSpPr>
          <a:spLocks noChangeShapeType="1"/>
        </xdr:cNvSpPr>
      </xdr:nvSpPr>
      <xdr:spPr bwMode="auto">
        <a:xfrm>
          <a:off x="42672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152400</xdr:colOff>
      <xdr:row>10</xdr:row>
      <xdr:rowOff>257175</xdr:rowOff>
    </xdr:from>
    <xdr:to>
      <xdr:col>11</xdr:col>
      <xdr:colOff>190500</xdr:colOff>
      <xdr:row>10</xdr:row>
      <xdr:rowOff>257175</xdr:rowOff>
    </xdr:to>
    <xdr:sp macro="" textlink="">
      <xdr:nvSpPr>
        <xdr:cNvPr id="949752" name="Line 3">
          <a:extLst>
            <a:ext uri="{FF2B5EF4-FFF2-40B4-BE49-F238E27FC236}">
              <a16:creationId xmlns:a16="http://schemas.microsoft.com/office/drawing/2014/main" id="{00000000-0008-0000-0900-0000F87D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11</xdr:row>
      <xdr:rowOff>257175</xdr:rowOff>
    </xdr:from>
    <xdr:to>
      <xdr:col>9</xdr:col>
      <xdr:colOff>133350</xdr:colOff>
      <xdr:row>13</xdr:row>
      <xdr:rowOff>85725</xdr:rowOff>
    </xdr:to>
    <xdr:sp macro="" textlink="">
      <xdr:nvSpPr>
        <xdr:cNvPr id="949753" name="Line 4">
          <a:extLst>
            <a:ext uri="{FF2B5EF4-FFF2-40B4-BE49-F238E27FC236}">
              <a16:creationId xmlns:a16="http://schemas.microsoft.com/office/drawing/2014/main" id="{00000000-0008-0000-0900-0000F97D0E00}"/>
            </a:ext>
          </a:extLst>
        </xdr:cNvPr>
        <xdr:cNvSpPr>
          <a:spLocks noChangeShapeType="1"/>
        </xdr:cNvSpPr>
      </xdr:nvSpPr>
      <xdr:spPr bwMode="auto">
        <a:xfrm flipV="1">
          <a:off x="40767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142875</xdr:colOff>
      <xdr:row>10</xdr:row>
      <xdr:rowOff>257175</xdr:rowOff>
    </xdr:from>
    <xdr:to>
      <xdr:col>14</xdr:col>
      <xdr:colOff>161925</xdr:colOff>
      <xdr:row>10</xdr:row>
      <xdr:rowOff>257175</xdr:rowOff>
    </xdr:to>
    <xdr:sp macro="" textlink="">
      <xdr:nvSpPr>
        <xdr:cNvPr id="949754" name="Line 5">
          <a:extLst>
            <a:ext uri="{FF2B5EF4-FFF2-40B4-BE49-F238E27FC236}">
              <a16:creationId xmlns:a16="http://schemas.microsoft.com/office/drawing/2014/main" id="{00000000-0008-0000-0900-0000FA7D0E00}"/>
            </a:ext>
          </a:extLst>
        </xdr:cNvPr>
        <xdr:cNvSpPr>
          <a:spLocks noChangeShapeType="1"/>
        </xdr:cNvSpPr>
      </xdr:nvSpPr>
      <xdr:spPr bwMode="auto">
        <a:xfrm rot="-5400000">
          <a:off x="50101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0</xdr:colOff>
      <xdr:row>13</xdr:row>
      <xdr:rowOff>247650</xdr:rowOff>
    </xdr:from>
    <xdr:to>
      <xdr:col>14</xdr:col>
      <xdr:colOff>180975</xdr:colOff>
      <xdr:row>13</xdr:row>
      <xdr:rowOff>247650</xdr:rowOff>
    </xdr:to>
    <xdr:sp macro="" textlink="">
      <xdr:nvSpPr>
        <xdr:cNvPr id="949755" name="Line 6">
          <a:extLst>
            <a:ext uri="{FF2B5EF4-FFF2-40B4-BE49-F238E27FC236}">
              <a16:creationId xmlns:a16="http://schemas.microsoft.com/office/drawing/2014/main" id="{00000000-0008-0000-0900-0000FB7D0E00}"/>
            </a:ext>
          </a:extLst>
        </xdr:cNvPr>
        <xdr:cNvSpPr>
          <a:spLocks noChangeShapeType="1"/>
        </xdr:cNvSpPr>
      </xdr:nvSpPr>
      <xdr:spPr bwMode="auto">
        <a:xfrm rot="-5400000">
          <a:off x="50530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9525</xdr:colOff>
      <xdr:row>16</xdr:row>
      <xdr:rowOff>238125</xdr:rowOff>
    </xdr:from>
    <xdr:to>
      <xdr:col>14</xdr:col>
      <xdr:colOff>190500</xdr:colOff>
      <xdr:row>16</xdr:row>
      <xdr:rowOff>238125</xdr:rowOff>
    </xdr:to>
    <xdr:sp macro="" textlink="">
      <xdr:nvSpPr>
        <xdr:cNvPr id="949756" name="Line 7">
          <a:extLst>
            <a:ext uri="{FF2B5EF4-FFF2-40B4-BE49-F238E27FC236}">
              <a16:creationId xmlns:a16="http://schemas.microsoft.com/office/drawing/2014/main" id="{00000000-0008-0000-0900-0000FC7D0E00}"/>
            </a:ext>
          </a:extLst>
        </xdr:cNvPr>
        <xdr:cNvSpPr>
          <a:spLocks noChangeShapeType="1"/>
        </xdr:cNvSpPr>
      </xdr:nvSpPr>
      <xdr:spPr bwMode="auto">
        <a:xfrm rot="-5400000">
          <a:off x="5062538" y="47958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9757" name="Line 8">
          <a:extLst>
            <a:ext uri="{FF2B5EF4-FFF2-40B4-BE49-F238E27FC236}">
              <a16:creationId xmlns:a16="http://schemas.microsoft.com/office/drawing/2014/main" id="{00000000-0008-0000-0900-0000FD7D0E00}"/>
            </a:ext>
          </a:extLst>
        </xdr:cNvPr>
        <xdr:cNvSpPr>
          <a:spLocks noChangeShapeType="1"/>
        </xdr:cNvSpPr>
      </xdr:nvSpPr>
      <xdr:spPr bwMode="auto">
        <a:xfrm rot="-5400000">
          <a:off x="5072063" y="67960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104775</xdr:colOff>
      <xdr:row>25</xdr:row>
      <xdr:rowOff>257175</xdr:rowOff>
    </xdr:from>
    <xdr:to>
      <xdr:col>14</xdr:col>
      <xdr:colOff>123825</xdr:colOff>
      <xdr:row>25</xdr:row>
      <xdr:rowOff>257175</xdr:rowOff>
    </xdr:to>
    <xdr:sp macro="" textlink="">
      <xdr:nvSpPr>
        <xdr:cNvPr id="949758" name="Line 9">
          <a:extLst>
            <a:ext uri="{FF2B5EF4-FFF2-40B4-BE49-F238E27FC236}">
              <a16:creationId xmlns:a16="http://schemas.microsoft.com/office/drawing/2014/main" id="{00000000-0008-0000-0900-0000FE7D0E00}"/>
            </a:ext>
          </a:extLst>
        </xdr:cNvPr>
        <xdr:cNvSpPr>
          <a:spLocks noChangeShapeType="1"/>
        </xdr:cNvSpPr>
      </xdr:nvSpPr>
      <xdr:spPr bwMode="auto">
        <a:xfrm rot="-5400000">
          <a:off x="4972050" y="780097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9759" name="Line 16">
          <a:extLst>
            <a:ext uri="{FF2B5EF4-FFF2-40B4-BE49-F238E27FC236}">
              <a16:creationId xmlns:a16="http://schemas.microsoft.com/office/drawing/2014/main" id="{00000000-0008-0000-0900-0000FF7D0E00}"/>
            </a:ext>
          </a:extLst>
        </xdr:cNvPr>
        <xdr:cNvSpPr>
          <a:spLocks noChangeShapeType="1"/>
        </xdr:cNvSpPr>
      </xdr:nvSpPr>
      <xdr:spPr bwMode="auto">
        <a:xfrm flipH="1">
          <a:off x="7334250" y="882967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31</xdr:col>
      <xdr:colOff>123825</xdr:colOff>
      <xdr:row>7</xdr:row>
      <xdr:rowOff>257175</xdr:rowOff>
    </xdr:from>
    <xdr:to>
      <xdr:col>32</xdr:col>
      <xdr:colOff>171450</xdr:colOff>
      <xdr:row>7</xdr:row>
      <xdr:rowOff>257175</xdr:rowOff>
    </xdr:to>
    <xdr:sp macro="" textlink="">
      <xdr:nvSpPr>
        <xdr:cNvPr id="949760" name="Line 27">
          <a:extLst>
            <a:ext uri="{FF2B5EF4-FFF2-40B4-BE49-F238E27FC236}">
              <a16:creationId xmlns:a16="http://schemas.microsoft.com/office/drawing/2014/main" id="{00000000-0008-0000-0900-0000007E0E00}"/>
            </a:ext>
          </a:extLst>
        </xdr:cNvPr>
        <xdr:cNvSpPr>
          <a:spLocks noChangeShapeType="1"/>
        </xdr:cNvSpPr>
      </xdr:nvSpPr>
      <xdr:spPr bwMode="auto">
        <a:xfrm rot="-5400000">
          <a:off x="96869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9525</xdr:colOff>
      <xdr:row>10</xdr:row>
      <xdr:rowOff>247650</xdr:rowOff>
    </xdr:from>
    <xdr:to>
      <xdr:col>33</xdr:col>
      <xdr:colOff>9525</xdr:colOff>
      <xdr:row>10</xdr:row>
      <xdr:rowOff>247650</xdr:rowOff>
    </xdr:to>
    <xdr:sp macro="" textlink="">
      <xdr:nvSpPr>
        <xdr:cNvPr id="949761" name="Line 28">
          <a:extLst>
            <a:ext uri="{FF2B5EF4-FFF2-40B4-BE49-F238E27FC236}">
              <a16:creationId xmlns:a16="http://schemas.microsoft.com/office/drawing/2014/main" id="{00000000-0008-0000-0900-0000017E0E00}"/>
            </a:ext>
          </a:extLst>
        </xdr:cNvPr>
        <xdr:cNvSpPr>
          <a:spLocks noChangeShapeType="1"/>
        </xdr:cNvSpPr>
      </xdr:nvSpPr>
      <xdr:spPr bwMode="auto">
        <a:xfrm rot="-5400000">
          <a:off x="97297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28</xdr:col>
      <xdr:colOff>123825</xdr:colOff>
      <xdr:row>12</xdr:row>
      <xdr:rowOff>38100</xdr:rowOff>
    </xdr:from>
    <xdr:to>
      <xdr:col>28</xdr:col>
      <xdr:colOff>123825</xdr:colOff>
      <xdr:row>13</xdr:row>
      <xdr:rowOff>38100</xdr:rowOff>
    </xdr:to>
    <xdr:sp macro="" textlink="">
      <xdr:nvSpPr>
        <xdr:cNvPr id="949762" name="Line 29">
          <a:extLst>
            <a:ext uri="{FF2B5EF4-FFF2-40B4-BE49-F238E27FC236}">
              <a16:creationId xmlns:a16="http://schemas.microsoft.com/office/drawing/2014/main" id="{00000000-0008-0000-0900-0000027E0E00}"/>
            </a:ext>
          </a:extLst>
        </xdr:cNvPr>
        <xdr:cNvSpPr>
          <a:spLocks noChangeShapeType="1"/>
        </xdr:cNvSpPr>
      </xdr:nvSpPr>
      <xdr:spPr bwMode="auto">
        <a:xfrm flipV="1">
          <a:off x="89725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9763" name="Line 77">
          <a:extLst>
            <a:ext uri="{FF2B5EF4-FFF2-40B4-BE49-F238E27FC236}">
              <a16:creationId xmlns:a16="http://schemas.microsoft.com/office/drawing/2014/main" id="{00000000-0008-0000-0900-0000037E0E00}"/>
            </a:ext>
          </a:extLst>
        </xdr:cNvPr>
        <xdr:cNvSpPr>
          <a:spLocks noChangeShapeType="1"/>
        </xdr:cNvSpPr>
      </xdr:nvSpPr>
      <xdr:spPr bwMode="auto">
        <a:xfrm rot="-5400000">
          <a:off x="5072063" y="67960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9764" name="Line 85">
          <a:extLst>
            <a:ext uri="{FF2B5EF4-FFF2-40B4-BE49-F238E27FC236}">
              <a16:creationId xmlns:a16="http://schemas.microsoft.com/office/drawing/2014/main" id="{00000000-0008-0000-0900-0000047E0E00}"/>
            </a:ext>
          </a:extLst>
        </xdr:cNvPr>
        <xdr:cNvSpPr>
          <a:spLocks noChangeShapeType="1"/>
        </xdr:cNvSpPr>
      </xdr:nvSpPr>
      <xdr:spPr bwMode="auto">
        <a:xfrm flipH="1">
          <a:off x="7334250" y="882967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9765" name="Line 108">
          <a:extLst>
            <a:ext uri="{FF2B5EF4-FFF2-40B4-BE49-F238E27FC236}">
              <a16:creationId xmlns:a16="http://schemas.microsoft.com/office/drawing/2014/main" id="{00000000-0008-0000-0900-0000057E0E00}"/>
            </a:ext>
          </a:extLst>
        </xdr:cNvPr>
        <xdr:cNvSpPr>
          <a:spLocks noChangeShapeType="1"/>
        </xdr:cNvSpPr>
      </xdr:nvSpPr>
      <xdr:spPr bwMode="auto">
        <a:xfrm rot="-5400000">
          <a:off x="5072063" y="67960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9766" name="Line 116">
          <a:extLst>
            <a:ext uri="{FF2B5EF4-FFF2-40B4-BE49-F238E27FC236}">
              <a16:creationId xmlns:a16="http://schemas.microsoft.com/office/drawing/2014/main" id="{00000000-0008-0000-0900-0000067E0E00}"/>
            </a:ext>
          </a:extLst>
        </xdr:cNvPr>
        <xdr:cNvSpPr>
          <a:spLocks noChangeShapeType="1"/>
        </xdr:cNvSpPr>
      </xdr:nvSpPr>
      <xdr:spPr bwMode="auto">
        <a:xfrm flipH="1">
          <a:off x="7334250" y="882967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9767" name="Line 139">
          <a:extLst>
            <a:ext uri="{FF2B5EF4-FFF2-40B4-BE49-F238E27FC236}">
              <a16:creationId xmlns:a16="http://schemas.microsoft.com/office/drawing/2014/main" id="{00000000-0008-0000-0900-0000077E0E00}"/>
            </a:ext>
          </a:extLst>
        </xdr:cNvPr>
        <xdr:cNvSpPr>
          <a:spLocks noChangeShapeType="1"/>
        </xdr:cNvSpPr>
      </xdr:nvSpPr>
      <xdr:spPr bwMode="auto">
        <a:xfrm rot="-5400000">
          <a:off x="5072063" y="67960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9768" name="Line 147">
          <a:extLst>
            <a:ext uri="{FF2B5EF4-FFF2-40B4-BE49-F238E27FC236}">
              <a16:creationId xmlns:a16="http://schemas.microsoft.com/office/drawing/2014/main" id="{00000000-0008-0000-0900-0000087E0E00}"/>
            </a:ext>
          </a:extLst>
        </xdr:cNvPr>
        <xdr:cNvSpPr>
          <a:spLocks noChangeShapeType="1"/>
        </xdr:cNvSpPr>
      </xdr:nvSpPr>
      <xdr:spPr bwMode="auto">
        <a:xfrm flipH="1">
          <a:off x="7334250" y="882967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9769" name="Line 170">
          <a:extLst>
            <a:ext uri="{FF2B5EF4-FFF2-40B4-BE49-F238E27FC236}">
              <a16:creationId xmlns:a16="http://schemas.microsoft.com/office/drawing/2014/main" id="{00000000-0008-0000-0900-0000097E0E00}"/>
            </a:ext>
          </a:extLst>
        </xdr:cNvPr>
        <xdr:cNvSpPr>
          <a:spLocks noChangeShapeType="1"/>
        </xdr:cNvSpPr>
      </xdr:nvSpPr>
      <xdr:spPr bwMode="auto">
        <a:xfrm rot="-5400000">
          <a:off x="5072063" y="67960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9770" name="Line 178">
          <a:extLst>
            <a:ext uri="{FF2B5EF4-FFF2-40B4-BE49-F238E27FC236}">
              <a16:creationId xmlns:a16="http://schemas.microsoft.com/office/drawing/2014/main" id="{00000000-0008-0000-0900-00000A7E0E00}"/>
            </a:ext>
          </a:extLst>
        </xdr:cNvPr>
        <xdr:cNvSpPr>
          <a:spLocks noChangeShapeType="1"/>
        </xdr:cNvSpPr>
      </xdr:nvSpPr>
      <xdr:spPr bwMode="auto">
        <a:xfrm flipH="1">
          <a:off x="7334250" y="882967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9771" name="Line 201">
          <a:extLst>
            <a:ext uri="{FF2B5EF4-FFF2-40B4-BE49-F238E27FC236}">
              <a16:creationId xmlns:a16="http://schemas.microsoft.com/office/drawing/2014/main" id="{00000000-0008-0000-0900-00000B7E0E00}"/>
            </a:ext>
          </a:extLst>
        </xdr:cNvPr>
        <xdr:cNvSpPr>
          <a:spLocks noChangeShapeType="1"/>
        </xdr:cNvSpPr>
      </xdr:nvSpPr>
      <xdr:spPr bwMode="auto">
        <a:xfrm rot="-5400000">
          <a:off x="5072063" y="67960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27</xdr:row>
      <xdr:rowOff>152400</xdr:rowOff>
    </xdr:from>
    <xdr:to>
      <xdr:col>23</xdr:col>
      <xdr:colOff>180975</xdr:colOff>
      <xdr:row>29</xdr:row>
      <xdr:rowOff>142875</xdr:rowOff>
    </xdr:to>
    <xdr:sp macro="" textlink="">
      <xdr:nvSpPr>
        <xdr:cNvPr id="949772" name="AutoShape 208">
          <a:extLst>
            <a:ext uri="{FF2B5EF4-FFF2-40B4-BE49-F238E27FC236}">
              <a16:creationId xmlns:a16="http://schemas.microsoft.com/office/drawing/2014/main" id="{00000000-0008-0000-0900-00000C7E0E00}"/>
            </a:ext>
          </a:extLst>
        </xdr:cNvPr>
        <xdr:cNvSpPr>
          <a:spLocks/>
        </xdr:cNvSpPr>
      </xdr:nvSpPr>
      <xdr:spPr bwMode="auto">
        <a:xfrm>
          <a:off x="7334250" y="8496300"/>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9773" name="Line 209">
          <a:extLst>
            <a:ext uri="{FF2B5EF4-FFF2-40B4-BE49-F238E27FC236}">
              <a16:creationId xmlns:a16="http://schemas.microsoft.com/office/drawing/2014/main" id="{00000000-0008-0000-0900-00000D7E0E00}"/>
            </a:ext>
          </a:extLst>
        </xdr:cNvPr>
        <xdr:cNvSpPr>
          <a:spLocks noChangeShapeType="1"/>
        </xdr:cNvSpPr>
      </xdr:nvSpPr>
      <xdr:spPr bwMode="auto">
        <a:xfrm flipH="1">
          <a:off x="7334250" y="8829675"/>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43</xdr:col>
      <xdr:colOff>9525</xdr:colOff>
      <xdr:row>15</xdr:row>
      <xdr:rowOff>133350</xdr:rowOff>
    </xdr:from>
    <xdr:to>
      <xdr:col>44</xdr:col>
      <xdr:colOff>0</xdr:colOff>
      <xdr:row>17</xdr:row>
      <xdr:rowOff>133350</xdr:rowOff>
    </xdr:to>
    <xdr:sp macro="" textlink="">
      <xdr:nvSpPr>
        <xdr:cNvPr id="949774" name="AutoShape 211">
          <a:extLst>
            <a:ext uri="{FF2B5EF4-FFF2-40B4-BE49-F238E27FC236}">
              <a16:creationId xmlns:a16="http://schemas.microsoft.com/office/drawing/2014/main" id="{00000000-0008-0000-0900-00000E7E0E00}"/>
            </a:ext>
          </a:extLst>
        </xdr:cNvPr>
        <xdr:cNvSpPr>
          <a:spLocks/>
        </xdr:cNvSpPr>
      </xdr:nvSpPr>
      <xdr:spPr bwMode="auto">
        <a:xfrm>
          <a:off x="13211175" y="4438650"/>
          <a:ext cx="180975" cy="685800"/>
        </a:xfrm>
        <a:prstGeom prst="leftBracket">
          <a:avLst>
            <a:gd name="adj" fmla="val 31105"/>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43</xdr:col>
      <xdr:colOff>9525</xdr:colOff>
      <xdr:row>16</xdr:row>
      <xdr:rowOff>142875</xdr:rowOff>
    </xdr:from>
    <xdr:to>
      <xdr:col>44</xdr:col>
      <xdr:colOff>0</xdr:colOff>
      <xdr:row>16</xdr:row>
      <xdr:rowOff>142875</xdr:rowOff>
    </xdr:to>
    <xdr:sp macro="" textlink="">
      <xdr:nvSpPr>
        <xdr:cNvPr id="949775" name="Line 212">
          <a:extLst>
            <a:ext uri="{FF2B5EF4-FFF2-40B4-BE49-F238E27FC236}">
              <a16:creationId xmlns:a16="http://schemas.microsoft.com/office/drawing/2014/main" id="{00000000-0008-0000-0900-00000F7E0E00}"/>
            </a:ext>
          </a:extLst>
        </xdr:cNvPr>
        <xdr:cNvSpPr>
          <a:spLocks noChangeShapeType="1"/>
        </xdr:cNvSpPr>
      </xdr:nvSpPr>
      <xdr:spPr bwMode="auto">
        <a:xfrm flipH="1">
          <a:off x="13211175" y="4791075"/>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31</xdr:col>
      <xdr:colOff>66675</xdr:colOff>
      <xdr:row>16</xdr:row>
      <xdr:rowOff>276225</xdr:rowOff>
    </xdr:from>
    <xdr:to>
      <xdr:col>32</xdr:col>
      <xdr:colOff>114300</xdr:colOff>
      <xdr:row>16</xdr:row>
      <xdr:rowOff>276225</xdr:rowOff>
    </xdr:to>
    <xdr:sp macro="" textlink="">
      <xdr:nvSpPr>
        <xdr:cNvPr id="949776" name="Line 223">
          <a:extLst>
            <a:ext uri="{FF2B5EF4-FFF2-40B4-BE49-F238E27FC236}">
              <a16:creationId xmlns:a16="http://schemas.microsoft.com/office/drawing/2014/main" id="{00000000-0008-0000-0900-0000107E0E00}"/>
            </a:ext>
          </a:extLst>
        </xdr:cNvPr>
        <xdr:cNvSpPr>
          <a:spLocks noChangeShapeType="1"/>
        </xdr:cNvSpPr>
      </xdr:nvSpPr>
      <xdr:spPr bwMode="auto">
        <a:xfrm rot="-5400000">
          <a:off x="9629775" y="48101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0</xdr:colOff>
      <xdr:row>13</xdr:row>
      <xdr:rowOff>238125</xdr:rowOff>
    </xdr:from>
    <xdr:to>
      <xdr:col>33</xdr:col>
      <xdr:colOff>0</xdr:colOff>
      <xdr:row>13</xdr:row>
      <xdr:rowOff>238125</xdr:rowOff>
    </xdr:to>
    <xdr:sp macro="" textlink="">
      <xdr:nvSpPr>
        <xdr:cNvPr id="949777" name="Line 221">
          <a:extLst>
            <a:ext uri="{FF2B5EF4-FFF2-40B4-BE49-F238E27FC236}">
              <a16:creationId xmlns:a16="http://schemas.microsoft.com/office/drawing/2014/main" id="{00000000-0008-0000-0900-0000117E0E00}"/>
            </a:ext>
          </a:extLst>
        </xdr:cNvPr>
        <xdr:cNvSpPr>
          <a:spLocks noChangeShapeType="1"/>
        </xdr:cNvSpPr>
      </xdr:nvSpPr>
      <xdr:spPr bwMode="auto">
        <a:xfrm rot="-5400000">
          <a:off x="9720263" y="37957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161925</xdr:rowOff>
    </xdr:from>
    <xdr:to>
      <xdr:col>4</xdr:col>
      <xdr:colOff>323850</xdr:colOff>
      <xdr:row>10</xdr:row>
      <xdr:rowOff>171450</xdr:rowOff>
    </xdr:to>
    <xdr:grpSp>
      <xdr:nvGrpSpPr>
        <xdr:cNvPr id="949778" name="グループ化 41">
          <a:extLst>
            <a:ext uri="{FF2B5EF4-FFF2-40B4-BE49-F238E27FC236}">
              <a16:creationId xmlns:a16="http://schemas.microsoft.com/office/drawing/2014/main" id="{00000000-0008-0000-0900-0000127E0E00}"/>
            </a:ext>
          </a:extLst>
        </xdr:cNvPr>
        <xdr:cNvGrpSpPr>
          <a:grpSpLocks/>
        </xdr:cNvGrpSpPr>
      </xdr:nvGrpSpPr>
      <xdr:grpSpPr bwMode="auto">
        <a:xfrm>
          <a:off x="1844040" y="2202180"/>
          <a:ext cx="662940" cy="640080"/>
          <a:chOff x="1584960" y="2202180"/>
          <a:chExt cx="586740" cy="632460"/>
        </a:xfrm>
      </xdr:grpSpPr>
      <xdr:cxnSp macro="">
        <xdr:nvCxnSpPr>
          <xdr:cNvPr id="196" name="直線コネクタ 195">
            <a:extLst>
              <a:ext uri="{FF2B5EF4-FFF2-40B4-BE49-F238E27FC236}">
                <a16:creationId xmlns:a16="http://schemas.microsoft.com/office/drawing/2014/main" id="{00000000-0008-0000-0900-0000C4000000}"/>
              </a:ext>
            </a:extLst>
          </xdr:cNvPr>
          <xdr:cNvCxnSpPr/>
        </xdr:nvCxnSpPr>
        <xdr:spPr bwMode="auto">
          <a:xfrm>
            <a:off x="1584960" y="2834640"/>
            <a:ext cx="569733"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7" name="直線コネクタ 196">
            <a:extLst>
              <a:ext uri="{FF2B5EF4-FFF2-40B4-BE49-F238E27FC236}">
                <a16:creationId xmlns:a16="http://schemas.microsoft.com/office/drawing/2014/main" id="{00000000-0008-0000-0900-0000C5000000}"/>
              </a:ext>
            </a:extLst>
          </xdr:cNvPr>
          <xdr:cNvCxnSpPr/>
        </xdr:nvCxnSpPr>
        <xdr:spPr bwMode="auto">
          <a:xfrm rot="5400000" flipH="1" flipV="1">
            <a:off x="1540841" y="251841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8" name="直線コネクタ 197">
            <a:extLst>
              <a:ext uri="{FF2B5EF4-FFF2-40B4-BE49-F238E27FC236}">
                <a16:creationId xmlns:a16="http://schemas.microsoft.com/office/drawing/2014/main" id="{00000000-0008-0000-0900-0000C6000000}"/>
              </a:ext>
            </a:extLst>
          </xdr:cNvPr>
          <xdr:cNvCxnSpPr/>
        </xdr:nvCxnSpPr>
        <xdr:spPr bwMode="auto">
          <a:xfrm>
            <a:off x="1848568" y="2211620"/>
            <a:ext cx="323132"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323850</xdr:colOff>
      <xdr:row>8</xdr:row>
      <xdr:rowOff>85725</xdr:rowOff>
    </xdr:from>
    <xdr:to>
      <xdr:col>5</xdr:col>
      <xdr:colOff>0</xdr:colOff>
      <xdr:row>8</xdr:row>
      <xdr:rowOff>85725</xdr:rowOff>
    </xdr:to>
    <xdr:sp macro="" textlink="">
      <xdr:nvSpPr>
        <xdr:cNvPr id="949779" name="Line 5">
          <a:extLst>
            <a:ext uri="{FF2B5EF4-FFF2-40B4-BE49-F238E27FC236}">
              <a16:creationId xmlns:a16="http://schemas.microsoft.com/office/drawing/2014/main" id="{00000000-0008-0000-0900-0000137E0E00}"/>
            </a:ext>
          </a:extLst>
        </xdr:cNvPr>
        <xdr:cNvSpPr>
          <a:spLocks noChangeShapeType="1"/>
        </xdr:cNvSpPr>
      </xdr:nvSpPr>
      <xdr:spPr bwMode="auto">
        <a:xfrm rot="-5400000">
          <a:off x="2333625" y="1962150"/>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323850</xdr:colOff>
      <xdr:row>10</xdr:row>
      <xdr:rowOff>95250</xdr:rowOff>
    </xdr:from>
    <xdr:to>
      <xdr:col>5</xdr:col>
      <xdr:colOff>0</xdr:colOff>
      <xdr:row>10</xdr:row>
      <xdr:rowOff>95250</xdr:rowOff>
    </xdr:to>
    <xdr:sp macro="" textlink="">
      <xdr:nvSpPr>
        <xdr:cNvPr id="949780" name="Line 5">
          <a:extLst>
            <a:ext uri="{FF2B5EF4-FFF2-40B4-BE49-F238E27FC236}">
              <a16:creationId xmlns:a16="http://schemas.microsoft.com/office/drawing/2014/main" id="{00000000-0008-0000-0900-0000147E0E00}"/>
            </a:ext>
          </a:extLst>
        </xdr:cNvPr>
        <xdr:cNvSpPr>
          <a:spLocks noChangeShapeType="1"/>
        </xdr:cNvSpPr>
      </xdr:nvSpPr>
      <xdr:spPr bwMode="auto">
        <a:xfrm rot="-5400000">
          <a:off x="2333625" y="2600325"/>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95250</xdr:colOff>
      <xdr:row>16</xdr:row>
      <xdr:rowOff>266700</xdr:rowOff>
    </xdr:from>
    <xdr:to>
      <xdr:col>23</xdr:col>
      <xdr:colOff>133350</xdr:colOff>
      <xdr:row>16</xdr:row>
      <xdr:rowOff>266700</xdr:rowOff>
    </xdr:to>
    <xdr:sp macro="" textlink="">
      <xdr:nvSpPr>
        <xdr:cNvPr id="949781" name="Line 223">
          <a:extLst>
            <a:ext uri="{FF2B5EF4-FFF2-40B4-BE49-F238E27FC236}">
              <a16:creationId xmlns:a16="http://schemas.microsoft.com/office/drawing/2014/main" id="{00000000-0008-0000-0900-0000157E0E00}"/>
            </a:ext>
          </a:extLst>
        </xdr:cNvPr>
        <xdr:cNvSpPr>
          <a:spLocks noChangeShapeType="1"/>
        </xdr:cNvSpPr>
      </xdr:nvSpPr>
      <xdr:spPr bwMode="auto">
        <a:xfrm rot="-5400000">
          <a:off x="7353300" y="48006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25</xdr:col>
      <xdr:colOff>38100</xdr:colOff>
      <xdr:row>25</xdr:row>
      <xdr:rowOff>247650</xdr:rowOff>
    </xdr:from>
    <xdr:to>
      <xdr:col>25</xdr:col>
      <xdr:colOff>542925</xdr:colOff>
      <xdr:row>25</xdr:row>
      <xdr:rowOff>247650</xdr:rowOff>
    </xdr:to>
    <xdr:sp macro="" textlink="">
      <xdr:nvSpPr>
        <xdr:cNvPr id="949782" name="Line 1">
          <a:extLst>
            <a:ext uri="{FF2B5EF4-FFF2-40B4-BE49-F238E27FC236}">
              <a16:creationId xmlns:a16="http://schemas.microsoft.com/office/drawing/2014/main" id="{00000000-0008-0000-0900-0000167E0E00}"/>
            </a:ext>
          </a:extLst>
        </xdr:cNvPr>
        <xdr:cNvSpPr>
          <a:spLocks noChangeShapeType="1"/>
        </xdr:cNvSpPr>
      </xdr:nvSpPr>
      <xdr:spPr bwMode="auto">
        <a:xfrm rot="-5400000">
          <a:off x="8034338" y="7653337"/>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34</xdr:col>
      <xdr:colOff>476250</xdr:colOff>
      <xdr:row>20</xdr:row>
      <xdr:rowOff>0</xdr:rowOff>
    </xdr:from>
    <xdr:to>
      <xdr:col>34</xdr:col>
      <xdr:colOff>476250</xdr:colOff>
      <xdr:row>21</xdr:row>
      <xdr:rowOff>142875</xdr:rowOff>
    </xdr:to>
    <xdr:sp macro="" textlink="">
      <xdr:nvSpPr>
        <xdr:cNvPr id="949783" name="Line 1">
          <a:extLst>
            <a:ext uri="{FF2B5EF4-FFF2-40B4-BE49-F238E27FC236}">
              <a16:creationId xmlns:a16="http://schemas.microsoft.com/office/drawing/2014/main" id="{00000000-0008-0000-0900-0000177E0E00}"/>
            </a:ext>
          </a:extLst>
        </xdr:cNvPr>
        <xdr:cNvSpPr>
          <a:spLocks noChangeShapeType="1"/>
        </xdr:cNvSpPr>
      </xdr:nvSpPr>
      <xdr:spPr bwMode="auto">
        <a:xfrm>
          <a:off x="10506075" y="599122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10.xml><?xml version="1.0" encoding="utf-8"?>
<xdr:wsDr xmlns:xdr="http://schemas.openxmlformats.org/drawingml/2006/spreadsheetDrawing" xmlns:a="http://schemas.openxmlformats.org/drawingml/2006/main">
  <xdr:twoCellAnchor>
    <xdr:from>
      <xdr:col>10</xdr:col>
      <xdr:colOff>133350</xdr:colOff>
      <xdr:row>23</xdr:row>
      <xdr:rowOff>304800</xdr:rowOff>
    </xdr:from>
    <xdr:to>
      <xdr:col>10</xdr:col>
      <xdr:colOff>133350</xdr:colOff>
      <xdr:row>25</xdr:row>
      <xdr:rowOff>133350</xdr:rowOff>
    </xdr:to>
    <xdr:sp macro="" textlink="">
      <xdr:nvSpPr>
        <xdr:cNvPr id="950775" name="Line 1">
          <a:extLst>
            <a:ext uri="{FF2B5EF4-FFF2-40B4-BE49-F238E27FC236}">
              <a16:creationId xmlns:a16="http://schemas.microsoft.com/office/drawing/2014/main" id="{00000000-0008-0000-0A00-0000F7810E00}"/>
            </a:ext>
          </a:extLst>
        </xdr:cNvPr>
        <xdr:cNvSpPr>
          <a:spLocks noChangeShapeType="1"/>
        </xdr:cNvSpPr>
      </xdr:nvSpPr>
      <xdr:spPr bwMode="auto">
        <a:xfrm>
          <a:off x="4267200" y="7277100"/>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133350</xdr:colOff>
      <xdr:row>14</xdr:row>
      <xdr:rowOff>38100</xdr:rowOff>
    </xdr:from>
    <xdr:to>
      <xdr:col>10</xdr:col>
      <xdr:colOff>133350</xdr:colOff>
      <xdr:row>15</xdr:row>
      <xdr:rowOff>38100</xdr:rowOff>
    </xdr:to>
    <xdr:sp macro="" textlink="">
      <xdr:nvSpPr>
        <xdr:cNvPr id="950776" name="Line 2">
          <a:extLst>
            <a:ext uri="{FF2B5EF4-FFF2-40B4-BE49-F238E27FC236}">
              <a16:creationId xmlns:a16="http://schemas.microsoft.com/office/drawing/2014/main" id="{00000000-0008-0000-0A00-0000F8810E00}"/>
            </a:ext>
          </a:extLst>
        </xdr:cNvPr>
        <xdr:cNvSpPr>
          <a:spLocks noChangeShapeType="1"/>
        </xdr:cNvSpPr>
      </xdr:nvSpPr>
      <xdr:spPr bwMode="auto">
        <a:xfrm>
          <a:off x="42672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152400</xdr:colOff>
      <xdr:row>10</xdr:row>
      <xdr:rowOff>257175</xdr:rowOff>
    </xdr:from>
    <xdr:to>
      <xdr:col>11</xdr:col>
      <xdr:colOff>190500</xdr:colOff>
      <xdr:row>10</xdr:row>
      <xdr:rowOff>257175</xdr:rowOff>
    </xdr:to>
    <xdr:sp macro="" textlink="">
      <xdr:nvSpPr>
        <xdr:cNvPr id="950777" name="Line 3">
          <a:extLst>
            <a:ext uri="{FF2B5EF4-FFF2-40B4-BE49-F238E27FC236}">
              <a16:creationId xmlns:a16="http://schemas.microsoft.com/office/drawing/2014/main" id="{00000000-0008-0000-0A00-0000F981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11</xdr:row>
      <xdr:rowOff>257175</xdr:rowOff>
    </xdr:from>
    <xdr:to>
      <xdr:col>9</xdr:col>
      <xdr:colOff>133350</xdr:colOff>
      <xdr:row>13</xdr:row>
      <xdr:rowOff>85725</xdr:rowOff>
    </xdr:to>
    <xdr:sp macro="" textlink="">
      <xdr:nvSpPr>
        <xdr:cNvPr id="950778" name="Line 4">
          <a:extLst>
            <a:ext uri="{FF2B5EF4-FFF2-40B4-BE49-F238E27FC236}">
              <a16:creationId xmlns:a16="http://schemas.microsoft.com/office/drawing/2014/main" id="{00000000-0008-0000-0A00-0000FA810E00}"/>
            </a:ext>
          </a:extLst>
        </xdr:cNvPr>
        <xdr:cNvSpPr>
          <a:spLocks noChangeShapeType="1"/>
        </xdr:cNvSpPr>
      </xdr:nvSpPr>
      <xdr:spPr bwMode="auto">
        <a:xfrm flipV="1">
          <a:off x="40767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142875</xdr:colOff>
      <xdr:row>10</xdr:row>
      <xdr:rowOff>257175</xdr:rowOff>
    </xdr:from>
    <xdr:to>
      <xdr:col>14</xdr:col>
      <xdr:colOff>161925</xdr:colOff>
      <xdr:row>10</xdr:row>
      <xdr:rowOff>257175</xdr:rowOff>
    </xdr:to>
    <xdr:sp macro="" textlink="">
      <xdr:nvSpPr>
        <xdr:cNvPr id="950779" name="Line 5">
          <a:extLst>
            <a:ext uri="{FF2B5EF4-FFF2-40B4-BE49-F238E27FC236}">
              <a16:creationId xmlns:a16="http://schemas.microsoft.com/office/drawing/2014/main" id="{00000000-0008-0000-0A00-0000FB810E00}"/>
            </a:ext>
          </a:extLst>
        </xdr:cNvPr>
        <xdr:cNvSpPr>
          <a:spLocks noChangeShapeType="1"/>
        </xdr:cNvSpPr>
      </xdr:nvSpPr>
      <xdr:spPr bwMode="auto">
        <a:xfrm rot="-5400000">
          <a:off x="50101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0</xdr:colOff>
      <xdr:row>13</xdr:row>
      <xdr:rowOff>247650</xdr:rowOff>
    </xdr:from>
    <xdr:to>
      <xdr:col>14</xdr:col>
      <xdr:colOff>180975</xdr:colOff>
      <xdr:row>13</xdr:row>
      <xdr:rowOff>247650</xdr:rowOff>
    </xdr:to>
    <xdr:sp macro="" textlink="">
      <xdr:nvSpPr>
        <xdr:cNvPr id="950780" name="Line 6">
          <a:extLst>
            <a:ext uri="{FF2B5EF4-FFF2-40B4-BE49-F238E27FC236}">
              <a16:creationId xmlns:a16="http://schemas.microsoft.com/office/drawing/2014/main" id="{00000000-0008-0000-0A00-0000FC810E00}"/>
            </a:ext>
          </a:extLst>
        </xdr:cNvPr>
        <xdr:cNvSpPr>
          <a:spLocks noChangeShapeType="1"/>
        </xdr:cNvSpPr>
      </xdr:nvSpPr>
      <xdr:spPr bwMode="auto">
        <a:xfrm rot="-5400000">
          <a:off x="50530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9525</xdr:colOff>
      <xdr:row>16</xdr:row>
      <xdr:rowOff>238125</xdr:rowOff>
    </xdr:from>
    <xdr:to>
      <xdr:col>14</xdr:col>
      <xdr:colOff>190500</xdr:colOff>
      <xdr:row>16</xdr:row>
      <xdr:rowOff>238125</xdr:rowOff>
    </xdr:to>
    <xdr:sp macro="" textlink="">
      <xdr:nvSpPr>
        <xdr:cNvPr id="950781" name="Line 7">
          <a:extLst>
            <a:ext uri="{FF2B5EF4-FFF2-40B4-BE49-F238E27FC236}">
              <a16:creationId xmlns:a16="http://schemas.microsoft.com/office/drawing/2014/main" id="{00000000-0008-0000-0A00-0000FD810E00}"/>
            </a:ext>
          </a:extLst>
        </xdr:cNvPr>
        <xdr:cNvSpPr>
          <a:spLocks noChangeShapeType="1"/>
        </xdr:cNvSpPr>
      </xdr:nvSpPr>
      <xdr:spPr bwMode="auto">
        <a:xfrm rot="-5400000">
          <a:off x="5062538" y="47958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50782" name="Line 8">
          <a:extLst>
            <a:ext uri="{FF2B5EF4-FFF2-40B4-BE49-F238E27FC236}">
              <a16:creationId xmlns:a16="http://schemas.microsoft.com/office/drawing/2014/main" id="{00000000-0008-0000-0A00-0000FE810E00}"/>
            </a:ext>
          </a:extLst>
        </xdr:cNvPr>
        <xdr:cNvSpPr>
          <a:spLocks noChangeShapeType="1"/>
        </xdr:cNvSpPr>
      </xdr:nvSpPr>
      <xdr:spPr bwMode="auto">
        <a:xfrm rot="-5400000">
          <a:off x="5072063" y="67960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104775</xdr:colOff>
      <xdr:row>25</xdr:row>
      <xdr:rowOff>257175</xdr:rowOff>
    </xdr:from>
    <xdr:to>
      <xdr:col>14</xdr:col>
      <xdr:colOff>123825</xdr:colOff>
      <xdr:row>25</xdr:row>
      <xdr:rowOff>257175</xdr:rowOff>
    </xdr:to>
    <xdr:sp macro="" textlink="">
      <xdr:nvSpPr>
        <xdr:cNvPr id="950783" name="Line 9">
          <a:extLst>
            <a:ext uri="{FF2B5EF4-FFF2-40B4-BE49-F238E27FC236}">
              <a16:creationId xmlns:a16="http://schemas.microsoft.com/office/drawing/2014/main" id="{00000000-0008-0000-0A00-0000FF810E00}"/>
            </a:ext>
          </a:extLst>
        </xdr:cNvPr>
        <xdr:cNvSpPr>
          <a:spLocks noChangeShapeType="1"/>
        </xdr:cNvSpPr>
      </xdr:nvSpPr>
      <xdr:spPr bwMode="auto">
        <a:xfrm rot="-5400000">
          <a:off x="4972050" y="780097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50784" name="Line 16">
          <a:extLst>
            <a:ext uri="{FF2B5EF4-FFF2-40B4-BE49-F238E27FC236}">
              <a16:creationId xmlns:a16="http://schemas.microsoft.com/office/drawing/2014/main" id="{00000000-0008-0000-0A00-000000820E00}"/>
            </a:ext>
          </a:extLst>
        </xdr:cNvPr>
        <xdr:cNvSpPr>
          <a:spLocks noChangeShapeType="1"/>
        </xdr:cNvSpPr>
      </xdr:nvSpPr>
      <xdr:spPr bwMode="auto">
        <a:xfrm flipH="1">
          <a:off x="7334250" y="882967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31</xdr:col>
      <xdr:colOff>123825</xdr:colOff>
      <xdr:row>7</xdr:row>
      <xdr:rowOff>257175</xdr:rowOff>
    </xdr:from>
    <xdr:to>
      <xdr:col>32</xdr:col>
      <xdr:colOff>171450</xdr:colOff>
      <xdr:row>7</xdr:row>
      <xdr:rowOff>257175</xdr:rowOff>
    </xdr:to>
    <xdr:sp macro="" textlink="">
      <xdr:nvSpPr>
        <xdr:cNvPr id="950785" name="Line 27">
          <a:extLst>
            <a:ext uri="{FF2B5EF4-FFF2-40B4-BE49-F238E27FC236}">
              <a16:creationId xmlns:a16="http://schemas.microsoft.com/office/drawing/2014/main" id="{00000000-0008-0000-0A00-000001820E00}"/>
            </a:ext>
          </a:extLst>
        </xdr:cNvPr>
        <xdr:cNvSpPr>
          <a:spLocks noChangeShapeType="1"/>
        </xdr:cNvSpPr>
      </xdr:nvSpPr>
      <xdr:spPr bwMode="auto">
        <a:xfrm rot="-5400000">
          <a:off x="96869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9525</xdr:colOff>
      <xdr:row>10</xdr:row>
      <xdr:rowOff>247650</xdr:rowOff>
    </xdr:from>
    <xdr:to>
      <xdr:col>33</xdr:col>
      <xdr:colOff>9525</xdr:colOff>
      <xdr:row>10</xdr:row>
      <xdr:rowOff>247650</xdr:rowOff>
    </xdr:to>
    <xdr:sp macro="" textlink="">
      <xdr:nvSpPr>
        <xdr:cNvPr id="950786" name="Line 28">
          <a:extLst>
            <a:ext uri="{FF2B5EF4-FFF2-40B4-BE49-F238E27FC236}">
              <a16:creationId xmlns:a16="http://schemas.microsoft.com/office/drawing/2014/main" id="{00000000-0008-0000-0A00-000002820E00}"/>
            </a:ext>
          </a:extLst>
        </xdr:cNvPr>
        <xdr:cNvSpPr>
          <a:spLocks noChangeShapeType="1"/>
        </xdr:cNvSpPr>
      </xdr:nvSpPr>
      <xdr:spPr bwMode="auto">
        <a:xfrm rot="-5400000">
          <a:off x="97297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28</xdr:col>
      <xdr:colOff>123825</xdr:colOff>
      <xdr:row>12</xdr:row>
      <xdr:rowOff>38100</xdr:rowOff>
    </xdr:from>
    <xdr:to>
      <xdr:col>28</xdr:col>
      <xdr:colOff>123825</xdr:colOff>
      <xdr:row>13</xdr:row>
      <xdr:rowOff>38100</xdr:rowOff>
    </xdr:to>
    <xdr:sp macro="" textlink="">
      <xdr:nvSpPr>
        <xdr:cNvPr id="950787" name="Line 29">
          <a:extLst>
            <a:ext uri="{FF2B5EF4-FFF2-40B4-BE49-F238E27FC236}">
              <a16:creationId xmlns:a16="http://schemas.microsoft.com/office/drawing/2014/main" id="{00000000-0008-0000-0A00-000003820E00}"/>
            </a:ext>
          </a:extLst>
        </xdr:cNvPr>
        <xdr:cNvSpPr>
          <a:spLocks noChangeShapeType="1"/>
        </xdr:cNvSpPr>
      </xdr:nvSpPr>
      <xdr:spPr bwMode="auto">
        <a:xfrm flipV="1">
          <a:off x="89725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50788" name="Line 78">
          <a:extLst>
            <a:ext uri="{FF2B5EF4-FFF2-40B4-BE49-F238E27FC236}">
              <a16:creationId xmlns:a16="http://schemas.microsoft.com/office/drawing/2014/main" id="{00000000-0008-0000-0A00-000004820E00}"/>
            </a:ext>
          </a:extLst>
        </xdr:cNvPr>
        <xdr:cNvSpPr>
          <a:spLocks noChangeShapeType="1"/>
        </xdr:cNvSpPr>
      </xdr:nvSpPr>
      <xdr:spPr bwMode="auto">
        <a:xfrm rot="-5400000">
          <a:off x="5072063" y="67960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50789" name="Line 86">
          <a:extLst>
            <a:ext uri="{FF2B5EF4-FFF2-40B4-BE49-F238E27FC236}">
              <a16:creationId xmlns:a16="http://schemas.microsoft.com/office/drawing/2014/main" id="{00000000-0008-0000-0A00-000005820E00}"/>
            </a:ext>
          </a:extLst>
        </xdr:cNvPr>
        <xdr:cNvSpPr>
          <a:spLocks noChangeShapeType="1"/>
        </xdr:cNvSpPr>
      </xdr:nvSpPr>
      <xdr:spPr bwMode="auto">
        <a:xfrm flipH="1">
          <a:off x="7334250" y="882967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50790" name="Line 109">
          <a:extLst>
            <a:ext uri="{FF2B5EF4-FFF2-40B4-BE49-F238E27FC236}">
              <a16:creationId xmlns:a16="http://schemas.microsoft.com/office/drawing/2014/main" id="{00000000-0008-0000-0A00-000006820E00}"/>
            </a:ext>
          </a:extLst>
        </xdr:cNvPr>
        <xdr:cNvSpPr>
          <a:spLocks noChangeShapeType="1"/>
        </xdr:cNvSpPr>
      </xdr:nvSpPr>
      <xdr:spPr bwMode="auto">
        <a:xfrm rot="-5400000">
          <a:off x="5072063" y="67960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50791" name="Line 117">
          <a:extLst>
            <a:ext uri="{FF2B5EF4-FFF2-40B4-BE49-F238E27FC236}">
              <a16:creationId xmlns:a16="http://schemas.microsoft.com/office/drawing/2014/main" id="{00000000-0008-0000-0A00-000007820E00}"/>
            </a:ext>
          </a:extLst>
        </xdr:cNvPr>
        <xdr:cNvSpPr>
          <a:spLocks noChangeShapeType="1"/>
        </xdr:cNvSpPr>
      </xdr:nvSpPr>
      <xdr:spPr bwMode="auto">
        <a:xfrm flipH="1">
          <a:off x="7334250" y="882967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50792" name="Line 140">
          <a:extLst>
            <a:ext uri="{FF2B5EF4-FFF2-40B4-BE49-F238E27FC236}">
              <a16:creationId xmlns:a16="http://schemas.microsoft.com/office/drawing/2014/main" id="{00000000-0008-0000-0A00-000008820E00}"/>
            </a:ext>
          </a:extLst>
        </xdr:cNvPr>
        <xdr:cNvSpPr>
          <a:spLocks noChangeShapeType="1"/>
        </xdr:cNvSpPr>
      </xdr:nvSpPr>
      <xdr:spPr bwMode="auto">
        <a:xfrm rot="-5400000">
          <a:off x="5072063" y="67960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50793" name="Line 148">
          <a:extLst>
            <a:ext uri="{FF2B5EF4-FFF2-40B4-BE49-F238E27FC236}">
              <a16:creationId xmlns:a16="http://schemas.microsoft.com/office/drawing/2014/main" id="{00000000-0008-0000-0A00-000009820E00}"/>
            </a:ext>
          </a:extLst>
        </xdr:cNvPr>
        <xdr:cNvSpPr>
          <a:spLocks noChangeShapeType="1"/>
        </xdr:cNvSpPr>
      </xdr:nvSpPr>
      <xdr:spPr bwMode="auto">
        <a:xfrm flipH="1">
          <a:off x="7334250" y="882967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50794" name="Line 171">
          <a:extLst>
            <a:ext uri="{FF2B5EF4-FFF2-40B4-BE49-F238E27FC236}">
              <a16:creationId xmlns:a16="http://schemas.microsoft.com/office/drawing/2014/main" id="{00000000-0008-0000-0A00-00000A820E00}"/>
            </a:ext>
          </a:extLst>
        </xdr:cNvPr>
        <xdr:cNvSpPr>
          <a:spLocks noChangeShapeType="1"/>
        </xdr:cNvSpPr>
      </xdr:nvSpPr>
      <xdr:spPr bwMode="auto">
        <a:xfrm rot="-5400000">
          <a:off x="5072063" y="67960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50795" name="Line 179">
          <a:extLst>
            <a:ext uri="{FF2B5EF4-FFF2-40B4-BE49-F238E27FC236}">
              <a16:creationId xmlns:a16="http://schemas.microsoft.com/office/drawing/2014/main" id="{00000000-0008-0000-0A00-00000B820E00}"/>
            </a:ext>
          </a:extLst>
        </xdr:cNvPr>
        <xdr:cNvSpPr>
          <a:spLocks noChangeShapeType="1"/>
        </xdr:cNvSpPr>
      </xdr:nvSpPr>
      <xdr:spPr bwMode="auto">
        <a:xfrm flipH="1">
          <a:off x="7334250" y="882967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50796" name="Line 202">
          <a:extLst>
            <a:ext uri="{FF2B5EF4-FFF2-40B4-BE49-F238E27FC236}">
              <a16:creationId xmlns:a16="http://schemas.microsoft.com/office/drawing/2014/main" id="{00000000-0008-0000-0A00-00000C820E00}"/>
            </a:ext>
          </a:extLst>
        </xdr:cNvPr>
        <xdr:cNvSpPr>
          <a:spLocks noChangeShapeType="1"/>
        </xdr:cNvSpPr>
      </xdr:nvSpPr>
      <xdr:spPr bwMode="auto">
        <a:xfrm rot="-5400000">
          <a:off x="5072063" y="67960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27</xdr:row>
      <xdr:rowOff>152400</xdr:rowOff>
    </xdr:from>
    <xdr:to>
      <xdr:col>23</xdr:col>
      <xdr:colOff>180975</xdr:colOff>
      <xdr:row>29</xdr:row>
      <xdr:rowOff>142875</xdr:rowOff>
    </xdr:to>
    <xdr:sp macro="" textlink="">
      <xdr:nvSpPr>
        <xdr:cNvPr id="950797" name="AutoShape 209">
          <a:extLst>
            <a:ext uri="{FF2B5EF4-FFF2-40B4-BE49-F238E27FC236}">
              <a16:creationId xmlns:a16="http://schemas.microsoft.com/office/drawing/2014/main" id="{00000000-0008-0000-0A00-00000D820E00}"/>
            </a:ext>
          </a:extLst>
        </xdr:cNvPr>
        <xdr:cNvSpPr>
          <a:spLocks/>
        </xdr:cNvSpPr>
      </xdr:nvSpPr>
      <xdr:spPr bwMode="auto">
        <a:xfrm>
          <a:off x="7334250" y="8496300"/>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50798" name="Line 210">
          <a:extLst>
            <a:ext uri="{FF2B5EF4-FFF2-40B4-BE49-F238E27FC236}">
              <a16:creationId xmlns:a16="http://schemas.microsoft.com/office/drawing/2014/main" id="{00000000-0008-0000-0A00-00000E820E00}"/>
            </a:ext>
          </a:extLst>
        </xdr:cNvPr>
        <xdr:cNvSpPr>
          <a:spLocks noChangeShapeType="1"/>
        </xdr:cNvSpPr>
      </xdr:nvSpPr>
      <xdr:spPr bwMode="auto">
        <a:xfrm flipH="1">
          <a:off x="7334250" y="8829675"/>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43</xdr:col>
      <xdr:colOff>9525</xdr:colOff>
      <xdr:row>15</xdr:row>
      <xdr:rowOff>133350</xdr:rowOff>
    </xdr:from>
    <xdr:to>
      <xdr:col>44</xdr:col>
      <xdr:colOff>0</xdr:colOff>
      <xdr:row>17</xdr:row>
      <xdr:rowOff>133350</xdr:rowOff>
    </xdr:to>
    <xdr:sp macro="" textlink="">
      <xdr:nvSpPr>
        <xdr:cNvPr id="950799" name="AutoShape 212">
          <a:extLst>
            <a:ext uri="{FF2B5EF4-FFF2-40B4-BE49-F238E27FC236}">
              <a16:creationId xmlns:a16="http://schemas.microsoft.com/office/drawing/2014/main" id="{00000000-0008-0000-0A00-00000F820E00}"/>
            </a:ext>
          </a:extLst>
        </xdr:cNvPr>
        <xdr:cNvSpPr>
          <a:spLocks/>
        </xdr:cNvSpPr>
      </xdr:nvSpPr>
      <xdr:spPr bwMode="auto">
        <a:xfrm>
          <a:off x="13211175" y="4438650"/>
          <a:ext cx="180975" cy="685800"/>
        </a:xfrm>
        <a:prstGeom prst="leftBracket">
          <a:avLst>
            <a:gd name="adj" fmla="val 31105"/>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43</xdr:col>
      <xdr:colOff>9525</xdr:colOff>
      <xdr:row>16</xdr:row>
      <xdr:rowOff>161925</xdr:rowOff>
    </xdr:from>
    <xdr:to>
      <xdr:col>44</xdr:col>
      <xdr:colOff>0</xdr:colOff>
      <xdr:row>16</xdr:row>
      <xdr:rowOff>161925</xdr:rowOff>
    </xdr:to>
    <xdr:sp macro="" textlink="">
      <xdr:nvSpPr>
        <xdr:cNvPr id="950800" name="Line 213">
          <a:extLst>
            <a:ext uri="{FF2B5EF4-FFF2-40B4-BE49-F238E27FC236}">
              <a16:creationId xmlns:a16="http://schemas.microsoft.com/office/drawing/2014/main" id="{00000000-0008-0000-0A00-000010820E00}"/>
            </a:ext>
          </a:extLst>
        </xdr:cNvPr>
        <xdr:cNvSpPr>
          <a:spLocks noChangeShapeType="1"/>
        </xdr:cNvSpPr>
      </xdr:nvSpPr>
      <xdr:spPr bwMode="auto">
        <a:xfrm flipH="1">
          <a:off x="13211175" y="4810125"/>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31</xdr:col>
      <xdr:colOff>66675</xdr:colOff>
      <xdr:row>16</xdr:row>
      <xdr:rowOff>276225</xdr:rowOff>
    </xdr:from>
    <xdr:to>
      <xdr:col>32</xdr:col>
      <xdr:colOff>114300</xdr:colOff>
      <xdr:row>16</xdr:row>
      <xdr:rowOff>276225</xdr:rowOff>
    </xdr:to>
    <xdr:sp macro="" textlink="">
      <xdr:nvSpPr>
        <xdr:cNvPr id="950801" name="Line 224">
          <a:extLst>
            <a:ext uri="{FF2B5EF4-FFF2-40B4-BE49-F238E27FC236}">
              <a16:creationId xmlns:a16="http://schemas.microsoft.com/office/drawing/2014/main" id="{00000000-0008-0000-0A00-000011820E00}"/>
            </a:ext>
          </a:extLst>
        </xdr:cNvPr>
        <xdr:cNvSpPr>
          <a:spLocks noChangeShapeType="1"/>
        </xdr:cNvSpPr>
      </xdr:nvSpPr>
      <xdr:spPr bwMode="auto">
        <a:xfrm rot="-5400000">
          <a:off x="9629775" y="48101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0</xdr:colOff>
      <xdr:row>13</xdr:row>
      <xdr:rowOff>228600</xdr:rowOff>
    </xdr:from>
    <xdr:to>
      <xdr:col>33</xdr:col>
      <xdr:colOff>0</xdr:colOff>
      <xdr:row>13</xdr:row>
      <xdr:rowOff>228600</xdr:rowOff>
    </xdr:to>
    <xdr:sp macro="" textlink="">
      <xdr:nvSpPr>
        <xdr:cNvPr id="950802" name="Line 222">
          <a:extLst>
            <a:ext uri="{FF2B5EF4-FFF2-40B4-BE49-F238E27FC236}">
              <a16:creationId xmlns:a16="http://schemas.microsoft.com/office/drawing/2014/main" id="{00000000-0008-0000-0A00-000012820E00}"/>
            </a:ext>
          </a:extLst>
        </xdr:cNvPr>
        <xdr:cNvSpPr>
          <a:spLocks noChangeShapeType="1"/>
        </xdr:cNvSpPr>
      </xdr:nvSpPr>
      <xdr:spPr bwMode="auto">
        <a:xfrm rot="-5400000">
          <a:off x="9720263" y="37861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142875</xdr:rowOff>
    </xdr:from>
    <xdr:to>
      <xdr:col>4</xdr:col>
      <xdr:colOff>323850</xdr:colOff>
      <xdr:row>10</xdr:row>
      <xdr:rowOff>152400</xdr:rowOff>
    </xdr:to>
    <xdr:grpSp>
      <xdr:nvGrpSpPr>
        <xdr:cNvPr id="950803" name="グループ化 41">
          <a:extLst>
            <a:ext uri="{FF2B5EF4-FFF2-40B4-BE49-F238E27FC236}">
              <a16:creationId xmlns:a16="http://schemas.microsoft.com/office/drawing/2014/main" id="{00000000-0008-0000-0A00-000013820E00}"/>
            </a:ext>
          </a:extLst>
        </xdr:cNvPr>
        <xdr:cNvGrpSpPr>
          <a:grpSpLocks/>
        </xdr:cNvGrpSpPr>
      </xdr:nvGrpSpPr>
      <xdr:grpSpPr bwMode="auto">
        <a:xfrm>
          <a:off x="1844040" y="2186940"/>
          <a:ext cx="662940" cy="632460"/>
          <a:chOff x="1584960" y="2186940"/>
          <a:chExt cx="586740" cy="632460"/>
        </a:xfrm>
      </xdr:grpSpPr>
      <xdr:cxnSp macro="">
        <xdr:nvCxnSpPr>
          <xdr:cNvPr id="196" name="直線コネクタ 195">
            <a:extLst>
              <a:ext uri="{FF2B5EF4-FFF2-40B4-BE49-F238E27FC236}">
                <a16:creationId xmlns:a16="http://schemas.microsoft.com/office/drawing/2014/main" id="{00000000-0008-0000-0A00-0000C4000000}"/>
              </a:ext>
            </a:extLst>
          </xdr:cNvPr>
          <xdr:cNvCxnSpPr/>
        </xdr:nvCxnSpPr>
        <xdr:spPr bwMode="auto">
          <a:xfrm>
            <a:off x="1584960" y="2819400"/>
            <a:ext cx="569733"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7" name="直線コネクタ 196">
            <a:extLst>
              <a:ext uri="{FF2B5EF4-FFF2-40B4-BE49-F238E27FC236}">
                <a16:creationId xmlns:a16="http://schemas.microsoft.com/office/drawing/2014/main" id="{00000000-0008-0000-0A00-0000C5000000}"/>
              </a:ext>
            </a:extLst>
          </xdr:cNvPr>
          <xdr:cNvCxnSpPr/>
        </xdr:nvCxnSpPr>
        <xdr:spPr bwMode="auto">
          <a:xfrm rot="5400000" flipH="1" flipV="1">
            <a:off x="1540841" y="250317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8" name="直線コネクタ 197">
            <a:extLst>
              <a:ext uri="{FF2B5EF4-FFF2-40B4-BE49-F238E27FC236}">
                <a16:creationId xmlns:a16="http://schemas.microsoft.com/office/drawing/2014/main" id="{00000000-0008-0000-0A00-0000C6000000}"/>
              </a:ext>
            </a:extLst>
          </xdr:cNvPr>
          <xdr:cNvCxnSpPr/>
        </xdr:nvCxnSpPr>
        <xdr:spPr bwMode="auto">
          <a:xfrm>
            <a:off x="1848568" y="2196380"/>
            <a:ext cx="323132"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323850</xdr:colOff>
      <xdr:row>8</xdr:row>
      <xdr:rowOff>66675</xdr:rowOff>
    </xdr:from>
    <xdr:to>
      <xdr:col>5</xdr:col>
      <xdr:colOff>0</xdr:colOff>
      <xdr:row>8</xdr:row>
      <xdr:rowOff>66675</xdr:rowOff>
    </xdr:to>
    <xdr:sp macro="" textlink="">
      <xdr:nvSpPr>
        <xdr:cNvPr id="950804" name="Line 5">
          <a:extLst>
            <a:ext uri="{FF2B5EF4-FFF2-40B4-BE49-F238E27FC236}">
              <a16:creationId xmlns:a16="http://schemas.microsoft.com/office/drawing/2014/main" id="{00000000-0008-0000-0A00-000014820E00}"/>
            </a:ext>
          </a:extLst>
        </xdr:cNvPr>
        <xdr:cNvSpPr>
          <a:spLocks noChangeShapeType="1"/>
        </xdr:cNvSpPr>
      </xdr:nvSpPr>
      <xdr:spPr bwMode="auto">
        <a:xfrm rot="-5400000">
          <a:off x="2333625" y="1943100"/>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323850</xdr:colOff>
      <xdr:row>10</xdr:row>
      <xdr:rowOff>76200</xdr:rowOff>
    </xdr:from>
    <xdr:to>
      <xdr:col>5</xdr:col>
      <xdr:colOff>0</xdr:colOff>
      <xdr:row>10</xdr:row>
      <xdr:rowOff>76200</xdr:rowOff>
    </xdr:to>
    <xdr:sp macro="" textlink="">
      <xdr:nvSpPr>
        <xdr:cNvPr id="950805" name="Line 5">
          <a:extLst>
            <a:ext uri="{FF2B5EF4-FFF2-40B4-BE49-F238E27FC236}">
              <a16:creationId xmlns:a16="http://schemas.microsoft.com/office/drawing/2014/main" id="{00000000-0008-0000-0A00-000015820E00}"/>
            </a:ext>
          </a:extLst>
        </xdr:cNvPr>
        <xdr:cNvSpPr>
          <a:spLocks noChangeShapeType="1"/>
        </xdr:cNvSpPr>
      </xdr:nvSpPr>
      <xdr:spPr bwMode="auto">
        <a:xfrm rot="-5400000">
          <a:off x="2333625" y="2581275"/>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114300</xdr:colOff>
      <xdr:row>16</xdr:row>
      <xdr:rowOff>257175</xdr:rowOff>
    </xdr:from>
    <xdr:to>
      <xdr:col>23</xdr:col>
      <xdr:colOff>142875</xdr:colOff>
      <xdr:row>16</xdr:row>
      <xdr:rowOff>257175</xdr:rowOff>
    </xdr:to>
    <xdr:sp macro="" textlink="">
      <xdr:nvSpPr>
        <xdr:cNvPr id="950806" name="Line 224">
          <a:extLst>
            <a:ext uri="{FF2B5EF4-FFF2-40B4-BE49-F238E27FC236}">
              <a16:creationId xmlns:a16="http://schemas.microsoft.com/office/drawing/2014/main" id="{00000000-0008-0000-0A00-000016820E00}"/>
            </a:ext>
          </a:extLst>
        </xdr:cNvPr>
        <xdr:cNvSpPr>
          <a:spLocks noChangeShapeType="1"/>
        </xdr:cNvSpPr>
      </xdr:nvSpPr>
      <xdr:spPr bwMode="auto">
        <a:xfrm rot="-5400000">
          <a:off x="7367588" y="4795837"/>
          <a:ext cx="0" cy="2190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25</xdr:col>
      <xdr:colOff>38100</xdr:colOff>
      <xdr:row>25</xdr:row>
      <xdr:rowOff>247650</xdr:rowOff>
    </xdr:from>
    <xdr:to>
      <xdr:col>25</xdr:col>
      <xdr:colOff>542925</xdr:colOff>
      <xdr:row>25</xdr:row>
      <xdr:rowOff>247650</xdr:rowOff>
    </xdr:to>
    <xdr:sp macro="" textlink="">
      <xdr:nvSpPr>
        <xdr:cNvPr id="950807" name="Line 1">
          <a:extLst>
            <a:ext uri="{FF2B5EF4-FFF2-40B4-BE49-F238E27FC236}">
              <a16:creationId xmlns:a16="http://schemas.microsoft.com/office/drawing/2014/main" id="{00000000-0008-0000-0A00-000017820E00}"/>
            </a:ext>
          </a:extLst>
        </xdr:cNvPr>
        <xdr:cNvSpPr>
          <a:spLocks noChangeShapeType="1"/>
        </xdr:cNvSpPr>
      </xdr:nvSpPr>
      <xdr:spPr bwMode="auto">
        <a:xfrm rot="-5400000">
          <a:off x="8034338" y="7653337"/>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34</xdr:col>
      <xdr:colOff>476250</xdr:colOff>
      <xdr:row>20</xdr:row>
      <xdr:rowOff>0</xdr:rowOff>
    </xdr:from>
    <xdr:to>
      <xdr:col>34</xdr:col>
      <xdr:colOff>476250</xdr:colOff>
      <xdr:row>21</xdr:row>
      <xdr:rowOff>142875</xdr:rowOff>
    </xdr:to>
    <xdr:sp macro="" textlink="">
      <xdr:nvSpPr>
        <xdr:cNvPr id="950808" name="Line 1">
          <a:extLst>
            <a:ext uri="{FF2B5EF4-FFF2-40B4-BE49-F238E27FC236}">
              <a16:creationId xmlns:a16="http://schemas.microsoft.com/office/drawing/2014/main" id="{00000000-0008-0000-0A00-000018820E00}"/>
            </a:ext>
          </a:extLst>
        </xdr:cNvPr>
        <xdr:cNvSpPr>
          <a:spLocks noChangeShapeType="1"/>
        </xdr:cNvSpPr>
      </xdr:nvSpPr>
      <xdr:spPr bwMode="auto">
        <a:xfrm>
          <a:off x="10506075" y="599122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11.xml><?xml version="1.0" encoding="utf-8"?>
<xdr:wsDr xmlns:xdr="http://schemas.openxmlformats.org/drawingml/2006/spreadsheetDrawing" xmlns:a="http://schemas.openxmlformats.org/drawingml/2006/main">
  <xdr:twoCellAnchor>
    <xdr:from>
      <xdr:col>10</xdr:col>
      <xdr:colOff>133350</xdr:colOff>
      <xdr:row>23</xdr:row>
      <xdr:rowOff>304800</xdr:rowOff>
    </xdr:from>
    <xdr:to>
      <xdr:col>10</xdr:col>
      <xdr:colOff>133350</xdr:colOff>
      <xdr:row>25</xdr:row>
      <xdr:rowOff>133350</xdr:rowOff>
    </xdr:to>
    <xdr:sp macro="" textlink="">
      <xdr:nvSpPr>
        <xdr:cNvPr id="951799" name="Line 1">
          <a:extLst>
            <a:ext uri="{FF2B5EF4-FFF2-40B4-BE49-F238E27FC236}">
              <a16:creationId xmlns:a16="http://schemas.microsoft.com/office/drawing/2014/main" id="{00000000-0008-0000-0B00-0000F7850E00}"/>
            </a:ext>
          </a:extLst>
        </xdr:cNvPr>
        <xdr:cNvSpPr>
          <a:spLocks noChangeShapeType="1"/>
        </xdr:cNvSpPr>
      </xdr:nvSpPr>
      <xdr:spPr bwMode="auto">
        <a:xfrm>
          <a:off x="4267200" y="7277100"/>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133350</xdr:colOff>
      <xdr:row>14</xdr:row>
      <xdr:rowOff>38100</xdr:rowOff>
    </xdr:from>
    <xdr:to>
      <xdr:col>10</xdr:col>
      <xdr:colOff>133350</xdr:colOff>
      <xdr:row>15</xdr:row>
      <xdr:rowOff>38100</xdr:rowOff>
    </xdr:to>
    <xdr:sp macro="" textlink="">
      <xdr:nvSpPr>
        <xdr:cNvPr id="951800" name="Line 2">
          <a:extLst>
            <a:ext uri="{FF2B5EF4-FFF2-40B4-BE49-F238E27FC236}">
              <a16:creationId xmlns:a16="http://schemas.microsoft.com/office/drawing/2014/main" id="{00000000-0008-0000-0B00-0000F8850E00}"/>
            </a:ext>
          </a:extLst>
        </xdr:cNvPr>
        <xdr:cNvSpPr>
          <a:spLocks noChangeShapeType="1"/>
        </xdr:cNvSpPr>
      </xdr:nvSpPr>
      <xdr:spPr bwMode="auto">
        <a:xfrm>
          <a:off x="42672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152400</xdr:colOff>
      <xdr:row>10</xdr:row>
      <xdr:rowOff>257175</xdr:rowOff>
    </xdr:from>
    <xdr:to>
      <xdr:col>11</xdr:col>
      <xdr:colOff>190500</xdr:colOff>
      <xdr:row>10</xdr:row>
      <xdr:rowOff>257175</xdr:rowOff>
    </xdr:to>
    <xdr:sp macro="" textlink="">
      <xdr:nvSpPr>
        <xdr:cNvPr id="951801" name="Line 3">
          <a:extLst>
            <a:ext uri="{FF2B5EF4-FFF2-40B4-BE49-F238E27FC236}">
              <a16:creationId xmlns:a16="http://schemas.microsoft.com/office/drawing/2014/main" id="{00000000-0008-0000-0B00-0000F985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11</xdr:row>
      <xdr:rowOff>257175</xdr:rowOff>
    </xdr:from>
    <xdr:to>
      <xdr:col>9</xdr:col>
      <xdr:colOff>133350</xdr:colOff>
      <xdr:row>13</xdr:row>
      <xdr:rowOff>85725</xdr:rowOff>
    </xdr:to>
    <xdr:sp macro="" textlink="">
      <xdr:nvSpPr>
        <xdr:cNvPr id="951802" name="Line 4">
          <a:extLst>
            <a:ext uri="{FF2B5EF4-FFF2-40B4-BE49-F238E27FC236}">
              <a16:creationId xmlns:a16="http://schemas.microsoft.com/office/drawing/2014/main" id="{00000000-0008-0000-0B00-0000FA850E00}"/>
            </a:ext>
          </a:extLst>
        </xdr:cNvPr>
        <xdr:cNvSpPr>
          <a:spLocks noChangeShapeType="1"/>
        </xdr:cNvSpPr>
      </xdr:nvSpPr>
      <xdr:spPr bwMode="auto">
        <a:xfrm flipV="1">
          <a:off x="40767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142875</xdr:colOff>
      <xdr:row>10</xdr:row>
      <xdr:rowOff>257175</xdr:rowOff>
    </xdr:from>
    <xdr:to>
      <xdr:col>14</xdr:col>
      <xdr:colOff>161925</xdr:colOff>
      <xdr:row>10</xdr:row>
      <xdr:rowOff>257175</xdr:rowOff>
    </xdr:to>
    <xdr:sp macro="" textlink="">
      <xdr:nvSpPr>
        <xdr:cNvPr id="951803" name="Line 5">
          <a:extLst>
            <a:ext uri="{FF2B5EF4-FFF2-40B4-BE49-F238E27FC236}">
              <a16:creationId xmlns:a16="http://schemas.microsoft.com/office/drawing/2014/main" id="{00000000-0008-0000-0B00-0000FB850E00}"/>
            </a:ext>
          </a:extLst>
        </xdr:cNvPr>
        <xdr:cNvSpPr>
          <a:spLocks noChangeShapeType="1"/>
        </xdr:cNvSpPr>
      </xdr:nvSpPr>
      <xdr:spPr bwMode="auto">
        <a:xfrm rot="-5400000">
          <a:off x="50101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0</xdr:colOff>
      <xdr:row>13</xdr:row>
      <xdr:rowOff>247650</xdr:rowOff>
    </xdr:from>
    <xdr:to>
      <xdr:col>14</xdr:col>
      <xdr:colOff>180975</xdr:colOff>
      <xdr:row>13</xdr:row>
      <xdr:rowOff>247650</xdr:rowOff>
    </xdr:to>
    <xdr:sp macro="" textlink="">
      <xdr:nvSpPr>
        <xdr:cNvPr id="951804" name="Line 6">
          <a:extLst>
            <a:ext uri="{FF2B5EF4-FFF2-40B4-BE49-F238E27FC236}">
              <a16:creationId xmlns:a16="http://schemas.microsoft.com/office/drawing/2014/main" id="{00000000-0008-0000-0B00-0000FC850E00}"/>
            </a:ext>
          </a:extLst>
        </xdr:cNvPr>
        <xdr:cNvSpPr>
          <a:spLocks noChangeShapeType="1"/>
        </xdr:cNvSpPr>
      </xdr:nvSpPr>
      <xdr:spPr bwMode="auto">
        <a:xfrm rot="-5400000">
          <a:off x="50530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9525</xdr:colOff>
      <xdr:row>16</xdr:row>
      <xdr:rowOff>238125</xdr:rowOff>
    </xdr:from>
    <xdr:to>
      <xdr:col>14</xdr:col>
      <xdr:colOff>190500</xdr:colOff>
      <xdr:row>16</xdr:row>
      <xdr:rowOff>238125</xdr:rowOff>
    </xdr:to>
    <xdr:sp macro="" textlink="">
      <xdr:nvSpPr>
        <xdr:cNvPr id="951805" name="Line 7">
          <a:extLst>
            <a:ext uri="{FF2B5EF4-FFF2-40B4-BE49-F238E27FC236}">
              <a16:creationId xmlns:a16="http://schemas.microsoft.com/office/drawing/2014/main" id="{00000000-0008-0000-0B00-0000FD850E00}"/>
            </a:ext>
          </a:extLst>
        </xdr:cNvPr>
        <xdr:cNvSpPr>
          <a:spLocks noChangeShapeType="1"/>
        </xdr:cNvSpPr>
      </xdr:nvSpPr>
      <xdr:spPr bwMode="auto">
        <a:xfrm rot="-5400000">
          <a:off x="5062538" y="47958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51806" name="Line 8">
          <a:extLst>
            <a:ext uri="{FF2B5EF4-FFF2-40B4-BE49-F238E27FC236}">
              <a16:creationId xmlns:a16="http://schemas.microsoft.com/office/drawing/2014/main" id="{00000000-0008-0000-0B00-0000FE850E00}"/>
            </a:ext>
          </a:extLst>
        </xdr:cNvPr>
        <xdr:cNvSpPr>
          <a:spLocks noChangeShapeType="1"/>
        </xdr:cNvSpPr>
      </xdr:nvSpPr>
      <xdr:spPr bwMode="auto">
        <a:xfrm rot="-5400000">
          <a:off x="5072063" y="67960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104775</xdr:colOff>
      <xdr:row>25</xdr:row>
      <xdr:rowOff>257175</xdr:rowOff>
    </xdr:from>
    <xdr:to>
      <xdr:col>14</xdr:col>
      <xdr:colOff>123825</xdr:colOff>
      <xdr:row>25</xdr:row>
      <xdr:rowOff>257175</xdr:rowOff>
    </xdr:to>
    <xdr:sp macro="" textlink="">
      <xdr:nvSpPr>
        <xdr:cNvPr id="951807" name="Line 9">
          <a:extLst>
            <a:ext uri="{FF2B5EF4-FFF2-40B4-BE49-F238E27FC236}">
              <a16:creationId xmlns:a16="http://schemas.microsoft.com/office/drawing/2014/main" id="{00000000-0008-0000-0B00-0000FF850E00}"/>
            </a:ext>
          </a:extLst>
        </xdr:cNvPr>
        <xdr:cNvSpPr>
          <a:spLocks noChangeShapeType="1"/>
        </xdr:cNvSpPr>
      </xdr:nvSpPr>
      <xdr:spPr bwMode="auto">
        <a:xfrm rot="-5400000">
          <a:off x="4972050" y="780097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51808" name="Line 16">
          <a:extLst>
            <a:ext uri="{FF2B5EF4-FFF2-40B4-BE49-F238E27FC236}">
              <a16:creationId xmlns:a16="http://schemas.microsoft.com/office/drawing/2014/main" id="{00000000-0008-0000-0B00-000000860E00}"/>
            </a:ext>
          </a:extLst>
        </xdr:cNvPr>
        <xdr:cNvSpPr>
          <a:spLocks noChangeShapeType="1"/>
        </xdr:cNvSpPr>
      </xdr:nvSpPr>
      <xdr:spPr bwMode="auto">
        <a:xfrm flipH="1">
          <a:off x="7334250" y="882967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31</xdr:col>
      <xdr:colOff>123825</xdr:colOff>
      <xdr:row>7</xdr:row>
      <xdr:rowOff>257175</xdr:rowOff>
    </xdr:from>
    <xdr:to>
      <xdr:col>32</xdr:col>
      <xdr:colOff>171450</xdr:colOff>
      <xdr:row>7</xdr:row>
      <xdr:rowOff>257175</xdr:rowOff>
    </xdr:to>
    <xdr:sp macro="" textlink="">
      <xdr:nvSpPr>
        <xdr:cNvPr id="951809" name="Line 27">
          <a:extLst>
            <a:ext uri="{FF2B5EF4-FFF2-40B4-BE49-F238E27FC236}">
              <a16:creationId xmlns:a16="http://schemas.microsoft.com/office/drawing/2014/main" id="{00000000-0008-0000-0B00-000001860E00}"/>
            </a:ext>
          </a:extLst>
        </xdr:cNvPr>
        <xdr:cNvSpPr>
          <a:spLocks noChangeShapeType="1"/>
        </xdr:cNvSpPr>
      </xdr:nvSpPr>
      <xdr:spPr bwMode="auto">
        <a:xfrm rot="-5400000">
          <a:off x="96869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9525</xdr:colOff>
      <xdr:row>10</xdr:row>
      <xdr:rowOff>247650</xdr:rowOff>
    </xdr:from>
    <xdr:to>
      <xdr:col>33</xdr:col>
      <xdr:colOff>9525</xdr:colOff>
      <xdr:row>10</xdr:row>
      <xdr:rowOff>247650</xdr:rowOff>
    </xdr:to>
    <xdr:sp macro="" textlink="">
      <xdr:nvSpPr>
        <xdr:cNvPr id="951810" name="Line 28">
          <a:extLst>
            <a:ext uri="{FF2B5EF4-FFF2-40B4-BE49-F238E27FC236}">
              <a16:creationId xmlns:a16="http://schemas.microsoft.com/office/drawing/2014/main" id="{00000000-0008-0000-0B00-000002860E00}"/>
            </a:ext>
          </a:extLst>
        </xdr:cNvPr>
        <xdr:cNvSpPr>
          <a:spLocks noChangeShapeType="1"/>
        </xdr:cNvSpPr>
      </xdr:nvSpPr>
      <xdr:spPr bwMode="auto">
        <a:xfrm rot="-5400000">
          <a:off x="97297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28</xdr:col>
      <xdr:colOff>123825</xdr:colOff>
      <xdr:row>12</xdr:row>
      <xdr:rowOff>38100</xdr:rowOff>
    </xdr:from>
    <xdr:to>
      <xdr:col>28</xdr:col>
      <xdr:colOff>123825</xdr:colOff>
      <xdr:row>13</xdr:row>
      <xdr:rowOff>38100</xdr:rowOff>
    </xdr:to>
    <xdr:sp macro="" textlink="">
      <xdr:nvSpPr>
        <xdr:cNvPr id="951811" name="Line 29">
          <a:extLst>
            <a:ext uri="{FF2B5EF4-FFF2-40B4-BE49-F238E27FC236}">
              <a16:creationId xmlns:a16="http://schemas.microsoft.com/office/drawing/2014/main" id="{00000000-0008-0000-0B00-000003860E00}"/>
            </a:ext>
          </a:extLst>
        </xdr:cNvPr>
        <xdr:cNvSpPr>
          <a:spLocks noChangeShapeType="1"/>
        </xdr:cNvSpPr>
      </xdr:nvSpPr>
      <xdr:spPr bwMode="auto">
        <a:xfrm flipV="1">
          <a:off x="89725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51812" name="Line 78">
          <a:extLst>
            <a:ext uri="{FF2B5EF4-FFF2-40B4-BE49-F238E27FC236}">
              <a16:creationId xmlns:a16="http://schemas.microsoft.com/office/drawing/2014/main" id="{00000000-0008-0000-0B00-000004860E00}"/>
            </a:ext>
          </a:extLst>
        </xdr:cNvPr>
        <xdr:cNvSpPr>
          <a:spLocks noChangeShapeType="1"/>
        </xdr:cNvSpPr>
      </xdr:nvSpPr>
      <xdr:spPr bwMode="auto">
        <a:xfrm rot="-5400000">
          <a:off x="5072063" y="67960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51813" name="Line 86">
          <a:extLst>
            <a:ext uri="{FF2B5EF4-FFF2-40B4-BE49-F238E27FC236}">
              <a16:creationId xmlns:a16="http://schemas.microsoft.com/office/drawing/2014/main" id="{00000000-0008-0000-0B00-000005860E00}"/>
            </a:ext>
          </a:extLst>
        </xdr:cNvPr>
        <xdr:cNvSpPr>
          <a:spLocks noChangeShapeType="1"/>
        </xdr:cNvSpPr>
      </xdr:nvSpPr>
      <xdr:spPr bwMode="auto">
        <a:xfrm flipH="1">
          <a:off x="7334250" y="882967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51814" name="Line 109">
          <a:extLst>
            <a:ext uri="{FF2B5EF4-FFF2-40B4-BE49-F238E27FC236}">
              <a16:creationId xmlns:a16="http://schemas.microsoft.com/office/drawing/2014/main" id="{00000000-0008-0000-0B00-000006860E00}"/>
            </a:ext>
          </a:extLst>
        </xdr:cNvPr>
        <xdr:cNvSpPr>
          <a:spLocks noChangeShapeType="1"/>
        </xdr:cNvSpPr>
      </xdr:nvSpPr>
      <xdr:spPr bwMode="auto">
        <a:xfrm rot="-5400000">
          <a:off x="5072063" y="67960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51815" name="Line 117">
          <a:extLst>
            <a:ext uri="{FF2B5EF4-FFF2-40B4-BE49-F238E27FC236}">
              <a16:creationId xmlns:a16="http://schemas.microsoft.com/office/drawing/2014/main" id="{00000000-0008-0000-0B00-000007860E00}"/>
            </a:ext>
          </a:extLst>
        </xdr:cNvPr>
        <xdr:cNvSpPr>
          <a:spLocks noChangeShapeType="1"/>
        </xdr:cNvSpPr>
      </xdr:nvSpPr>
      <xdr:spPr bwMode="auto">
        <a:xfrm flipH="1">
          <a:off x="7334250" y="882967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51816" name="Line 140">
          <a:extLst>
            <a:ext uri="{FF2B5EF4-FFF2-40B4-BE49-F238E27FC236}">
              <a16:creationId xmlns:a16="http://schemas.microsoft.com/office/drawing/2014/main" id="{00000000-0008-0000-0B00-000008860E00}"/>
            </a:ext>
          </a:extLst>
        </xdr:cNvPr>
        <xdr:cNvSpPr>
          <a:spLocks noChangeShapeType="1"/>
        </xdr:cNvSpPr>
      </xdr:nvSpPr>
      <xdr:spPr bwMode="auto">
        <a:xfrm rot="-5400000">
          <a:off x="5072063" y="67960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51817" name="Line 148">
          <a:extLst>
            <a:ext uri="{FF2B5EF4-FFF2-40B4-BE49-F238E27FC236}">
              <a16:creationId xmlns:a16="http://schemas.microsoft.com/office/drawing/2014/main" id="{00000000-0008-0000-0B00-000009860E00}"/>
            </a:ext>
          </a:extLst>
        </xdr:cNvPr>
        <xdr:cNvSpPr>
          <a:spLocks noChangeShapeType="1"/>
        </xdr:cNvSpPr>
      </xdr:nvSpPr>
      <xdr:spPr bwMode="auto">
        <a:xfrm flipH="1">
          <a:off x="7334250" y="882967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51818" name="Line 171">
          <a:extLst>
            <a:ext uri="{FF2B5EF4-FFF2-40B4-BE49-F238E27FC236}">
              <a16:creationId xmlns:a16="http://schemas.microsoft.com/office/drawing/2014/main" id="{00000000-0008-0000-0B00-00000A860E00}"/>
            </a:ext>
          </a:extLst>
        </xdr:cNvPr>
        <xdr:cNvSpPr>
          <a:spLocks noChangeShapeType="1"/>
        </xdr:cNvSpPr>
      </xdr:nvSpPr>
      <xdr:spPr bwMode="auto">
        <a:xfrm rot="-5400000">
          <a:off x="5072063" y="67960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51819" name="Line 179">
          <a:extLst>
            <a:ext uri="{FF2B5EF4-FFF2-40B4-BE49-F238E27FC236}">
              <a16:creationId xmlns:a16="http://schemas.microsoft.com/office/drawing/2014/main" id="{00000000-0008-0000-0B00-00000B860E00}"/>
            </a:ext>
          </a:extLst>
        </xdr:cNvPr>
        <xdr:cNvSpPr>
          <a:spLocks noChangeShapeType="1"/>
        </xdr:cNvSpPr>
      </xdr:nvSpPr>
      <xdr:spPr bwMode="auto">
        <a:xfrm flipH="1">
          <a:off x="7334250" y="882967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51820" name="Line 202">
          <a:extLst>
            <a:ext uri="{FF2B5EF4-FFF2-40B4-BE49-F238E27FC236}">
              <a16:creationId xmlns:a16="http://schemas.microsoft.com/office/drawing/2014/main" id="{00000000-0008-0000-0B00-00000C860E00}"/>
            </a:ext>
          </a:extLst>
        </xdr:cNvPr>
        <xdr:cNvSpPr>
          <a:spLocks noChangeShapeType="1"/>
        </xdr:cNvSpPr>
      </xdr:nvSpPr>
      <xdr:spPr bwMode="auto">
        <a:xfrm rot="-5400000">
          <a:off x="5072063" y="67960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27</xdr:row>
      <xdr:rowOff>152400</xdr:rowOff>
    </xdr:from>
    <xdr:to>
      <xdr:col>23</xdr:col>
      <xdr:colOff>180975</xdr:colOff>
      <xdr:row>29</xdr:row>
      <xdr:rowOff>142875</xdr:rowOff>
    </xdr:to>
    <xdr:sp macro="" textlink="">
      <xdr:nvSpPr>
        <xdr:cNvPr id="951821" name="AutoShape 209">
          <a:extLst>
            <a:ext uri="{FF2B5EF4-FFF2-40B4-BE49-F238E27FC236}">
              <a16:creationId xmlns:a16="http://schemas.microsoft.com/office/drawing/2014/main" id="{00000000-0008-0000-0B00-00000D860E00}"/>
            </a:ext>
          </a:extLst>
        </xdr:cNvPr>
        <xdr:cNvSpPr>
          <a:spLocks/>
        </xdr:cNvSpPr>
      </xdr:nvSpPr>
      <xdr:spPr bwMode="auto">
        <a:xfrm>
          <a:off x="7334250" y="8496300"/>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51822" name="Line 210">
          <a:extLst>
            <a:ext uri="{FF2B5EF4-FFF2-40B4-BE49-F238E27FC236}">
              <a16:creationId xmlns:a16="http://schemas.microsoft.com/office/drawing/2014/main" id="{00000000-0008-0000-0B00-00000E860E00}"/>
            </a:ext>
          </a:extLst>
        </xdr:cNvPr>
        <xdr:cNvSpPr>
          <a:spLocks noChangeShapeType="1"/>
        </xdr:cNvSpPr>
      </xdr:nvSpPr>
      <xdr:spPr bwMode="auto">
        <a:xfrm flipH="1">
          <a:off x="7334250" y="8829675"/>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43</xdr:col>
      <xdr:colOff>9525</xdr:colOff>
      <xdr:row>15</xdr:row>
      <xdr:rowOff>142875</xdr:rowOff>
    </xdr:from>
    <xdr:to>
      <xdr:col>44</xdr:col>
      <xdr:colOff>0</xdr:colOff>
      <xdr:row>17</xdr:row>
      <xdr:rowOff>133350</xdr:rowOff>
    </xdr:to>
    <xdr:sp macro="" textlink="">
      <xdr:nvSpPr>
        <xdr:cNvPr id="951823" name="AutoShape 212">
          <a:extLst>
            <a:ext uri="{FF2B5EF4-FFF2-40B4-BE49-F238E27FC236}">
              <a16:creationId xmlns:a16="http://schemas.microsoft.com/office/drawing/2014/main" id="{00000000-0008-0000-0B00-00000F860E00}"/>
            </a:ext>
          </a:extLst>
        </xdr:cNvPr>
        <xdr:cNvSpPr>
          <a:spLocks/>
        </xdr:cNvSpPr>
      </xdr:nvSpPr>
      <xdr:spPr bwMode="auto">
        <a:xfrm>
          <a:off x="13211175" y="4448175"/>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43</xdr:col>
      <xdr:colOff>9525</xdr:colOff>
      <xdr:row>16</xdr:row>
      <xdr:rowOff>161925</xdr:rowOff>
    </xdr:from>
    <xdr:to>
      <xdr:col>44</xdr:col>
      <xdr:colOff>0</xdr:colOff>
      <xdr:row>16</xdr:row>
      <xdr:rowOff>161925</xdr:rowOff>
    </xdr:to>
    <xdr:sp macro="" textlink="">
      <xdr:nvSpPr>
        <xdr:cNvPr id="951824" name="Line 213">
          <a:extLst>
            <a:ext uri="{FF2B5EF4-FFF2-40B4-BE49-F238E27FC236}">
              <a16:creationId xmlns:a16="http://schemas.microsoft.com/office/drawing/2014/main" id="{00000000-0008-0000-0B00-000010860E00}"/>
            </a:ext>
          </a:extLst>
        </xdr:cNvPr>
        <xdr:cNvSpPr>
          <a:spLocks noChangeShapeType="1"/>
        </xdr:cNvSpPr>
      </xdr:nvSpPr>
      <xdr:spPr bwMode="auto">
        <a:xfrm flipH="1">
          <a:off x="13211175" y="4810125"/>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31</xdr:col>
      <xdr:colOff>66675</xdr:colOff>
      <xdr:row>16</xdr:row>
      <xdr:rowOff>266700</xdr:rowOff>
    </xdr:from>
    <xdr:to>
      <xdr:col>32</xdr:col>
      <xdr:colOff>114300</xdr:colOff>
      <xdr:row>16</xdr:row>
      <xdr:rowOff>266700</xdr:rowOff>
    </xdr:to>
    <xdr:sp macro="" textlink="">
      <xdr:nvSpPr>
        <xdr:cNvPr id="951825" name="Line 224">
          <a:extLst>
            <a:ext uri="{FF2B5EF4-FFF2-40B4-BE49-F238E27FC236}">
              <a16:creationId xmlns:a16="http://schemas.microsoft.com/office/drawing/2014/main" id="{00000000-0008-0000-0B00-000011860E00}"/>
            </a:ext>
          </a:extLst>
        </xdr:cNvPr>
        <xdr:cNvSpPr>
          <a:spLocks noChangeShapeType="1"/>
        </xdr:cNvSpPr>
      </xdr:nvSpPr>
      <xdr:spPr bwMode="auto">
        <a:xfrm rot="-5400000">
          <a:off x="9629775" y="48006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0</xdr:colOff>
      <xdr:row>13</xdr:row>
      <xdr:rowOff>247650</xdr:rowOff>
    </xdr:from>
    <xdr:to>
      <xdr:col>33</xdr:col>
      <xdr:colOff>0</xdr:colOff>
      <xdr:row>13</xdr:row>
      <xdr:rowOff>247650</xdr:rowOff>
    </xdr:to>
    <xdr:sp macro="" textlink="">
      <xdr:nvSpPr>
        <xdr:cNvPr id="951826" name="Line 222">
          <a:extLst>
            <a:ext uri="{FF2B5EF4-FFF2-40B4-BE49-F238E27FC236}">
              <a16:creationId xmlns:a16="http://schemas.microsoft.com/office/drawing/2014/main" id="{00000000-0008-0000-0B00-000012860E00}"/>
            </a:ext>
          </a:extLst>
        </xdr:cNvPr>
        <xdr:cNvSpPr>
          <a:spLocks noChangeShapeType="1"/>
        </xdr:cNvSpPr>
      </xdr:nvSpPr>
      <xdr:spPr bwMode="auto">
        <a:xfrm rot="-5400000">
          <a:off x="972026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152400</xdr:rowOff>
    </xdr:from>
    <xdr:to>
      <xdr:col>4</xdr:col>
      <xdr:colOff>323850</xdr:colOff>
      <xdr:row>10</xdr:row>
      <xdr:rowOff>161925</xdr:rowOff>
    </xdr:to>
    <xdr:grpSp>
      <xdr:nvGrpSpPr>
        <xdr:cNvPr id="951827" name="グループ化 41">
          <a:extLst>
            <a:ext uri="{FF2B5EF4-FFF2-40B4-BE49-F238E27FC236}">
              <a16:creationId xmlns:a16="http://schemas.microsoft.com/office/drawing/2014/main" id="{00000000-0008-0000-0B00-000013860E00}"/>
            </a:ext>
          </a:extLst>
        </xdr:cNvPr>
        <xdr:cNvGrpSpPr>
          <a:grpSpLocks/>
        </xdr:cNvGrpSpPr>
      </xdr:nvGrpSpPr>
      <xdr:grpSpPr bwMode="auto">
        <a:xfrm>
          <a:off x="1844040" y="2194560"/>
          <a:ext cx="662940" cy="632460"/>
          <a:chOff x="1584960" y="2194560"/>
          <a:chExt cx="586740" cy="632460"/>
        </a:xfrm>
      </xdr:grpSpPr>
      <xdr:cxnSp macro="">
        <xdr:nvCxnSpPr>
          <xdr:cNvPr id="196" name="直線コネクタ 195">
            <a:extLst>
              <a:ext uri="{FF2B5EF4-FFF2-40B4-BE49-F238E27FC236}">
                <a16:creationId xmlns:a16="http://schemas.microsoft.com/office/drawing/2014/main" id="{00000000-0008-0000-0B00-0000C4000000}"/>
              </a:ext>
            </a:extLst>
          </xdr:cNvPr>
          <xdr:cNvCxnSpPr/>
        </xdr:nvCxnSpPr>
        <xdr:spPr bwMode="auto">
          <a:xfrm>
            <a:off x="1584960" y="2827020"/>
            <a:ext cx="569733"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7" name="直線コネクタ 196">
            <a:extLst>
              <a:ext uri="{FF2B5EF4-FFF2-40B4-BE49-F238E27FC236}">
                <a16:creationId xmlns:a16="http://schemas.microsoft.com/office/drawing/2014/main" id="{00000000-0008-0000-0B00-0000C5000000}"/>
              </a:ext>
            </a:extLst>
          </xdr:cNvPr>
          <xdr:cNvCxnSpPr/>
        </xdr:nvCxnSpPr>
        <xdr:spPr bwMode="auto">
          <a:xfrm rot="5400000" flipH="1" flipV="1">
            <a:off x="1540841" y="251079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8" name="直線コネクタ 197">
            <a:extLst>
              <a:ext uri="{FF2B5EF4-FFF2-40B4-BE49-F238E27FC236}">
                <a16:creationId xmlns:a16="http://schemas.microsoft.com/office/drawing/2014/main" id="{00000000-0008-0000-0B00-0000C6000000}"/>
              </a:ext>
            </a:extLst>
          </xdr:cNvPr>
          <xdr:cNvCxnSpPr/>
        </xdr:nvCxnSpPr>
        <xdr:spPr bwMode="auto">
          <a:xfrm>
            <a:off x="1848568" y="2204000"/>
            <a:ext cx="323132"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323850</xdr:colOff>
      <xdr:row>8</xdr:row>
      <xdr:rowOff>76200</xdr:rowOff>
    </xdr:from>
    <xdr:to>
      <xdr:col>5</xdr:col>
      <xdr:colOff>0</xdr:colOff>
      <xdr:row>8</xdr:row>
      <xdr:rowOff>76200</xdr:rowOff>
    </xdr:to>
    <xdr:sp macro="" textlink="">
      <xdr:nvSpPr>
        <xdr:cNvPr id="951828" name="Line 5">
          <a:extLst>
            <a:ext uri="{FF2B5EF4-FFF2-40B4-BE49-F238E27FC236}">
              <a16:creationId xmlns:a16="http://schemas.microsoft.com/office/drawing/2014/main" id="{00000000-0008-0000-0B00-000014860E00}"/>
            </a:ext>
          </a:extLst>
        </xdr:cNvPr>
        <xdr:cNvSpPr>
          <a:spLocks noChangeShapeType="1"/>
        </xdr:cNvSpPr>
      </xdr:nvSpPr>
      <xdr:spPr bwMode="auto">
        <a:xfrm rot="-5400000">
          <a:off x="2333625" y="1952625"/>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323850</xdr:colOff>
      <xdr:row>10</xdr:row>
      <xdr:rowOff>85725</xdr:rowOff>
    </xdr:from>
    <xdr:to>
      <xdr:col>5</xdr:col>
      <xdr:colOff>0</xdr:colOff>
      <xdr:row>10</xdr:row>
      <xdr:rowOff>85725</xdr:rowOff>
    </xdr:to>
    <xdr:sp macro="" textlink="">
      <xdr:nvSpPr>
        <xdr:cNvPr id="951829" name="Line 5">
          <a:extLst>
            <a:ext uri="{FF2B5EF4-FFF2-40B4-BE49-F238E27FC236}">
              <a16:creationId xmlns:a16="http://schemas.microsoft.com/office/drawing/2014/main" id="{00000000-0008-0000-0B00-000015860E00}"/>
            </a:ext>
          </a:extLst>
        </xdr:cNvPr>
        <xdr:cNvSpPr>
          <a:spLocks noChangeShapeType="1"/>
        </xdr:cNvSpPr>
      </xdr:nvSpPr>
      <xdr:spPr bwMode="auto">
        <a:xfrm rot="-5400000">
          <a:off x="2333625" y="2590800"/>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114300</xdr:colOff>
      <xdr:row>16</xdr:row>
      <xdr:rowOff>266700</xdr:rowOff>
    </xdr:from>
    <xdr:to>
      <xdr:col>23</xdr:col>
      <xdr:colOff>142875</xdr:colOff>
      <xdr:row>16</xdr:row>
      <xdr:rowOff>266700</xdr:rowOff>
    </xdr:to>
    <xdr:sp macro="" textlink="">
      <xdr:nvSpPr>
        <xdr:cNvPr id="951830" name="Line 224">
          <a:extLst>
            <a:ext uri="{FF2B5EF4-FFF2-40B4-BE49-F238E27FC236}">
              <a16:creationId xmlns:a16="http://schemas.microsoft.com/office/drawing/2014/main" id="{00000000-0008-0000-0B00-000016860E00}"/>
            </a:ext>
          </a:extLst>
        </xdr:cNvPr>
        <xdr:cNvSpPr>
          <a:spLocks noChangeShapeType="1"/>
        </xdr:cNvSpPr>
      </xdr:nvSpPr>
      <xdr:spPr bwMode="auto">
        <a:xfrm rot="-5400000">
          <a:off x="7367588" y="4805362"/>
          <a:ext cx="0" cy="2190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25</xdr:col>
      <xdr:colOff>38100</xdr:colOff>
      <xdr:row>25</xdr:row>
      <xdr:rowOff>247650</xdr:rowOff>
    </xdr:from>
    <xdr:to>
      <xdr:col>25</xdr:col>
      <xdr:colOff>542925</xdr:colOff>
      <xdr:row>25</xdr:row>
      <xdr:rowOff>247650</xdr:rowOff>
    </xdr:to>
    <xdr:sp macro="" textlink="">
      <xdr:nvSpPr>
        <xdr:cNvPr id="951831" name="Line 1">
          <a:extLst>
            <a:ext uri="{FF2B5EF4-FFF2-40B4-BE49-F238E27FC236}">
              <a16:creationId xmlns:a16="http://schemas.microsoft.com/office/drawing/2014/main" id="{00000000-0008-0000-0B00-000017860E00}"/>
            </a:ext>
          </a:extLst>
        </xdr:cNvPr>
        <xdr:cNvSpPr>
          <a:spLocks noChangeShapeType="1"/>
        </xdr:cNvSpPr>
      </xdr:nvSpPr>
      <xdr:spPr bwMode="auto">
        <a:xfrm rot="-5400000">
          <a:off x="8034338" y="7653337"/>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34</xdr:col>
      <xdr:colOff>476250</xdr:colOff>
      <xdr:row>20</xdr:row>
      <xdr:rowOff>0</xdr:rowOff>
    </xdr:from>
    <xdr:to>
      <xdr:col>34</xdr:col>
      <xdr:colOff>476250</xdr:colOff>
      <xdr:row>21</xdr:row>
      <xdr:rowOff>142875</xdr:rowOff>
    </xdr:to>
    <xdr:sp macro="" textlink="">
      <xdr:nvSpPr>
        <xdr:cNvPr id="951832" name="Line 1">
          <a:extLst>
            <a:ext uri="{FF2B5EF4-FFF2-40B4-BE49-F238E27FC236}">
              <a16:creationId xmlns:a16="http://schemas.microsoft.com/office/drawing/2014/main" id="{00000000-0008-0000-0B00-000018860E00}"/>
            </a:ext>
          </a:extLst>
        </xdr:cNvPr>
        <xdr:cNvSpPr>
          <a:spLocks noChangeShapeType="1"/>
        </xdr:cNvSpPr>
      </xdr:nvSpPr>
      <xdr:spPr bwMode="auto">
        <a:xfrm>
          <a:off x="10506075" y="599122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12.xml><?xml version="1.0" encoding="utf-8"?>
<xdr:wsDr xmlns:xdr="http://schemas.openxmlformats.org/drawingml/2006/spreadsheetDrawing" xmlns:a="http://schemas.openxmlformats.org/drawingml/2006/main">
  <xdr:twoCellAnchor>
    <xdr:from>
      <xdr:col>10</xdr:col>
      <xdr:colOff>133350</xdr:colOff>
      <xdr:row>23</xdr:row>
      <xdr:rowOff>304800</xdr:rowOff>
    </xdr:from>
    <xdr:to>
      <xdr:col>10</xdr:col>
      <xdr:colOff>133350</xdr:colOff>
      <xdr:row>25</xdr:row>
      <xdr:rowOff>133350</xdr:rowOff>
    </xdr:to>
    <xdr:sp macro="" textlink="">
      <xdr:nvSpPr>
        <xdr:cNvPr id="952822" name="Line 1">
          <a:extLst>
            <a:ext uri="{FF2B5EF4-FFF2-40B4-BE49-F238E27FC236}">
              <a16:creationId xmlns:a16="http://schemas.microsoft.com/office/drawing/2014/main" id="{00000000-0008-0000-0C00-0000F6890E00}"/>
            </a:ext>
          </a:extLst>
        </xdr:cNvPr>
        <xdr:cNvSpPr>
          <a:spLocks noChangeShapeType="1"/>
        </xdr:cNvSpPr>
      </xdr:nvSpPr>
      <xdr:spPr bwMode="auto">
        <a:xfrm>
          <a:off x="4267200" y="7277100"/>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133350</xdr:colOff>
      <xdr:row>14</xdr:row>
      <xdr:rowOff>38100</xdr:rowOff>
    </xdr:from>
    <xdr:to>
      <xdr:col>10</xdr:col>
      <xdr:colOff>133350</xdr:colOff>
      <xdr:row>15</xdr:row>
      <xdr:rowOff>38100</xdr:rowOff>
    </xdr:to>
    <xdr:sp macro="" textlink="">
      <xdr:nvSpPr>
        <xdr:cNvPr id="952823" name="Line 2">
          <a:extLst>
            <a:ext uri="{FF2B5EF4-FFF2-40B4-BE49-F238E27FC236}">
              <a16:creationId xmlns:a16="http://schemas.microsoft.com/office/drawing/2014/main" id="{00000000-0008-0000-0C00-0000F7890E00}"/>
            </a:ext>
          </a:extLst>
        </xdr:cNvPr>
        <xdr:cNvSpPr>
          <a:spLocks noChangeShapeType="1"/>
        </xdr:cNvSpPr>
      </xdr:nvSpPr>
      <xdr:spPr bwMode="auto">
        <a:xfrm>
          <a:off x="42672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152400</xdr:colOff>
      <xdr:row>10</xdr:row>
      <xdr:rowOff>257175</xdr:rowOff>
    </xdr:from>
    <xdr:to>
      <xdr:col>11</xdr:col>
      <xdr:colOff>190500</xdr:colOff>
      <xdr:row>10</xdr:row>
      <xdr:rowOff>257175</xdr:rowOff>
    </xdr:to>
    <xdr:sp macro="" textlink="">
      <xdr:nvSpPr>
        <xdr:cNvPr id="952824" name="Line 3">
          <a:extLst>
            <a:ext uri="{FF2B5EF4-FFF2-40B4-BE49-F238E27FC236}">
              <a16:creationId xmlns:a16="http://schemas.microsoft.com/office/drawing/2014/main" id="{00000000-0008-0000-0C00-0000F889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11</xdr:row>
      <xdr:rowOff>257175</xdr:rowOff>
    </xdr:from>
    <xdr:to>
      <xdr:col>9</xdr:col>
      <xdr:colOff>133350</xdr:colOff>
      <xdr:row>13</xdr:row>
      <xdr:rowOff>85725</xdr:rowOff>
    </xdr:to>
    <xdr:sp macro="" textlink="">
      <xdr:nvSpPr>
        <xdr:cNvPr id="952825" name="Line 4">
          <a:extLst>
            <a:ext uri="{FF2B5EF4-FFF2-40B4-BE49-F238E27FC236}">
              <a16:creationId xmlns:a16="http://schemas.microsoft.com/office/drawing/2014/main" id="{00000000-0008-0000-0C00-0000F9890E00}"/>
            </a:ext>
          </a:extLst>
        </xdr:cNvPr>
        <xdr:cNvSpPr>
          <a:spLocks noChangeShapeType="1"/>
        </xdr:cNvSpPr>
      </xdr:nvSpPr>
      <xdr:spPr bwMode="auto">
        <a:xfrm flipV="1">
          <a:off x="40767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142875</xdr:colOff>
      <xdr:row>10</xdr:row>
      <xdr:rowOff>257175</xdr:rowOff>
    </xdr:from>
    <xdr:to>
      <xdr:col>14</xdr:col>
      <xdr:colOff>161925</xdr:colOff>
      <xdr:row>10</xdr:row>
      <xdr:rowOff>257175</xdr:rowOff>
    </xdr:to>
    <xdr:sp macro="" textlink="">
      <xdr:nvSpPr>
        <xdr:cNvPr id="952826" name="Line 5">
          <a:extLst>
            <a:ext uri="{FF2B5EF4-FFF2-40B4-BE49-F238E27FC236}">
              <a16:creationId xmlns:a16="http://schemas.microsoft.com/office/drawing/2014/main" id="{00000000-0008-0000-0C00-0000FA890E00}"/>
            </a:ext>
          </a:extLst>
        </xdr:cNvPr>
        <xdr:cNvSpPr>
          <a:spLocks noChangeShapeType="1"/>
        </xdr:cNvSpPr>
      </xdr:nvSpPr>
      <xdr:spPr bwMode="auto">
        <a:xfrm rot="-5400000">
          <a:off x="50101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0</xdr:colOff>
      <xdr:row>13</xdr:row>
      <xdr:rowOff>247650</xdr:rowOff>
    </xdr:from>
    <xdr:to>
      <xdr:col>14</xdr:col>
      <xdr:colOff>180975</xdr:colOff>
      <xdr:row>13</xdr:row>
      <xdr:rowOff>247650</xdr:rowOff>
    </xdr:to>
    <xdr:sp macro="" textlink="">
      <xdr:nvSpPr>
        <xdr:cNvPr id="952827" name="Line 6">
          <a:extLst>
            <a:ext uri="{FF2B5EF4-FFF2-40B4-BE49-F238E27FC236}">
              <a16:creationId xmlns:a16="http://schemas.microsoft.com/office/drawing/2014/main" id="{00000000-0008-0000-0C00-0000FB890E00}"/>
            </a:ext>
          </a:extLst>
        </xdr:cNvPr>
        <xdr:cNvSpPr>
          <a:spLocks noChangeShapeType="1"/>
        </xdr:cNvSpPr>
      </xdr:nvSpPr>
      <xdr:spPr bwMode="auto">
        <a:xfrm rot="-5400000">
          <a:off x="50530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9525</xdr:colOff>
      <xdr:row>16</xdr:row>
      <xdr:rowOff>238125</xdr:rowOff>
    </xdr:from>
    <xdr:to>
      <xdr:col>14</xdr:col>
      <xdr:colOff>190500</xdr:colOff>
      <xdr:row>16</xdr:row>
      <xdr:rowOff>238125</xdr:rowOff>
    </xdr:to>
    <xdr:sp macro="" textlink="">
      <xdr:nvSpPr>
        <xdr:cNvPr id="952828" name="Line 7">
          <a:extLst>
            <a:ext uri="{FF2B5EF4-FFF2-40B4-BE49-F238E27FC236}">
              <a16:creationId xmlns:a16="http://schemas.microsoft.com/office/drawing/2014/main" id="{00000000-0008-0000-0C00-0000FC890E00}"/>
            </a:ext>
          </a:extLst>
        </xdr:cNvPr>
        <xdr:cNvSpPr>
          <a:spLocks noChangeShapeType="1"/>
        </xdr:cNvSpPr>
      </xdr:nvSpPr>
      <xdr:spPr bwMode="auto">
        <a:xfrm rot="-5400000">
          <a:off x="5062538" y="47958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52829" name="Line 8">
          <a:extLst>
            <a:ext uri="{FF2B5EF4-FFF2-40B4-BE49-F238E27FC236}">
              <a16:creationId xmlns:a16="http://schemas.microsoft.com/office/drawing/2014/main" id="{00000000-0008-0000-0C00-0000FD890E00}"/>
            </a:ext>
          </a:extLst>
        </xdr:cNvPr>
        <xdr:cNvSpPr>
          <a:spLocks noChangeShapeType="1"/>
        </xdr:cNvSpPr>
      </xdr:nvSpPr>
      <xdr:spPr bwMode="auto">
        <a:xfrm rot="-5400000">
          <a:off x="5072063" y="67960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104775</xdr:colOff>
      <xdr:row>25</xdr:row>
      <xdr:rowOff>257175</xdr:rowOff>
    </xdr:from>
    <xdr:to>
      <xdr:col>14</xdr:col>
      <xdr:colOff>123825</xdr:colOff>
      <xdr:row>25</xdr:row>
      <xdr:rowOff>257175</xdr:rowOff>
    </xdr:to>
    <xdr:sp macro="" textlink="">
      <xdr:nvSpPr>
        <xdr:cNvPr id="952830" name="Line 9">
          <a:extLst>
            <a:ext uri="{FF2B5EF4-FFF2-40B4-BE49-F238E27FC236}">
              <a16:creationId xmlns:a16="http://schemas.microsoft.com/office/drawing/2014/main" id="{00000000-0008-0000-0C00-0000FE890E00}"/>
            </a:ext>
          </a:extLst>
        </xdr:cNvPr>
        <xdr:cNvSpPr>
          <a:spLocks noChangeShapeType="1"/>
        </xdr:cNvSpPr>
      </xdr:nvSpPr>
      <xdr:spPr bwMode="auto">
        <a:xfrm rot="-5400000">
          <a:off x="4972050" y="780097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52831" name="Line 16">
          <a:extLst>
            <a:ext uri="{FF2B5EF4-FFF2-40B4-BE49-F238E27FC236}">
              <a16:creationId xmlns:a16="http://schemas.microsoft.com/office/drawing/2014/main" id="{00000000-0008-0000-0C00-0000FF890E00}"/>
            </a:ext>
          </a:extLst>
        </xdr:cNvPr>
        <xdr:cNvSpPr>
          <a:spLocks noChangeShapeType="1"/>
        </xdr:cNvSpPr>
      </xdr:nvSpPr>
      <xdr:spPr bwMode="auto">
        <a:xfrm flipH="1">
          <a:off x="7334250" y="882967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31</xdr:col>
      <xdr:colOff>123825</xdr:colOff>
      <xdr:row>7</xdr:row>
      <xdr:rowOff>257175</xdr:rowOff>
    </xdr:from>
    <xdr:to>
      <xdr:col>32</xdr:col>
      <xdr:colOff>171450</xdr:colOff>
      <xdr:row>7</xdr:row>
      <xdr:rowOff>257175</xdr:rowOff>
    </xdr:to>
    <xdr:sp macro="" textlink="">
      <xdr:nvSpPr>
        <xdr:cNvPr id="952832" name="Line 27">
          <a:extLst>
            <a:ext uri="{FF2B5EF4-FFF2-40B4-BE49-F238E27FC236}">
              <a16:creationId xmlns:a16="http://schemas.microsoft.com/office/drawing/2014/main" id="{00000000-0008-0000-0C00-0000008A0E00}"/>
            </a:ext>
          </a:extLst>
        </xdr:cNvPr>
        <xdr:cNvSpPr>
          <a:spLocks noChangeShapeType="1"/>
        </xdr:cNvSpPr>
      </xdr:nvSpPr>
      <xdr:spPr bwMode="auto">
        <a:xfrm rot="-5400000">
          <a:off x="96869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9525</xdr:colOff>
      <xdr:row>10</xdr:row>
      <xdr:rowOff>247650</xdr:rowOff>
    </xdr:from>
    <xdr:to>
      <xdr:col>33</xdr:col>
      <xdr:colOff>9525</xdr:colOff>
      <xdr:row>10</xdr:row>
      <xdr:rowOff>247650</xdr:rowOff>
    </xdr:to>
    <xdr:sp macro="" textlink="">
      <xdr:nvSpPr>
        <xdr:cNvPr id="952833" name="Line 28">
          <a:extLst>
            <a:ext uri="{FF2B5EF4-FFF2-40B4-BE49-F238E27FC236}">
              <a16:creationId xmlns:a16="http://schemas.microsoft.com/office/drawing/2014/main" id="{00000000-0008-0000-0C00-0000018A0E00}"/>
            </a:ext>
          </a:extLst>
        </xdr:cNvPr>
        <xdr:cNvSpPr>
          <a:spLocks noChangeShapeType="1"/>
        </xdr:cNvSpPr>
      </xdr:nvSpPr>
      <xdr:spPr bwMode="auto">
        <a:xfrm rot="-5400000">
          <a:off x="97297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28</xdr:col>
      <xdr:colOff>123825</xdr:colOff>
      <xdr:row>12</xdr:row>
      <xdr:rowOff>38100</xdr:rowOff>
    </xdr:from>
    <xdr:to>
      <xdr:col>28</xdr:col>
      <xdr:colOff>123825</xdr:colOff>
      <xdr:row>13</xdr:row>
      <xdr:rowOff>38100</xdr:rowOff>
    </xdr:to>
    <xdr:sp macro="" textlink="">
      <xdr:nvSpPr>
        <xdr:cNvPr id="952834" name="Line 29">
          <a:extLst>
            <a:ext uri="{FF2B5EF4-FFF2-40B4-BE49-F238E27FC236}">
              <a16:creationId xmlns:a16="http://schemas.microsoft.com/office/drawing/2014/main" id="{00000000-0008-0000-0C00-0000028A0E00}"/>
            </a:ext>
          </a:extLst>
        </xdr:cNvPr>
        <xdr:cNvSpPr>
          <a:spLocks noChangeShapeType="1"/>
        </xdr:cNvSpPr>
      </xdr:nvSpPr>
      <xdr:spPr bwMode="auto">
        <a:xfrm flipV="1">
          <a:off x="89725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52835" name="Line 77">
          <a:extLst>
            <a:ext uri="{FF2B5EF4-FFF2-40B4-BE49-F238E27FC236}">
              <a16:creationId xmlns:a16="http://schemas.microsoft.com/office/drawing/2014/main" id="{00000000-0008-0000-0C00-0000038A0E00}"/>
            </a:ext>
          </a:extLst>
        </xdr:cNvPr>
        <xdr:cNvSpPr>
          <a:spLocks noChangeShapeType="1"/>
        </xdr:cNvSpPr>
      </xdr:nvSpPr>
      <xdr:spPr bwMode="auto">
        <a:xfrm rot="-5400000">
          <a:off x="5072063" y="67960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52836" name="Line 85">
          <a:extLst>
            <a:ext uri="{FF2B5EF4-FFF2-40B4-BE49-F238E27FC236}">
              <a16:creationId xmlns:a16="http://schemas.microsoft.com/office/drawing/2014/main" id="{00000000-0008-0000-0C00-0000048A0E00}"/>
            </a:ext>
          </a:extLst>
        </xdr:cNvPr>
        <xdr:cNvSpPr>
          <a:spLocks noChangeShapeType="1"/>
        </xdr:cNvSpPr>
      </xdr:nvSpPr>
      <xdr:spPr bwMode="auto">
        <a:xfrm flipH="1">
          <a:off x="7334250" y="882967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52837" name="Line 108">
          <a:extLst>
            <a:ext uri="{FF2B5EF4-FFF2-40B4-BE49-F238E27FC236}">
              <a16:creationId xmlns:a16="http://schemas.microsoft.com/office/drawing/2014/main" id="{00000000-0008-0000-0C00-0000058A0E00}"/>
            </a:ext>
          </a:extLst>
        </xdr:cNvPr>
        <xdr:cNvSpPr>
          <a:spLocks noChangeShapeType="1"/>
        </xdr:cNvSpPr>
      </xdr:nvSpPr>
      <xdr:spPr bwMode="auto">
        <a:xfrm rot="-5400000">
          <a:off x="5072063" y="67960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52838" name="Line 116">
          <a:extLst>
            <a:ext uri="{FF2B5EF4-FFF2-40B4-BE49-F238E27FC236}">
              <a16:creationId xmlns:a16="http://schemas.microsoft.com/office/drawing/2014/main" id="{00000000-0008-0000-0C00-0000068A0E00}"/>
            </a:ext>
          </a:extLst>
        </xdr:cNvPr>
        <xdr:cNvSpPr>
          <a:spLocks noChangeShapeType="1"/>
        </xdr:cNvSpPr>
      </xdr:nvSpPr>
      <xdr:spPr bwMode="auto">
        <a:xfrm flipH="1">
          <a:off x="7334250" y="882967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52839" name="Line 139">
          <a:extLst>
            <a:ext uri="{FF2B5EF4-FFF2-40B4-BE49-F238E27FC236}">
              <a16:creationId xmlns:a16="http://schemas.microsoft.com/office/drawing/2014/main" id="{00000000-0008-0000-0C00-0000078A0E00}"/>
            </a:ext>
          </a:extLst>
        </xdr:cNvPr>
        <xdr:cNvSpPr>
          <a:spLocks noChangeShapeType="1"/>
        </xdr:cNvSpPr>
      </xdr:nvSpPr>
      <xdr:spPr bwMode="auto">
        <a:xfrm rot="-5400000">
          <a:off x="5072063" y="67960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52840" name="Line 147">
          <a:extLst>
            <a:ext uri="{FF2B5EF4-FFF2-40B4-BE49-F238E27FC236}">
              <a16:creationId xmlns:a16="http://schemas.microsoft.com/office/drawing/2014/main" id="{00000000-0008-0000-0C00-0000088A0E00}"/>
            </a:ext>
          </a:extLst>
        </xdr:cNvPr>
        <xdr:cNvSpPr>
          <a:spLocks noChangeShapeType="1"/>
        </xdr:cNvSpPr>
      </xdr:nvSpPr>
      <xdr:spPr bwMode="auto">
        <a:xfrm flipH="1">
          <a:off x="7334250" y="882967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52841" name="Line 170">
          <a:extLst>
            <a:ext uri="{FF2B5EF4-FFF2-40B4-BE49-F238E27FC236}">
              <a16:creationId xmlns:a16="http://schemas.microsoft.com/office/drawing/2014/main" id="{00000000-0008-0000-0C00-0000098A0E00}"/>
            </a:ext>
          </a:extLst>
        </xdr:cNvPr>
        <xdr:cNvSpPr>
          <a:spLocks noChangeShapeType="1"/>
        </xdr:cNvSpPr>
      </xdr:nvSpPr>
      <xdr:spPr bwMode="auto">
        <a:xfrm rot="-5400000">
          <a:off x="5072063" y="67960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52842" name="Line 178">
          <a:extLst>
            <a:ext uri="{FF2B5EF4-FFF2-40B4-BE49-F238E27FC236}">
              <a16:creationId xmlns:a16="http://schemas.microsoft.com/office/drawing/2014/main" id="{00000000-0008-0000-0C00-00000A8A0E00}"/>
            </a:ext>
          </a:extLst>
        </xdr:cNvPr>
        <xdr:cNvSpPr>
          <a:spLocks noChangeShapeType="1"/>
        </xdr:cNvSpPr>
      </xdr:nvSpPr>
      <xdr:spPr bwMode="auto">
        <a:xfrm flipH="1">
          <a:off x="7334250" y="882967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52843" name="Line 201">
          <a:extLst>
            <a:ext uri="{FF2B5EF4-FFF2-40B4-BE49-F238E27FC236}">
              <a16:creationId xmlns:a16="http://schemas.microsoft.com/office/drawing/2014/main" id="{00000000-0008-0000-0C00-00000B8A0E00}"/>
            </a:ext>
          </a:extLst>
        </xdr:cNvPr>
        <xdr:cNvSpPr>
          <a:spLocks noChangeShapeType="1"/>
        </xdr:cNvSpPr>
      </xdr:nvSpPr>
      <xdr:spPr bwMode="auto">
        <a:xfrm rot="-5400000">
          <a:off x="5072063" y="67960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27</xdr:row>
      <xdr:rowOff>152400</xdr:rowOff>
    </xdr:from>
    <xdr:to>
      <xdr:col>23</xdr:col>
      <xdr:colOff>180975</xdr:colOff>
      <xdr:row>29</xdr:row>
      <xdr:rowOff>142875</xdr:rowOff>
    </xdr:to>
    <xdr:sp macro="" textlink="">
      <xdr:nvSpPr>
        <xdr:cNvPr id="952844" name="AutoShape 208">
          <a:extLst>
            <a:ext uri="{FF2B5EF4-FFF2-40B4-BE49-F238E27FC236}">
              <a16:creationId xmlns:a16="http://schemas.microsoft.com/office/drawing/2014/main" id="{00000000-0008-0000-0C00-00000C8A0E00}"/>
            </a:ext>
          </a:extLst>
        </xdr:cNvPr>
        <xdr:cNvSpPr>
          <a:spLocks/>
        </xdr:cNvSpPr>
      </xdr:nvSpPr>
      <xdr:spPr bwMode="auto">
        <a:xfrm>
          <a:off x="7334250" y="8496300"/>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52845" name="Line 209">
          <a:extLst>
            <a:ext uri="{FF2B5EF4-FFF2-40B4-BE49-F238E27FC236}">
              <a16:creationId xmlns:a16="http://schemas.microsoft.com/office/drawing/2014/main" id="{00000000-0008-0000-0C00-00000D8A0E00}"/>
            </a:ext>
          </a:extLst>
        </xdr:cNvPr>
        <xdr:cNvSpPr>
          <a:spLocks noChangeShapeType="1"/>
        </xdr:cNvSpPr>
      </xdr:nvSpPr>
      <xdr:spPr bwMode="auto">
        <a:xfrm flipH="1">
          <a:off x="7334250" y="8829675"/>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43</xdr:col>
      <xdr:colOff>9525</xdr:colOff>
      <xdr:row>15</xdr:row>
      <xdr:rowOff>171450</xdr:rowOff>
    </xdr:from>
    <xdr:to>
      <xdr:col>44</xdr:col>
      <xdr:colOff>0</xdr:colOff>
      <xdr:row>17</xdr:row>
      <xdr:rowOff>161925</xdr:rowOff>
    </xdr:to>
    <xdr:sp macro="" textlink="">
      <xdr:nvSpPr>
        <xdr:cNvPr id="952846" name="AutoShape 211">
          <a:extLst>
            <a:ext uri="{FF2B5EF4-FFF2-40B4-BE49-F238E27FC236}">
              <a16:creationId xmlns:a16="http://schemas.microsoft.com/office/drawing/2014/main" id="{00000000-0008-0000-0C00-00000E8A0E00}"/>
            </a:ext>
          </a:extLst>
        </xdr:cNvPr>
        <xdr:cNvSpPr>
          <a:spLocks/>
        </xdr:cNvSpPr>
      </xdr:nvSpPr>
      <xdr:spPr bwMode="auto">
        <a:xfrm>
          <a:off x="13211175" y="4476750"/>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43</xdr:col>
      <xdr:colOff>9525</xdr:colOff>
      <xdr:row>16</xdr:row>
      <xdr:rowOff>152400</xdr:rowOff>
    </xdr:from>
    <xdr:to>
      <xdr:col>44</xdr:col>
      <xdr:colOff>0</xdr:colOff>
      <xdr:row>16</xdr:row>
      <xdr:rowOff>152400</xdr:rowOff>
    </xdr:to>
    <xdr:sp macro="" textlink="">
      <xdr:nvSpPr>
        <xdr:cNvPr id="952847" name="Line 212">
          <a:extLst>
            <a:ext uri="{FF2B5EF4-FFF2-40B4-BE49-F238E27FC236}">
              <a16:creationId xmlns:a16="http://schemas.microsoft.com/office/drawing/2014/main" id="{00000000-0008-0000-0C00-00000F8A0E00}"/>
            </a:ext>
          </a:extLst>
        </xdr:cNvPr>
        <xdr:cNvSpPr>
          <a:spLocks noChangeShapeType="1"/>
        </xdr:cNvSpPr>
      </xdr:nvSpPr>
      <xdr:spPr bwMode="auto">
        <a:xfrm flipH="1">
          <a:off x="13211175" y="4800600"/>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31</xdr:col>
      <xdr:colOff>66675</xdr:colOff>
      <xdr:row>16</xdr:row>
      <xdr:rowOff>266700</xdr:rowOff>
    </xdr:from>
    <xdr:to>
      <xdr:col>32</xdr:col>
      <xdr:colOff>114300</xdr:colOff>
      <xdr:row>16</xdr:row>
      <xdr:rowOff>266700</xdr:rowOff>
    </xdr:to>
    <xdr:sp macro="" textlink="">
      <xdr:nvSpPr>
        <xdr:cNvPr id="952848" name="Line 223">
          <a:extLst>
            <a:ext uri="{FF2B5EF4-FFF2-40B4-BE49-F238E27FC236}">
              <a16:creationId xmlns:a16="http://schemas.microsoft.com/office/drawing/2014/main" id="{00000000-0008-0000-0C00-0000108A0E00}"/>
            </a:ext>
          </a:extLst>
        </xdr:cNvPr>
        <xdr:cNvSpPr>
          <a:spLocks noChangeShapeType="1"/>
        </xdr:cNvSpPr>
      </xdr:nvSpPr>
      <xdr:spPr bwMode="auto">
        <a:xfrm rot="-5400000">
          <a:off x="9629775" y="48006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0</xdr:colOff>
      <xdr:row>13</xdr:row>
      <xdr:rowOff>247650</xdr:rowOff>
    </xdr:from>
    <xdr:to>
      <xdr:col>33</xdr:col>
      <xdr:colOff>0</xdr:colOff>
      <xdr:row>13</xdr:row>
      <xdr:rowOff>247650</xdr:rowOff>
    </xdr:to>
    <xdr:sp macro="" textlink="">
      <xdr:nvSpPr>
        <xdr:cNvPr id="952849" name="Line 221">
          <a:extLst>
            <a:ext uri="{FF2B5EF4-FFF2-40B4-BE49-F238E27FC236}">
              <a16:creationId xmlns:a16="http://schemas.microsoft.com/office/drawing/2014/main" id="{00000000-0008-0000-0C00-0000118A0E00}"/>
            </a:ext>
          </a:extLst>
        </xdr:cNvPr>
        <xdr:cNvSpPr>
          <a:spLocks noChangeShapeType="1"/>
        </xdr:cNvSpPr>
      </xdr:nvSpPr>
      <xdr:spPr bwMode="auto">
        <a:xfrm rot="-5400000">
          <a:off x="972026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142875</xdr:rowOff>
    </xdr:from>
    <xdr:to>
      <xdr:col>4</xdr:col>
      <xdr:colOff>323850</xdr:colOff>
      <xdr:row>10</xdr:row>
      <xdr:rowOff>152400</xdr:rowOff>
    </xdr:to>
    <xdr:grpSp>
      <xdr:nvGrpSpPr>
        <xdr:cNvPr id="952850" name="グループ化 41">
          <a:extLst>
            <a:ext uri="{FF2B5EF4-FFF2-40B4-BE49-F238E27FC236}">
              <a16:creationId xmlns:a16="http://schemas.microsoft.com/office/drawing/2014/main" id="{00000000-0008-0000-0C00-0000128A0E00}"/>
            </a:ext>
          </a:extLst>
        </xdr:cNvPr>
        <xdr:cNvGrpSpPr>
          <a:grpSpLocks/>
        </xdr:cNvGrpSpPr>
      </xdr:nvGrpSpPr>
      <xdr:grpSpPr bwMode="auto">
        <a:xfrm>
          <a:off x="1844040" y="2186940"/>
          <a:ext cx="662940" cy="632460"/>
          <a:chOff x="1584960" y="2186940"/>
          <a:chExt cx="586740" cy="632460"/>
        </a:xfrm>
      </xdr:grpSpPr>
      <xdr:cxnSp macro="">
        <xdr:nvCxnSpPr>
          <xdr:cNvPr id="196" name="直線コネクタ 195">
            <a:extLst>
              <a:ext uri="{FF2B5EF4-FFF2-40B4-BE49-F238E27FC236}">
                <a16:creationId xmlns:a16="http://schemas.microsoft.com/office/drawing/2014/main" id="{00000000-0008-0000-0C00-0000C4000000}"/>
              </a:ext>
            </a:extLst>
          </xdr:cNvPr>
          <xdr:cNvCxnSpPr/>
        </xdr:nvCxnSpPr>
        <xdr:spPr bwMode="auto">
          <a:xfrm>
            <a:off x="1584960" y="2819400"/>
            <a:ext cx="569733"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7" name="直線コネクタ 196">
            <a:extLst>
              <a:ext uri="{FF2B5EF4-FFF2-40B4-BE49-F238E27FC236}">
                <a16:creationId xmlns:a16="http://schemas.microsoft.com/office/drawing/2014/main" id="{00000000-0008-0000-0C00-0000C5000000}"/>
              </a:ext>
            </a:extLst>
          </xdr:cNvPr>
          <xdr:cNvCxnSpPr/>
        </xdr:nvCxnSpPr>
        <xdr:spPr bwMode="auto">
          <a:xfrm rot="5400000" flipH="1" flipV="1">
            <a:off x="1540841" y="250317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8" name="直線コネクタ 197">
            <a:extLst>
              <a:ext uri="{FF2B5EF4-FFF2-40B4-BE49-F238E27FC236}">
                <a16:creationId xmlns:a16="http://schemas.microsoft.com/office/drawing/2014/main" id="{00000000-0008-0000-0C00-0000C6000000}"/>
              </a:ext>
            </a:extLst>
          </xdr:cNvPr>
          <xdr:cNvCxnSpPr/>
        </xdr:nvCxnSpPr>
        <xdr:spPr bwMode="auto">
          <a:xfrm>
            <a:off x="1848568" y="2196380"/>
            <a:ext cx="323132"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323850</xdr:colOff>
      <xdr:row>8</xdr:row>
      <xdr:rowOff>66675</xdr:rowOff>
    </xdr:from>
    <xdr:to>
      <xdr:col>5</xdr:col>
      <xdr:colOff>0</xdr:colOff>
      <xdr:row>8</xdr:row>
      <xdr:rowOff>66675</xdr:rowOff>
    </xdr:to>
    <xdr:sp macro="" textlink="">
      <xdr:nvSpPr>
        <xdr:cNvPr id="952851" name="Line 5">
          <a:extLst>
            <a:ext uri="{FF2B5EF4-FFF2-40B4-BE49-F238E27FC236}">
              <a16:creationId xmlns:a16="http://schemas.microsoft.com/office/drawing/2014/main" id="{00000000-0008-0000-0C00-0000138A0E00}"/>
            </a:ext>
          </a:extLst>
        </xdr:cNvPr>
        <xdr:cNvSpPr>
          <a:spLocks noChangeShapeType="1"/>
        </xdr:cNvSpPr>
      </xdr:nvSpPr>
      <xdr:spPr bwMode="auto">
        <a:xfrm rot="-5400000">
          <a:off x="2333625" y="1943100"/>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323850</xdr:colOff>
      <xdr:row>10</xdr:row>
      <xdr:rowOff>76200</xdr:rowOff>
    </xdr:from>
    <xdr:to>
      <xdr:col>5</xdr:col>
      <xdr:colOff>0</xdr:colOff>
      <xdr:row>10</xdr:row>
      <xdr:rowOff>76200</xdr:rowOff>
    </xdr:to>
    <xdr:sp macro="" textlink="">
      <xdr:nvSpPr>
        <xdr:cNvPr id="952852" name="Line 5">
          <a:extLst>
            <a:ext uri="{FF2B5EF4-FFF2-40B4-BE49-F238E27FC236}">
              <a16:creationId xmlns:a16="http://schemas.microsoft.com/office/drawing/2014/main" id="{00000000-0008-0000-0C00-0000148A0E00}"/>
            </a:ext>
          </a:extLst>
        </xdr:cNvPr>
        <xdr:cNvSpPr>
          <a:spLocks noChangeShapeType="1"/>
        </xdr:cNvSpPr>
      </xdr:nvSpPr>
      <xdr:spPr bwMode="auto">
        <a:xfrm rot="-5400000">
          <a:off x="2333625" y="2581275"/>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114300</xdr:colOff>
      <xdr:row>16</xdr:row>
      <xdr:rowOff>266700</xdr:rowOff>
    </xdr:from>
    <xdr:to>
      <xdr:col>23</xdr:col>
      <xdr:colOff>142875</xdr:colOff>
      <xdr:row>16</xdr:row>
      <xdr:rowOff>266700</xdr:rowOff>
    </xdr:to>
    <xdr:sp macro="" textlink="">
      <xdr:nvSpPr>
        <xdr:cNvPr id="952853" name="Line 223">
          <a:extLst>
            <a:ext uri="{FF2B5EF4-FFF2-40B4-BE49-F238E27FC236}">
              <a16:creationId xmlns:a16="http://schemas.microsoft.com/office/drawing/2014/main" id="{00000000-0008-0000-0C00-0000158A0E00}"/>
            </a:ext>
          </a:extLst>
        </xdr:cNvPr>
        <xdr:cNvSpPr>
          <a:spLocks noChangeShapeType="1"/>
        </xdr:cNvSpPr>
      </xdr:nvSpPr>
      <xdr:spPr bwMode="auto">
        <a:xfrm rot="-5400000">
          <a:off x="7367588" y="4805362"/>
          <a:ext cx="0" cy="2190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25</xdr:col>
      <xdr:colOff>38100</xdr:colOff>
      <xdr:row>25</xdr:row>
      <xdr:rowOff>247650</xdr:rowOff>
    </xdr:from>
    <xdr:to>
      <xdr:col>25</xdr:col>
      <xdr:colOff>542925</xdr:colOff>
      <xdr:row>25</xdr:row>
      <xdr:rowOff>247650</xdr:rowOff>
    </xdr:to>
    <xdr:sp macro="" textlink="">
      <xdr:nvSpPr>
        <xdr:cNvPr id="952854" name="Line 1">
          <a:extLst>
            <a:ext uri="{FF2B5EF4-FFF2-40B4-BE49-F238E27FC236}">
              <a16:creationId xmlns:a16="http://schemas.microsoft.com/office/drawing/2014/main" id="{00000000-0008-0000-0C00-0000168A0E00}"/>
            </a:ext>
          </a:extLst>
        </xdr:cNvPr>
        <xdr:cNvSpPr>
          <a:spLocks noChangeShapeType="1"/>
        </xdr:cNvSpPr>
      </xdr:nvSpPr>
      <xdr:spPr bwMode="auto">
        <a:xfrm rot="-5400000">
          <a:off x="8034338" y="7653337"/>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34</xdr:col>
      <xdr:colOff>476250</xdr:colOff>
      <xdr:row>20</xdr:row>
      <xdr:rowOff>0</xdr:rowOff>
    </xdr:from>
    <xdr:to>
      <xdr:col>34</xdr:col>
      <xdr:colOff>476250</xdr:colOff>
      <xdr:row>21</xdr:row>
      <xdr:rowOff>142875</xdr:rowOff>
    </xdr:to>
    <xdr:sp macro="" textlink="">
      <xdr:nvSpPr>
        <xdr:cNvPr id="952855" name="Line 1">
          <a:extLst>
            <a:ext uri="{FF2B5EF4-FFF2-40B4-BE49-F238E27FC236}">
              <a16:creationId xmlns:a16="http://schemas.microsoft.com/office/drawing/2014/main" id="{00000000-0008-0000-0C00-0000178A0E00}"/>
            </a:ext>
          </a:extLst>
        </xdr:cNvPr>
        <xdr:cNvSpPr>
          <a:spLocks noChangeShapeType="1"/>
        </xdr:cNvSpPr>
      </xdr:nvSpPr>
      <xdr:spPr bwMode="auto">
        <a:xfrm>
          <a:off x="10506075" y="599122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13.xml><?xml version="1.0" encoding="utf-8"?>
<xdr:wsDr xmlns:xdr="http://schemas.openxmlformats.org/drawingml/2006/spreadsheetDrawing" xmlns:a="http://schemas.openxmlformats.org/drawingml/2006/main">
  <xdr:twoCellAnchor>
    <xdr:from>
      <xdr:col>10</xdr:col>
      <xdr:colOff>133350</xdr:colOff>
      <xdr:row>23</xdr:row>
      <xdr:rowOff>304800</xdr:rowOff>
    </xdr:from>
    <xdr:to>
      <xdr:col>10</xdr:col>
      <xdr:colOff>133350</xdr:colOff>
      <xdr:row>25</xdr:row>
      <xdr:rowOff>133350</xdr:rowOff>
    </xdr:to>
    <xdr:sp macro="" textlink="">
      <xdr:nvSpPr>
        <xdr:cNvPr id="953846" name="Line 1">
          <a:extLst>
            <a:ext uri="{FF2B5EF4-FFF2-40B4-BE49-F238E27FC236}">
              <a16:creationId xmlns:a16="http://schemas.microsoft.com/office/drawing/2014/main" id="{00000000-0008-0000-0D00-0000F68D0E00}"/>
            </a:ext>
          </a:extLst>
        </xdr:cNvPr>
        <xdr:cNvSpPr>
          <a:spLocks noChangeShapeType="1"/>
        </xdr:cNvSpPr>
      </xdr:nvSpPr>
      <xdr:spPr bwMode="auto">
        <a:xfrm>
          <a:off x="4267200" y="7277100"/>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133350</xdr:colOff>
      <xdr:row>14</xdr:row>
      <xdr:rowOff>38100</xdr:rowOff>
    </xdr:from>
    <xdr:to>
      <xdr:col>10</xdr:col>
      <xdr:colOff>133350</xdr:colOff>
      <xdr:row>15</xdr:row>
      <xdr:rowOff>38100</xdr:rowOff>
    </xdr:to>
    <xdr:sp macro="" textlink="">
      <xdr:nvSpPr>
        <xdr:cNvPr id="953847" name="Line 2">
          <a:extLst>
            <a:ext uri="{FF2B5EF4-FFF2-40B4-BE49-F238E27FC236}">
              <a16:creationId xmlns:a16="http://schemas.microsoft.com/office/drawing/2014/main" id="{00000000-0008-0000-0D00-0000F78D0E00}"/>
            </a:ext>
          </a:extLst>
        </xdr:cNvPr>
        <xdr:cNvSpPr>
          <a:spLocks noChangeShapeType="1"/>
        </xdr:cNvSpPr>
      </xdr:nvSpPr>
      <xdr:spPr bwMode="auto">
        <a:xfrm>
          <a:off x="42672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152400</xdr:colOff>
      <xdr:row>10</xdr:row>
      <xdr:rowOff>257175</xdr:rowOff>
    </xdr:from>
    <xdr:to>
      <xdr:col>11</xdr:col>
      <xdr:colOff>190500</xdr:colOff>
      <xdr:row>10</xdr:row>
      <xdr:rowOff>257175</xdr:rowOff>
    </xdr:to>
    <xdr:sp macro="" textlink="">
      <xdr:nvSpPr>
        <xdr:cNvPr id="953848" name="Line 3">
          <a:extLst>
            <a:ext uri="{FF2B5EF4-FFF2-40B4-BE49-F238E27FC236}">
              <a16:creationId xmlns:a16="http://schemas.microsoft.com/office/drawing/2014/main" id="{00000000-0008-0000-0D00-0000F88D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11</xdr:row>
      <xdr:rowOff>257175</xdr:rowOff>
    </xdr:from>
    <xdr:to>
      <xdr:col>9</xdr:col>
      <xdr:colOff>133350</xdr:colOff>
      <xdr:row>13</xdr:row>
      <xdr:rowOff>85725</xdr:rowOff>
    </xdr:to>
    <xdr:sp macro="" textlink="">
      <xdr:nvSpPr>
        <xdr:cNvPr id="953849" name="Line 4">
          <a:extLst>
            <a:ext uri="{FF2B5EF4-FFF2-40B4-BE49-F238E27FC236}">
              <a16:creationId xmlns:a16="http://schemas.microsoft.com/office/drawing/2014/main" id="{00000000-0008-0000-0D00-0000F98D0E00}"/>
            </a:ext>
          </a:extLst>
        </xdr:cNvPr>
        <xdr:cNvSpPr>
          <a:spLocks noChangeShapeType="1"/>
        </xdr:cNvSpPr>
      </xdr:nvSpPr>
      <xdr:spPr bwMode="auto">
        <a:xfrm flipV="1">
          <a:off x="40767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142875</xdr:colOff>
      <xdr:row>10</xdr:row>
      <xdr:rowOff>257175</xdr:rowOff>
    </xdr:from>
    <xdr:to>
      <xdr:col>14</xdr:col>
      <xdr:colOff>161925</xdr:colOff>
      <xdr:row>10</xdr:row>
      <xdr:rowOff>257175</xdr:rowOff>
    </xdr:to>
    <xdr:sp macro="" textlink="">
      <xdr:nvSpPr>
        <xdr:cNvPr id="953850" name="Line 5">
          <a:extLst>
            <a:ext uri="{FF2B5EF4-FFF2-40B4-BE49-F238E27FC236}">
              <a16:creationId xmlns:a16="http://schemas.microsoft.com/office/drawing/2014/main" id="{00000000-0008-0000-0D00-0000FA8D0E00}"/>
            </a:ext>
          </a:extLst>
        </xdr:cNvPr>
        <xdr:cNvSpPr>
          <a:spLocks noChangeShapeType="1"/>
        </xdr:cNvSpPr>
      </xdr:nvSpPr>
      <xdr:spPr bwMode="auto">
        <a:xfrm rot="-5400000">
          <a:off x="50101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0</xdr:colOff>
      <xdr:row>13</xdr:row>
      <xdr:rowOff>247650</xdr:rowOff>
    </xdr:from>
    <xdr:to>
      <xdr:col>14</xdr:col>
      <xdr:colOff>180975</xdr:colOff>
      <xdr:row>13</xdr:row>
      <xdr:rowOff>247650</xdr:rowOff>
    </xdr:to>
    <xdr:sp macro="" textlink="">
      <xdr:nvSpPr>
        <xdr:cNvPr id="953851" name="Line 6">
          <a:extLst>
            <a:ext uri="{FF2B5EF4-FFF2-40B4-BE49-F238E27FC236}">
              <a16:creationId xmlns:a16="http://schemas.microsoft.com/office/drawing/2014/main" id="{00000000-0008-0000-0D00-0000FB8D0E00}"/>
            </a:ext>
          </a:extLst>
        </xdr:cNvPr>
        <xdr:cNvSpPr>
          <a:spLocks noChangeShapeType="1"/>
        </xdr:cNvSpPr>
      </xdr:nvSpPr>
      <xdr:spPr bwMode="auto">
        <a:xfrm rot="-5400000">
          <a:off x="50530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9525</xdr:colOff>
      <xdr:row>16</xdr:row>
      <xdr:rowOff>238125</xdr:rowOff>
    </xdr:from>
    <xdr:to>
      <xdr:col>14</xdr:col>
      <xdr:colOff>190500</xdr:colOff>
      <xdr:row>16</xdr:row>
      <xdr:rowOff>238125</xdr:rowOff>
    </xdr:to>
    <xdr:sp macro="" textlink="">
      <xdr:nvSpPr>
        <xdr:cNvPr id="953852" name="Line 7">
          <a:extLst>
            <a:ext uri="{FF2B5EF4-FFF2-40B4-BE49-F238E27FC236}">
              <a16:creationId xmlns:a16="http://schemas.microsoft.com/office/drawing/2014/main" id="{00000000-0008-0000-0D00-0000FC8D0E00}"/>
            </a:ext>
          </a:extLst>
        </xdr:cNvPr>
        <xdr:cNvSpPr>
          <a:spLocks noChangeShapeType="1"/>
        </xdr:cNvSpPr>
      </xdr:nvSpPr>
      <xdr:spPr bwMode="auto">
        <a:xfrm rot="-5400000">
          <a:off x="5062538" y="47958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53853" name="Line 8">
          <a:extLst>
            <a:ext uri="{FF2B5EF4-FFF2-40B4-BE49-F238E27FC236}">
              <a16:creationId xmlns:a16="http://schemas.microsoft.com/office/drawing/2014/main" id="{00000000-0008-0000-0D00-0000FD8D0E00}"/>
            </a:ext>
          </a:extLst>
        </xdr:cNvPr>
        <xdr:cNvSpPr>
          <a:spLocks noChangeShapeType="1"/>
        </xdr:cNvSpPr>
      </xdr:nvSpPr>
      <xdr:spPr bwMode="auto">
        <a:xfrm rot="-5400000">
          <a:off x="5072063" y="67960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104775</xdr:colOff>
      <xdr:row>25</xdr:row>
      <xdr:rowOff>257175</xdr:rowOff>
    </xdr:from>
    <xdr:to>
      <xdr:col>14</xdr:col>
      <xdr:colOff>123825</xdr:colOff>
      <xdr:row>25</xdr:row>
      <xdr:rowOff>257175</xdr:rowOff>
    </xdr:to>
    <xdr:sp macro="" textlink="">
      <xdr:nvSpPr>
        <xdr:cNvPr id="953854" name="Line 9">
          <a:extLst>
            <a:ext uri="{FF2B5EF4-FFF2-40B4-BE49-F238E27FC236}">
              <a16:creationId xmlns:a16="http://schemas.microsoft.com/office/drawing/2014/main" id="{00000000-0008-0000-0D00-0000FE8D0E00}"/>
            </a:ext>
          </a:extLst>
        </xdr:cNvPr>
        <xdr:cNvSpPr>
          <a:spLocks noChangeShapeType="1"/>
        </xdr:cNvSpPr>
      </xdr:nvSpPr>
      <xdr:spPr bwMode="auto">
        <a:xfrm rot="-5400000">
          <a:off x="4972050" y="780097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53855" name="Line 16">
          <a:extLst>
            <a:ext uri="{FF2B5EF4-FFF2-40B4-BE49-F238E27FC236}">
              <a16:creationId xmlns:a16="http://schemas.microsoft.com/office/drawing/2014/main" id="{00000000-0008-0000-0D00-0000FF8D0E00}"/>
            </a:ext>
          </a:extLst>
        </xdr:cNvPr>
        <xdr:cNvSpPr>
          <a:spLocks noChangeShapeType="1"/>
        </xdr:cNvSpPr>
      </xdr:nvSpPr>
      <xdr:spPr bwMode="auto">
        <a:xfrm flipH="1">
          <a:off x="7334250" y="882967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31</xdr:col>
      <xdr:colOff>123825</xdr:colOff>
      <xdr:row>7</xdr:row>
      <xdr:rowOff>257175</xdr:rowOff>
    </xdr:from>
    <xdr:to>
      <xdr:col>32</xdr:col>
      <xdr:colOff>171450</xdr:colOff>
      <xdr:row>7</xdr:row>
      <xdr:rowOff>257175</xdr:rowOff>
    </xdr:to>
    <xdr:sp macro="" textlink="">
      <xdr:nvSpPr>
        <xdr:cNvPr id="953856" name="Line 27">
          <a:extLst>
            <a:ext uri="{FF2B5EF4-FFF2-40B4-BE49-F238E27FC236}">
              <a16:creationId xmlns:a16="http://schemas.microsoft.com/office/drawing/2014/main" id="{00000000-0008-0000-0D00-0000008E0E00}"/>
            </a:ext>
          </a:extLst>
        </xdr:cNvPr>
        <xdr:cNvSpPr>
          <a:spLocks noChangeShapeType="1"/>
        </xdr:cNvSpPr>
      </xdr:nvSpPr>
      <xdr:spPr bwMode="auto">
        <a:xfrm rot="-5400000">
          <a:off x="96869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9525</xdr:colOff>
      <xdr:row>10</xdr:row>
      <xdr:rowOff>247650</xdr:rowOff>
    </xdr:from>
    <xdr:to>
      <xdr:col>33</xdr:col>
      <xdr:colOff>9525</xdr:colOff>
      <xdr:row>10</xdr:row>
      <xdr:rowOff>247650</xdr:rowOff>
    </xdr:to>
    <xdr:sp macro="" textlink="">
      <xdr:nvSpPr>
        <xdr:cNvPr id="953857" name="Line 28">
          <a:extLst>
            <a:ext uri="{FF2B5EF4-FFF2-40B4-BE49-F238E27FC236}">
              <a16:creationId xmlns:a16="http://schemas.microsoft.com/office/drawing/2014/main" id="{00000000-0008-0000-0D00-0000018E0E00}"/>
            </a:ext>
          </a:extLst>
        </xdr:cNvPr>
        <xdr:cNvSpPr>
          <a:spLocks noChangeShapeType="1"/>
        </xdr:cNvSpPr>
      </xdr:nvSpPr>
      <xdr:spPr bwMode="auto">
        <a:xfrm rot="-5400000">
          <a:off x="97297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28</xdr:col>
      <xdr:colOff>123825</xdr:colOff>
      <xdr:row>12</xdr:row>
      <xdr:rowOff>38100</xdr:rowOff>
    </xdr:from>
    <xdr:to>
      <xdr:col>28</xdr:col>
      <xdr:colOff>123825</xdr:colOff>
      <xdr:row>13</xdr:row>
      <xdr:rowOff>38100</xdr:rowOff>
    </xdr:to>
    <xdr:sp macro="" textlink="">
      <xdr:nvSpPr>
        <xdr:cNvPr id="953858" name="Line 29">
          <a:extLst>
            <a:ext uri="{FF2B5EF4-FFF2-40B4-BE49-F238E27FC236}">
              <a16:creationId xmlns:a16="http://schemas.microsoft.com/office/drawing/2014/main" id="{00000000-0008-0000-0D00-0000028E0E00}"/>
            </a:ext>
          </a:extLst>
        </xdr:cNvPr>
        <xdr:cNvSpPr>
          <a:spLocks noChangeShapeType="1"/>
        </xdr:cNvSpPr>
      </xdr:nvSpPr>
      <xdr:spPr bwMode="auto">
        <a:xfrm flipV="1">
          <a:off x="89725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53859" name="Line 77">
          <a:extLst>
            <a:ext uri="{FF2B5EF4-FFF2-40B4-BE49-F238E27FC236}">
              <a16:creationId xmlns:a16="http://schemas.microsoft.com/office/drawing/2014/main" id="{00000000-0008-0000-0D00-0000038E0E00}"/>
            </a:ext>
          </a:extLst>
        </xdr:cNvPr>
        <xdr:cNvSpPr>
          <a:spLocks noChangeShapeType="1"/>
        </xdr:cNvSpPr>
      </xdr:nvSpPr>
      <xdr:spPr bwMode="auto">
        <a:xfrm rot="-5400000">
          <a:off x="5072063" y="67960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53860" name="Line 85">
          <a:extLst>
            <a:ext uri="{FF2B5EF4-FFF2-40B4-BE49-F238E27FC236}">
              <a16:creationId xmlns:a16="http://schemas.microsoft.com/office/drawing/2014/main" id="{00000000-0008-0000-0D00-0000048E0E00}"/>
            </a:ext>
          </a:extLst>
        </xdr:cNvPr>
        <xdr:cNvSpPr>
          <a:spLocks noChangeShapeType="1"/>
        </xdr:cNvSpPr>
      </xdr:nvSpPr>
      <xdr:spPr bwMode="auto">
        <a:xfrm flipH="1">
          <a:off x="7334250" y="882967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53861" name="Line 108">
          <a:extLst>
            <a:ext uri="{FF2B5EF4-FFF2-40B4-BE49-F238E27FC236}">
              <a16:creationId xmlns:a16="http://schemas.microsoft.com/office/drawing/2014/main" id="{00000000-0008-0000-0D00-0000058E0E00}"/>
            </a:ext>
          </a:extLst>
        </xdr:cNvPr>
        <xdr:cNvSpPr>
          <a:spLocks noChangeShapeType="1"/>
        </xdr:cNvSpPr>
      </xdr:nvSpPr>
      <xdr:spPr bwMode="auto">
        <a:xfrm rot="-5400000">
          <a:off x="5072063" y="67960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53862" name="Line 116">
          <a:extLst>
            <a:ext uri="{FF2B5EF4-FFF2-40B4-BE49-F238E27FC236}">
              <a16:creationId xmlns:a16="http://schemas.microsoft.com/office/drawing/2014/main" id="{00000000-0008-0000-0D00-0000068E0E00}"/>
            </a:ext>
          </a:extLst>
        </xdr:cNvPr>
        <xdr:cNvSpPr>
          <a:spLocks noChangeShapeType="1"/>
        </xdr:cNvSpPr>
      </xdr:nvSpPr>
      <xdr:spPr bwMode="auto">
        <a:xfrm flipH="1">
          <a:off x="7334250" y="882967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53863" name="Line 139">
          <a:extLst>
            <a:ext uri="{FF2B5EF4-FFF2-40B4-BE49-F238E27FC236}">
              <a16:creationId xmlns:a16="http://schemas.microsoft.com/office/drawing/2014/main" id="{00000000-0008-0000-0D00-0000078E0E00}"/>
            </a:ext>
          </a:extLst>
        </xdr:cNvPr>
        <xdr:cNvSpPr>
          <a:spLocks noChangeShapeType="1"/>
        </xdr:cNvSpPr>
      </xdr:nvSpPr>
      <xdr:spPr bwMode="auto">
        <a:xfrm rot="-5400000">
          <a:off x="5072063" y="67960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53864" name="Line 147">
          <a:extLst>
            <a:ext uri="{FF2B5EF4-FFF2-40B4-BE49-F238E27FC236}">
              <a16:creationId xmlns:a16="http://schemas.microsoft.com/office/drawing/2014/main" id="{00000000-0008-0000-0D00-0000088E0E00}"/>
            </a:ext>
          </a:extLst>
        </xdr:cNvPr>
        <xdr:cNvSpPr>
          <a:spLocks noChangeShapeType="1"/>
        </xdr:cNvSpPr>
      </xdr:nvSpPr>
      <xdr:spPr bwMode="auto">
        <a:xfrm flipH="1">
          <a:off x="7334250" y="882967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53865" name="Line 170">
          <a:extLst>
            <a:ext uri="{FF2B5EF4-FFF2-40B4-BE49-F238E27FC236}">
              <a16:creationId xmlns:a16="http://schemas.microsoft.com/office/drawing/2014/main" id="{00000000-0008-0000-0D00-0000098E0E00}"/>
            </a:ext>
          </a:extLst>
        </xdr:cNvPr>
        <xdr:cNvSpPr>
          <a:spLocks noChangeShapeType="1"/>
        </xdr:cNvSpPr>
      </xdr:nvSpPr>
      <xdr:spPr bwMode="auto">
        <a:xfrm rot="-5400000">
          <a:off x="5072063" y="67960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53866" name="Line 178">
          <a:extLst>
            <a:ext uri="{FF2B5EF4-FFF2-40B4-BE49-F238E27FC236}">
              <a16:creationId xmlns:a16="http://schemas.microsoft.com/office/drawing/2014/main" id="{00000000-0008-0000-0D00-00000A8E0E00}"/>
            </a:ext>
          </a:extLst>
        </xdr:cNvPr>
        <xdr:cNvSpPr>
          <a:spLocks noChangeShapeType="1"/>
        </xdr:cNvSpPr>
      </xdr:nvSpPr>
      <xdr:spPr bwMode="auto">
        <a:xfrm flipH="1">
          <a:off x="7334250" y="882967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53867" name="Line 201">
          <a:extLst>
            <a:ext uri="{FF2B5EF4-FFF2-40B4-BE49-F238E27FC236}">
              <a16:creationId xmlns:a16="http://schemas.microsoft.com/office/drawing/2014/main" id="{00000000-0008-0000-0D00-00000B8E0E00}"/>
            </a:ext>
          </a:extLst>
        </xdr:cNvPr>
        <xdr:cNvSpPr>
          <a:spLocks noChangeShapeType="1"/>
        </xdr:cNvSpPr>
      </xdr:nvSpPr>
      <xdr:spPr bwMode="auto">
        <a:xfrm rot="-5400000">
          <a:off x="5072063" y="67960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27</xdr:row>
      <xdr:rowOff>152400</xdr:rowOff>
    </xdr:from>
    <xdr:to>
      <xdr:col>23</xdr:col>
      <xdr:colOff>180975</xdr:colOff>
      <xdr:row>29</xdr:row>
      <xdr:rowOff>142875</xdr:rowOff>
    </xdr:to>
    <xdr:sp macro="" textlink="">
      <xdr:nvSpPr>
        <xdr:cNvPr id="953868" name="AutoShape 208">
          <a:extLst>
            <a:ext uri="{FF2B5EF4-FFF2-40B4-BE49-F238E27FC236}">
              <a16:creationId xmlns:a16="http://schemas.microsoft.com/office/drawing/2014/main" id="{00000000-0008-0000-0D00-00000C8E0E00}"/>
            </a:ext>
          </a:extLst>
        </xdr:cNvPr>
        <xdr:cNvSpPr>
          <a:spLocks/>
        </xdr:cNvSpPr>
      </xdr:nvSpPr>
      <xdr:spPr bwMode="auto">
        <a:xfrm>
          <a:off x="7334250" y="8496300"/>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53869" name="Line 209">
          <a:extLst>
            <a:ext uri="{FF2B5EF4-FFF2-40B4-BE49-F238E27FC236}">
              <a16:creationId xmlns:a16="http://schemas.microsoft.com/office/drawing/2014/main" id="{00000000-0008-0000-0D00-00000D8E0E00}"/>
            </a:ext>
          </a:extLst>
        </xdr:cNvPr>
        <xdr:cNvSpPr>
          <a:spLocks noChangeShapeType="1"/>
        </xdr:cNvSpPr>
      </xdr:nvSpPr>
      <xdr:spPr bwMode="auto">
        <a:xfrm flipH="1">
          <a:off x="7334250" y="8829675"/>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43</xdr:col>
      <xdr:colOff>9525</xdr:colOff>
      <xdr:row>15</xdr:row>
      <xdr:rowOff>161925</xdr:rowOff>
    </xdr:from>
    <xdr:to>
      <xdr:col>44</xdr:col>
      <xdr:colOff>0</xdr:colOff>
      <xdr:row>17</xdr:row>
      <xdr:rowOff>152400</xdr:rowOff>
    </xdr:to>
    <xdr:sp macro="" textlink="">
      <xdr:nvSpPr>
        <xdr:cNvPr id="953870" name="AutoShape 211">
          <a:extLst>
            <a:ext uri="{FF2B5EF4-FFF2-40B4-BE49-F238E27FC236}">
              <a16:creationId xmlns:a16="http://schemas.microsoft.com/office/drawing/2014/main" id="{00000000-0008-0000-0D00-00000E8E0E00}"/>
            </a:ext>
          </a:extLst>
        </xdr:cNvPr>
        <xdr:cNvSpPr>
          <a:spLocks/>
        </xdr:cNvSpPr>
      </xdr:nvSpPr>
      <xdr:spPr bwMode="auto">
        <a:xfrm>
          <a:off x="13211175" y="4467225"/>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43</xdr:col>
      <xdr:colOff>9525</xdr:colOff>
      <xdr:row>16</xdr:row>
      <xdr:rowOff>161925</xdr:rowOff>
    </xdr:from>
    <xdr:to>
      <xdr:col>44</xdr:col>
      <xdr:colOff>0</xdr:colOff>
      <xdr:row>16</xdr:row>
      <xdr:rowOff>161925</xdr:rowOff>
    </xdr:to>
    <xdr:sp macro="" textlink="">
      <xdr:nvSpPr>
        <xdr:cNvPr id="953871" name="Line 212">
          <a:extLst>
            <a:ext uri="{FF2B5EF4-FFF2-40B4-BE49-F238E27FC236}">
              <a16:creationId xmlns:a16="http://schemas.microsoft.com/office/drawing/2014/main" id="{00000000-0008-0000-0D00-00000F8E0E00}"/>
            </a:ext>
          </a:extLst>
        </xdr:cNvPr>
        <xdr:cNvSpPr>
          <a:spLocks noChangeShapeType="1"/>
        </xdr:cNvSpPr>
      </xdr:nvSpPr>
      <xdr:spPr bwMode="auto">
        <a:xfrm flipH="1">
          <a:off x="13211175" y="4810125"/>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31</xdr:col>
      <xdr:colOff>66675</xdr:colOff>
      <xdr:row>16</xdr:row>
      <xdr:rowOff>276225</xdr:rowOff>
    </xdr:from>
    <xdr:to>
      <xdr:col>32</xdr:col>
      <xdr:colOff>114300</xdr:colOff>
      <xdr:row>16</xdr:row>
      <xdr:rowOff>276225</xdr:rowOff>
    </xdr:to>
    <xdr:sp macro="" textlink="">
      <xdr:nvSpPr>
        <xdr:cNvPr id="953872" name="Line 223">
          <a:extLst>
            <a:ext uri="{FF2B5EF4-FFF2-40B4-BE49-F238E27FC236}">
              <a16:creationId xmlns:a16="http://schemas.microsoft.com/office/drawing/2014/main" id="{00000000-0008-0000-0D00-0000108E0E00}"/>
            </a:ext>
          </a:extLst>
        </xdr:cNvPr>
        <xdr:cNvSpPr>
          <a:spLocks noChangeShapeType="1"/>
        </xdr:cNvSpPr>
      </xdr:nvSpPr>
      <xdr:spPr bwMode="auto">
        <a:xfrm rot="-5400000">
          <a:off x="9629775" y="48101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0</xdr:colOff>
      <xdr:row>13</xdr:row>
      <xdr:rowOff>238125</xdr:rowOff>
    </xdr:from>
    <xdr:to>
      <xdr:col>33</xdr:col>
      <xdr:colOff>0</xdr:colOff>
      <xdr:row>13</xdr:row>
      <xdr:rowOff>238125</xdr:rowOff>
    </xdr:to>
    <xdr:sp macro="" textlink="">
      <xdr:nvSpPr>
        <xdr:cNvPr id="953873" name="Line 221">
          <a:extLst>
            <a:ext uri="{FF2B5EF4-FFF2-40B4-BE49-F238E27FC236}">
              <a16:creationId xmlns:a16="http://schemas.microsoft.com/office/drawing/2014/main" id="{00000000-0008-0000-0D00-0000118E0E00}"/>
            </a:ext>
          </a:extLst>
        </xdr:cNvPr>
        <xdr:cNvSpPr>
          <a:spLocks noChangeShapeType="1"/>
        </xdr:cNvSpPr>
      </xdr:nvSpPr>
      <xdr:spPr bwMode="auto">
        <a:xfrm rot="-5400000">
          <a:off x="9720263" y="37957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133350</xdr:rowOff>
    </xdr:from>
    <xdr:to>
      <xdr:col>4</xdr:col>
      <xdr:colOff>323850</xdr:colOff>
      <xdr:row>10</xdr:row>
      <xdr:rowOff>133350</xdr:rowOff>
    </xdr:to>
    <xdr:grpSp>
      <xdr:nvGrpSpPr>
        <xdr:cNvPr id="953874" name="グループ化 41">
          <a:extLst>
            <a:ext uri="{FF2B5EF4-FFF2-40B4-BE49-F238E27FC236}">
              <a16:creationId xmlns:a16="http://schemas.microsoft.com/office/drawing/2014/main" id="{00000000-0008-0000-0D00-0000128E0E00}"/>
            </a:ext>
          </a:extLst>
        </xdr:cNvPr>
        <xdr:cNvGrpSpPr>
          <a:grpSpLocks/>
        </xdr:cNvGrpSpPr>
      </xdr:nvGrpSpPr>
      <xdr:grpSpPr bwMode="auto">
        <a:xfrm>
          <a:off x="1844040" y="2179320"/>
          <a:ext cx="662940" cy="624840"/>
          <a:chOff x="1584960" y="2171700"/>
          <a:chExt cx="586740" cy="632460"/>
        </a:xfrm>
      </xdr:grpSpPr>
      <xdr:cxnSp macro="">
        <xdr:nvCxnSpPr>
          <xdr:cNvPr id="196" name="直線コネクタ 195">
            <a:extLst>
              <a:ext uri="{FF2B5EF4-FFF2-40B4-BE49-F238E27FC236}">
                <a16:creationId xmlns:a16="http://schemas.microsoft.com/office/drawing/2014/main" id="{00000000-0008-0000-0D00-0000C4000000}"/>
              </a:ext>
            </a:extLst>
          </xdr:cNvPr>
          <xdr:cNvCxnSpPr/>
        </xdr:nvCxnSpPr>
        <xdr:spPr bwMode="auto">
          <a:xfrm>
            <a:off x="1584960" y="2804160"/>
            <a:ext cx="569733"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7" name="直線コネクタ 196">
            <a:extLst>
              <a:ext uri="{FF2B5EF4-FFF2-40B4-BE49-F238E27FC236}">
                <a16:creationId xmlns:a16="http://schemas.microsoft.com/office/drawing/2014/main" id="{00000000-0008-0000-0D00-0000C5000000}"/>
              </a:ext>
            </a:extLst>
          </xdr:cNvPr>
          <xdr:cNvCxnSpPr/>
        </xdr:nvCxnSpPr>
        <xdr:spPr bwMode="auto">
          <a:xfrm rot="5400000" flipH="1" flipV="1">
            <a:off x="1540841" y="248793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8" name="直線コネクタ 197">
            <a:extLst>
              <a:ext uri="{FF2B5EF4-FFF2-40B4-BE49-F238E27FC236}">
                <a16:creationId xmlns:a16="http://schemas.microsoft.com/office/drawing/2014/main" id="{00000000-0008-0000-0D00-0000C6000000}"/>
              </a:ext>
            </a:extLst>
          </xdr:cNvPr>
          <xdr:cNvCxnSpPr/>
        </xdr:nvCxnSpPr>
        <xdr:spPr bwMode="auto">
          <a:xfrm>
            <a:off x="1848568" y="2181283"/>
            <a:ext cx="323132"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323850</xdr:colOff>
      <xdr:row>8</xdr:row>
      <xdr:rowOff>57150</xdr:rowOff>
    </xdr:from>
    <xdr:to>
      <xdr:col>5</xdr:col>
      <xdr:colOff>0</xdr:colOff>
      <xdr:row>8</xdr:row>
      <xdr:rowOff>57150</xdr:rowOff>
    </xdr:to>
    <xdr:sp macro="" textlink="">
      <xdr:nvSpPr>
        <xdr:cNvPr id="953875" name="Line 5">
          <a:extLst>
            <a:ext uri="{FF2B5EF4-FFF2-40B4-BE49-F238E27FC236}">
              <a16:creationId xmlns:a16="http://schemas.microsoft.com/office/drawing/2014/main" id="{00000000-0008-0000-0D00-0000138E0E00}"/>
            </a:ext>
          </a:extLst>
        </xdr:cNvPr>
        <xdr:cNvSpPr>
          <a:spLocks noChangeShapeType="1"/>
        </xdr:cNvSpPr>
      </xdr:nvSpPr>
      <xdr:spPr bwMode="auto">
        <a:xfrm rot="-5400000">
          <a:off x="2333625" y="1933575"/>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323850</xdr:colOff>
      <xdr:row>10</xdr:row>
      <xdr:rowOff>57150</xdr:rowOff>
    </xdr:from>
    <xdr:to>
      <xdr:col>5</xdr:col>
      <xdr:colOff>0</xdr:colOff>
      <xdr:row>10</xdr:row>
      <xdr:rowOff>57150</xdr:rowOff>
    </xdr:to>
    <xdr:sp macro="" textlink="">
      <xdr:nvSpPr>
        <xdr:cNvPr id="953876" name="Line 5">
          <a:extLst>
            <a:ext uri="{FF2B5EF4-FFF2-40B4-BE49-F238E27FC236}">
              <a16:creationId xmlns:a16="http://schemas.microsoft.com/office/drawing/2014/main" id="{00000000-0008-0000-0D00-0000148E0E00}"/>
            </a:ext>
          </a:extLst>
        </xdr:cNvPr>
        <xdr:cNvSpPr>
          <a:spLocks noChangeShapeType="1"/>
        </xdr:cNvSpPr>
      </xdr:nvSpPr>
      <xdr:spPr bwMode="auto">
        <a:xfrm rot="-5400000">
          <a:off x="2333625" y="2562225"/>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95250</xdr:colOff>
      <xdr:row>16</xdr:row>
      <xdr:rowOff>247650</xdr:rowOff>
    </xdr:from>
    <xdr:to>
      <xdr:col>23</xdr:col>
      <xdr:colOff>133350</xdr:colOff>
      <xdr:row>16</xdr:row>
      <xdr:rowOff>247650</xdr:rowOff>
    </xdr:to>
    <xdr:sp macro="" textlink="">
      <xdr:nvSpPr>
        <xdr:cNvPr id="953877" name="Line 223">
          <a:extLst>
            <a:ext uri="{FF2B5EF4-FFF2-40B4-BE49-F238E27FC236}">
              <a16:creationId xmlns:a16="http://schemas.microsoft.com/office/drawing/2014/main" id="{00000000-0008-0000-0D00-0000158E0E00}"/>
            </a:ext>
          </a:extLst>
        </xdr:cNvPr>
        <xdr:cNvSpPr>
          <a:spLocks noChangeShapeType="1"/>
        </xdr:cNvSpPr>
      </xdr:nvSpPr>
      <xdr:spPr bwMode="auto">
        <a:xfrm rot="-5400000">
          <a:off x="7353300" y="478155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25</xdr:col>
      <xdr:colOff>38100</xdr:colOff>
      <xdr:row>25</xdr:row>
      <xdr:rowOff>247650</xdr:rowOff>
    </xdr:from>
    <xdr:to>
      <xdr:col>25</xdr:col>
      <xdr:colOff>542925</xdr:colOff>
      <xdr:row>25</xdr:row>
      <xdr:rowOff>247650</xdr:rowOff>
    </xdr:to>
    <xdr:sp macro="" textlink="">
      <xdr:nvSpPr>
        <xdr:cNvPr id="953878" name="Line 1">
          <a:extLst>
            <a:ext uri="{FF2B5EF4-FFF2-40B4-BE49-F238E27FC236}">
              <a16:creationId xmlns:a16="http://schemas.microsoft.com/office/drawing/2014/main" id="{00000000-0008-0000-0D00-0000168E0E00}"/>
            </a:ext>
          </a:extLst>
        </xdr:cNvPr>
        <xdr:cNvSpPr>
          <a:spLocks noChangeShapeType="1"/>
        </xdr:cNvSpPr>
      </xdr:nvSpPr>
      <xdr:spPr bwMode="auto">
        <a:xfrm rot="-5400000">
          <a:off x="8034338" y="7653337"/>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34</xdr:col>
      <xdr:colOff>476250</xdr:colOff>
      <xdr:row>20</xdr:row>
      <xdr:rowOff>0</xdr:rowOff>
    </xdr:from>
    <xdr:to>
      <xdr:col>34</xdr:col>
      <xdr:colOff>476250</xdr:colOff>
      <xdr:row>21</xdr:row>
      <xdr:rowOff>142875</xdr:rowOff>
    </xdr:to>
    <xdr:sp macro="" textlink="">
      <xdr:nvSpPr>
        <xdr:cNvPr id="953879" name="Line 1">
          <a:extLst>
            <a:ext uri="{FF2B5EF4-FFF2-40B4-BE49-F238E27FC236}">
              <a16:creationId xmlns:a16="http://schemas.microsoft.com/office/drawing/2014/main" id="{00000000-0008-0000-0D00-0000178E0E00}"/>
            </a:ext>
          </a:extLst>
        </xdr:cNvPr>
        <xdr:cNvSpPr>
          <a:spLocks noChangeShapeType="1"/>
        </xdr:cNvSpPr>
      </xdr:nvSpPr>
      <xdr:spPr bwMode="auto">
        <a:xfrm>
          <a:off x="10506075" y="599122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14.xml><?xml version="1.0" encoding="utf-8"?>
<xdr:wsDr xmlns:xdr="http://schemas.openxmlformats.org/drawingml/2006/spreadsheetDrawing" xmlns:a="http://schemas.openxmlformats.org/drawingml/2006/main">
  <xdr:twoCellAnchor>
    <xdr:from>
      <xdr:col>10</xdr:col>
      <xdr:colOff>133350</xdr:colOff>
      <xdr:row>23</xdr:row>
      <xdr:rowOff>304800</xdr:rowOff>
    </xdr:from>
    <xdr:to>
      <xdr:col>10</xdr:col>
      <xdr:colOff>133350</xdr:colOff>
      <xdr:row>25</xdr:row>
      <xdr:rowOff>133350</xdr:rowOff>
    </xdr:to>
    <xdr:sp macro="" textlink="">
      <xdr:nvSpPr>
        <xdr:cNvPr id="944884" name="Line 1">
          <a:extLst>
            <a:ext uri="{FF2B5EF4-FFF2-40B4-BE49-F238E27FC236}">
              <a16:creationId xmlns:a16="http://schemas.microsoft.com/office/drawing/2014/main" id="{00000000-0008-0000-0E00-0000F46A0E00}"/>
            </a:ext>
          </a:extLst>
        </xdr:cNvPr>
        <xdr:cNvSpPr>
          <a:spLocks noChangeShapeType="1"/>
        </xdr:cNvSpPr>
      </xdr:nvSpPr>
      <xdr:spPr bwMode="auto">
        <a:xfrm>
          <a:off x="4267200" y="7277100"/>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133350</xdr:colOff>
      <xdr:row>14</xdr:row>
      <xdr:rowOff>38100</xdr:rowOff>
    </xdr:from>
    <xdr:to>
      <xdr:col>10</xdr:col>
      <xdr:colOff>133350</xdr:colOff>
      <xdr:row>15</xdr:row>
      <xdr:rowOff>38100</xdr:rowOff>
    </xdr:to>
    <xdr:sp macro="" textlink="">
      <xdr:nvSpPr>
        <xdr:cNvPr id="944885" name="Line 2">
          <a:extLst>
            <a:ext uri="{FF2B5EF4-FFF2-40B4-BE49-F238E27FC236}">
              <a16:creationId xmlns:a16="http://schemas.microsoft.com/office/drawing/2014/main" id="{00000000-0008-0000-0E00-0000F56A0E00}"/>
            </a:ext>
          </a:extLst>
        </xdr:cNvPr>
        <xdr:cNvSpPr>
          <a:spLocks noChangeShapeType="1"/>
        </xdr:cNvSpPr>
      </xdr:nvSpPr>
      <xdr:spPr bwMode="auto">
        <a:xfrm>
          <a:off x="42672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152400</xdr:colOff>
      <xdr:row>10</xdr:row>
      <xdr:rowOff>257175</xdr:rowOff>
    </xdr:from>
    <xdr:to>
      <xdr:col>11</xdr:col>
      <xdr:colOff>190500</xdr:colOff>
      <xdr:row>10</xdr:row>
      <xdr:rowOff>257175</xdr:rowOff>
    </xdr:to>
    <xdr:sp macro="" textlink="">
      <xdr:nvSpPr>
        <xdr:cNvPr id="944886" name="Line 3">
          <a:extLst>
            <a:ext uri="{FF2B5EF4-FFF2-40B4-BE49-F238E27FC236}">
              <a16:creationId xmlns:a16="http://schemas.microsoft.com/office/drawing/2014/main" id="{00000000-0008-0000-0E00-0000F66A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11</xdr:row>
      <xdr:rowOff>257175</xdr:rowOff>
    </xdr:from>
    <xdr:to>
      <xdr:col>9</xdr:col>
      <xdr:colOff>133350</xdr:colOff>
      <xdr:row>13</xdr:row>
      <xdr:rowOff>85725</xdr:rowOff>
    </xdr:to>
    <xdr:sp macro="" textlink="">
      <xdr:nvSpPr>
        <xdr:cNvPr id="944887" name="Line 4">
          <a:extLst>
            <a:ext uri="{FF2B5EF4-FFF2-40B4-BE49-F238E27FC236}">
              <a16:creationId xmlns:a16="http://schemas.microsoft.com/office/drawing/2014/main" id="{00000000-0008-0000-0E00-0000F76A0E00}"/>
            </a:ext>
          </a:extLst>
        </xdr:cNvPr>
        <xdr:cNvSpPr>
          <a:spLocks noChangeShapeType="1"/>
        </xdr:cNvSpPr>
      </xdr:nvSpPr>
      <xdr:spPr bwMode="auto">
        <a:xfrm flipV="1">
          <a:off x="40767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142875</xdr:colOff>
      <xdr:row>10</xdr:row>
      <xdr:rowOff>257175</xdr:rowOff>
    </xdr:from>
    <xdr:to>
      <xdr:col>14</xdr:col>
      <xdr:colOff>161925</xdr:colOff>
      <xdr:row>10</xdr:row>
      <xdr:rowOff>257175</xdr:rowOff>
    </xdr:to>
    <xdr:sp macro="" textlink="">
      <xdr:nvSpPr>
        <xdr:cNvPr id="944888" name="Line 5">
          <a:extLst>
            <a:ext uri="{FF2B5EF4-FFF2-40B4-BE49-F238E27FC236}">
              <a16:creationId xmlns:a16="http://schemas.microsoft.com/office/drawing/2014/main" id="{00000000-0008-0000-0E00-0000F86A0E00}"/>
            </a:ext>
          </a:extLst>
        </xdr:cNvPr>
        <xdr:cNvSpPr>
          <a:spLocks noChangeShapeType="1"/>
        </xdr:cNvSpPr>
      </xdr:nvSpPr>
      <xdr:spPr bwMode="auto">
        <a:xfrm rot="-5400000">
          <a:off x="50101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0</xdr:colOff>
      <xdr:row>13</xdr:row>
      <xdr:rowOff>247650</xdr:rowOff>
    </xdr:from>
    <xdr:to>
      <xdr:col>14</xdr:col>
      <xdr:colOff>180975</xdr:colOff>
      <xdr:row>13</xdr:row>
      <xdr:rowOff>247650</xdr:rowOff>
    </xdr:to>
    <xdr:sp macro="" textlink="">
      <xdr:nvSpPr>
        <xdr:cNvPr id="944889" name="Line 6">
          <a:extLst>
            <a:ext uri="{FF2B5EF4-FFF2-40B4-BE49-F238E27FC236}">
              <a16:creationId xmlns:a16="http://schemas.microsoft.com/office/drawing/2014/main" id="{00000000-0008-0000-0E00-0000F96A0E00}"/>
            </a:ext>
          </a:extLst>
        </xdr:cNvPr>
        <xdr:cNvSpPr>
          <a:spLocks noChangeShapeType="1"/>
        </xdr:cNvSpPr>
      </xdr:nvSpPr>
      <xdr:spPr bwMode="auto">
        <a:xfrm rot="-5400000">
          <a:off x="50530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9525</xdr:colOff>
      <xdr:row>16</xdr:row>
      <xdr:rowOff>238125</xdr:rowOff>
    </xdr:from>
    <xdr:to>
      <xdr:col>14</xdr:col>
      <xdr:colOff>190500</xdr:colOff>
      <xdr:row>16</xdr:row>
      <xdr:rowOff>238125</xdr:rowOff>
    </xdr:to>
    <xdr:sp macro="" textlink="">
      <xdr:nvSpPr>
        <xdr:cNvPr id="944890" name="Line 7">
          <a:extLst>
            <a:ext uri="{FF2B5EF4-FFF2-40B4-BE49-F238E27FC236}">
              <a16:creationId xmlns:a16="http://schemas.microsoft.com/office/drawing/2014/main" id="{00000000-0008-0000-0E00-0000FA6A0E00}"/>
            </a:ext>
          </a:extLst>
        </xdr:cNvPr>
        <xdr:cNvSpPr>
          <a:spLocks noChangeShapeType="1"/>
        </xdr:cNvSpPr>
      </xdr:nvSpPr>
      <xdr:spPr bwMode="auto">
        <a:xfrm rot="-5400000">
          <a:off x="5062538" y="47958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4891" name="Line 8">
          <a:extLst>
            <a:ext uri="{FF2B5EF4-FFF2-40B4-BE49-F238E27FC236}">
              <a16:creationId xmlns:a16="http://schemas.microsoft.com/office/drawing/2014/main" id="{00000000-0008-0000-0E00-0000FB6A0E00}"/>
            </a:ext>
          </a:extLst>
        </xdr:cNvPr>
        <xdr:cNvSpPr>
          <a:spLocks noChangeShapeType="1"/>
        </xdr:cNvSpPr>
      </xdr:nvSpPr>
      <xdr:spPr bwMode="auto">
        <a:xfrm rot="-5400000">
          <a:off x="5072063" y="67960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104775</xdr:colOff>
      <xdr:row>25</xdr:row>
      <xdr:rowOff>257175</xdr:rowOff>
    </xdr:from>
    <xdr:to>
      <xdr:col>14</xdr:col>
      <xdr:colOff>123825</xdr:colOff>
      <xdr:row>25</xdr:row>
      <xdr:rowOff>257175</xdr:rowOff>
    </xdr:to>
    <xdr:sp macro="" textlink="">
      <xdr:nvSpPr>
        <xdr:cNvPr id="944892" name="Line 9">
          <a:extLst>
            <a:ext uri="{FF2B5EF4-FFF2-40B4-BE49-F238E27FC236}">
              <a16:creationId xmlns:a16="http://schemas.microsoft.com/office/drawing/2014/main" id="{00000000-0008-0000-0E00-0000FC6A0E00}"/>
            </a:ext>
          </a:extLst>
        </xdr:cNvPr>
        <xdr:cNvSpPr>
          <a:spLocks noChangeShapeType="1"/>
        </xdr:cNvSpPr>
      </xdr:nvSpPr>
      <xdr:spPr bwMode="auto">
        <a:xfrm rot="-5400000">
          <a:off x="4972050" y="780097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4893" name="Line 16">
          <a:extLst>
            <a:ext uri="{FF2B5EF4-FFF2-40B4-BE49-F238E27FC236}">
              <a16:creationId xmlns:a16="http://schemas.microsoft.com/office/drawing/2014/main" id="{00000000-0008-0000-0E00-0000FD6A0E00}"/>
            </a:ext>
          </a:extLst>
        </xdr:cNvPr>
        <xdr:cNvSpPr>
          <a:spLocks noChangeShapeType="1"/>
        </xdr:cNvSpPr>
      </xdr:nvSpPr>
      <xdr:spPr bwMode="auto">
        <a:xfrm flipH="1">
          <a:off x="7334250" y="882967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31</xdr:col>
      <xdr:colOff>123825</xdr:colOff>
      <xdr:row>7</xdr:row>
      <xdr:rowOff>257175</xdr:rowOff>
    </xdr:from>
    <xdr:to>
      <xdr:col>32</xdr:col>
      <xdr:colOff>171450</xdr:colOff>
      <xdr:row>7</xdr:row>
      <xdr:rowOff>257175</xdr:rowOff>
    </xdr:to>
    <xdr:sp macro="" textlink="">
      <xdr:nvSpPr>
        <xdr:cNvPr id="944894" name="Line 27">
          <a:extLst>
            <a:ext uri="{FF2B5EF4-FFF2-40B4-BE49-F238E27FC236}">
              <a16:creationId xmlns:a16="http://schemas.microsoft.com/office/drawing/2014/main" id="{00000000-0008-0000-0E00-0000FE6A0E00}"/>
            </a:ext>
          </a:extLst>
        </xdr:cNvPr>
        <xdr:cNvSpPr>
          <a:spLocks noChangeShapeType="1"/>
        </xdr:cNvSpPr>
      </xdr:nvSpPr>
      <xdr:spPr bwMode="auto">
        <a:xfrm rot="-5400000">
          <a:off x="96869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9525</xdr:colOff>
      <xdr:row>10</xdr:row>
      <xdr:rowOff>247650</xdr:rowOff>
    </xdr:from>
    <xdr:to>
      <xdr:col>33</xdr:col>
      <xdr:colOff>9525</xdr:colOff>
      <xdr:row>10</xdr:row>
      <xdr:rowOff>247650</xdr:rowOff>
    </xdr:to>
    <xdr:sp macro="" textlink="">
      <xdr:nvSpPr>
        <xdr:cNvPr id="944895" name="Line 28">
          <a:extLst>
            <a:ext uri="{FF2B5EF4-FFF2-40B4-BE49-F238E27FC236}">
              <a16:creationId xmlns:a16="http://schemas.microsoft.com/office/drawing/2014/main" id="{00000000-0008-0000-0E00-0000FF6A0E00}"/>
            </a:ext>
          </a:extLst>
        </xdr:cNvPr>
        <xdr:cNvSpPr>
          <a:spLocks noChangeShapeType="1"/>
        </xdr:cNvSpPr>
      </xdr:nvSpPr>
      <xdr:spPr bwMode="auto">
        <a:xfrm rot="-5400000">
          <a:off x="97297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28</xdr:col>
      <xdr:colOff>123825</xdr:colOff>
      <xdr:row>12</xdr:row>
      <xdr:rowOff>38100</xdr:rowOff>
    </xdr:from>
    <xdr:to>
      <xdr:col>28</xdr:col>
      <xdr:colOff>123825</xdr:colOff>
      <xdr:row>13</xdr:row>
      <xdr:rowOff>38100</xdr:rowOff>
    </xdr:to>
    <xdr:sp macro="" textlink="">
      <xdr:nvSpPr>
        <xdr:cNvPr id="944896" name="Line 29">
          <a:extLst>
            <a:ext uri="{FF2B5EF4-FFF2-40B4-BE49-F238E27FC236}">
              <a16:creationId xmlns:a16="http://schemas.microsoft.com/office/drawing/2014/main" id="{00000000-0008-0000-0E00-0000006B0E00}"/>
            </a:ext>
          </a:extLst>
        </xdr:cNvPr>
        <xdr:cNvSpPr>
          <a:spLocks noChangeShapeType="1"/>
        </xdr:cNvSpPr>
      </xdr:nvSpPr>
      <xdr:spPr bwMode="auto">
        <a:xfrm flipV="1">
          <a:off x="89725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4897" name="Line 85">
          <a:extLst>
            <a:ext uri="{FF2B5EF4-FFF2-40B4-BE49-F238E27FC236}">
              <a16:creationId xmlns:a16="http://schemas.microsoft.com/office/drawing/2014/main" id="{00000000-0008-0000-0E00-0000016B0E00}"/>
            </a:ext>
          </a:extLst>
        </xdr:cNvPr>
        <xdr:cNvSpPr>
          <a:spLocks noChangeShapeType="1"/>
        </xdr:cNvSpPr>
      </xdr:nvSpPr>
      <xdr:spPr bwMode="auto">
        <a:xfrm flipH="1">
          <a:off x="7334250" y="882967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4898" name="Line 116">
          <a:extLst>
            <a:ext uri="{FF2B5EF4-FFF2-40B4-BE49-F238E27FC236}">
              <a16:creationId xmlns:a16="http://schemas.microsoft.com/office/drawing/2014/main" id="{00000000-0008-0000-0E00-0000026B0E00}"/>
            </a:ext>
          </a:extLst>
        </xdr:cNvPr>
        <xdr:cNvSpPr>
          <a:spLocks noChangeShapeType="1"/>
        </xdr:cNvSpPr>
      </xdr:nvSpPr>
      <xdr:spPr bwMode="auto">
        <a:xfrm flipH="1">
          <a:off x="7334250" y="882967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4899" name="Line 147">
          <a:extLst>
            <a:ext uri="{FF2B5EF4-FFF2-40B4-BE49-F238E27FC236}">
              <a16:creationId xmlns:a16="http://schemas.microsoft.com/office/drawing/2014/main" id="{00000000-0008-0000-0E00-0000036B0E00}"/>
            </a:ext>
          </a:extLst>
        </xdr:cNvPr>
        <xdr:cNvSpPr>
          <a:spLocks noChangeShapeType="1"/>
        </xdr:cNvSpPr>
      </xdr:nvSpPr>
      <xdr:spPr bwMode="auto">
        <a:xfrm flipH="1">
          <a:off x="7334250" y="882967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4900" name="Line 178">
          <a:extLst>
            <a:ext uri="{FF2B5EF4-FFF2-40B4-BE49-F238E27FC236}">
              <a16:creationId xmlns:a16="http://schemas.microsoft.com/office/drawing/2014/main" id="{00000000-0008-0000-0E00-0000046B0E00}"/>
            </a:ext>
          </a:extLst>
        </xdr:cNvPr>
        <xdr:cNvSpPr>
          <a:spLocks noChangeShapeType="1"/>
        </xdr:cNvSpPr>
      </xdr:nvSpPr>
      <xdr:spPr bwMode="auto">
        <a:xfrm flipH="1">
          <a:off x="7334250" y="882967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23</xdr:col>
      <xdr:colOff>0</xdr:colOff>
      <xdr:row>27</xdr:row>
      <xdr:rowOff>152400</xdr:rowOff>
    </xdr:from>
    <xdr:to>
      <xdr:col>23</xdr:col>
      <xdr:colOff>180975</xdr:colOff>
      <xdr:row>29</xdr:row>
      <xdr:rowOff>142875</xdr:rowOff>
    </xdr:to>
    <xdr:sp macro="" textlink="">
      <xdr:nvSpPr>
        <xdr:cNvPr id="944901" name="AutoShape 208">
          <a:extLst>
            <a:ext uri="{FF2B5EF4-FFF2-40B4-BE49-F238E27FC236}">
              <a16:creationId xmlns:a16="http://schemas.microsoft.com/office/drawing/2014/main" id="{00000000-0008-0000-0E00-0000056B0E00}"/>
            </a:ext>
          </a:extLst>
        </xdr:cNvPr>
        <xdr:cNvSpPr>
          <a:spLocks/>
        </xdr:cNvSpPr>
      </xdr:nvSpPr>
      <xdr:spPr bwMode="auto">
        <a:xfrm>
          <a:off x="7334250" y="8496300"/>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4902" name="Line 209">
          <a:extLst>
            <a:ext uri="{FF2B5EF4-FFF2-40B4-BE49-F238E27FC236}">
              <a16:creationId xmlns:a16="http://schemas.microsoft.com/office/drawing/2014/main" id="{00000000-0008-0000-0E00-0000066B0E00}"/>
            </a:ext>
          </a:extLst>
        </xdr:cNvPr>
        <xdr:cNvSpPr>
          <a:spLocks noChangeShapeType="1"/>
        </xdr:cNvSpPr>
      </xdr:nvSpPr>
      <xdr:spPr bwMode="auto">
        <a:xfrm flipH="1">
          <a:off x="7334250" y="8829675"/>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43</xdr:col>
      <xdr:colOff>9525</xdr:colOff>
      <xdr:row>15</xdr:row>
      <xdr:rowOff>133350</xdr:rowOff>
    </xdr:from>
    <xdr:to>
      <xdr:col>44</xdr:col>
      <xdr:colOff>0</xdr:colOff>
      <xdr:row>17</xdr:row>
      <xdr:rowOff>133350</xdr:rowOff>
    </xdr:to>
    <xdr:sp macro="" textlink="">
      <xdr:nvSpPr>
        <xdr:cNvPr id="944903" name="AutoShape 211">
          <a:extLst>
            <a:ext uri="{FF2B5EF4-FFF2-40B4-BE49-F238E27FC236}">
              <a16:creationId xmlns:a16="http://schemas.microsoft.com/office/drawing/2014/main" id="{00000000-0008-0000-0E00-0000076B0E00}"/>
            </a:ext>
          </a:extLst>
        </xdr:cNvPr>
        <xdr:cNvSpPr>
          <a:spLocks/>
        </xdr:cNvSpPr>
      </xdr:nvSpPr>
      <xdr:spPr bwMode="auto">
        <a:xfrm>
          <a:off x="13211175" y="4438650"/>
          <a:ext cx="180975" cy="685800"/>
        </a:xfrm>
        <a:prstGeom prst="leftBracket">
          <a:avLst>
            <a:gd name="adj" fmla="val 31105"/>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43</xdr:col>
      <xdr:colOff>9525</xdr:colOff>
      <xdr:row>16</xdr:row>
      <xdr:rowOff>133350</xdr:rowOff>
    </xdr:from>
    <xdr:to>
      <xdr:col>44</xdr:col>
      <xdr:colOff>0</xdr:colOff>
      <xdr:row>16</xdr:row>
      <xdr:rowOff>133350</xdr:rowOff>
    </xdr:to>
    <xdr:sp macro="" textlink="">
      <xdr:nvSpPr>
        <xdr:cNvPr id="944904" name="Line 212">
          <a:extLst>
            <a:ext uri="{FF2B5EF4-FFF2-40B4-BE49-F238E27FC236}">
              <a16:creationId xmlns:a16="http://schemas.microsoft.com/office/drawing/2014/main" id="{00000000-0008-0000-0E00-0000086B0E00}"/>
            </a:ext>
          </a:extLst>
        </xdr:cNvPr>
        <xdr:cNvSpPr>
          <a:spLocks noChangeShapeType="1"/>
        </xdr:cNvSpPr>
      </xdr:nvSpPr>
      <xdr:spPr bwMode="auto">
        <a:xfrm flipH="1">
          <a:off x="13211175" y="4781550"/>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31</xdr:col>
      <xdr:colOff>66675</xdr:colOff>
      <xdr:row>16</xdr:row>
      <xdr:rowOff>276225</xdr:rowOff>
    </xdr:from>
    <xdr:to>
      <xdr:col>32</xdr:col>
      <xdr:colOff>114300</xdr:colOff>
      <xdr:row>16</xdr:row>
      <xdr:rowOff>276225</xdr:rowOff>
    </xdr:to>
    <xdr:sp macro="" textlink="">
      <xdr:nvSpPr>
        <xdr:cNvPr id="944905" name="Line 223">
          <a:extLst>
            <a:ext uri="{FF2B5EF4-FFF2-40B4-BE49-F238E27FC236}">
              <a16:creationId xmlns:a16="http://schemas.microsoft.com/office/drawing/2014/main" id="{00000000-0008-0000-0E00-0000096B0E00}"/>
            </a:ext>
          </a:extLst>
        </xdr:cNvPr>
        <xdr:cNvSpPr>
          <a:spLocks noChangeShapeType="1"/>
        </xdr:cNvSpPr>
      </xdr:nvSpPr>
      <xdr:spPr bwMode="auto">
        <a:xfrm rot="-5400000">
          <a:off x="9629775" y="48101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0</xdr:colOff>
      <xdr:row>13</xdr:row>
      <xdr:rowOff>238125</xdr:rowOff>
    </xdr:from>
    <xdr:to>
      <xdr:col>33</xdr:col>
      <xdr:colOff>0</xdr:colOff>
      <xdr:row>13</xdr:row>
      <xdr:rowOff>238125</xdr:rowOff>
    </xdr:to>
    <xdr:sp macro="" textlink="">
      <xdr:nvSpPr>
        <xdr:cNvPr id="944906" name="Line 221">
          <a:extLst>
            <a:ext uri="{FF2B5EF4-FFF2-40B4-BE49-F238E27FC236}">
              <a16:creationId xmlns:a16="http://schemas.microsoft.com/office/drawing/2014/main" id="{00000000-0008-0000-0E00-00000A6B0E00}"/>
            </a:ext>
          </a:extLst>
        </xdr:cNvPr>
        <xdr:cNvSpPr>
          <a:spLocks noChangeShapeType="1"/>
        </xdr:cNvSpPr>
      </xdr:nvSpPr>
      <xdr:spPr bwMode="auto">
        <a:xfrm rot="-5400000">
          <a:off x="9720263" y="37957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161925</xdr:rowOff>
    </xdr:from>
    <xdr:to>
      <xdr:col>4</xdr:col>
      <xdr:colOff>323850</xdr:colOff>
      <xdr:row>10</xdr:row>
      <xdr:rowOff>171450</xdr:rowOff>
    </xdr:to>
    <xdr:grpSp>
      <xdr:nvGrpSpPr>
        <xdr:cNvPr id="944907" name="グループ化 36">
          <a:extLst>
            <a:ext uri="{FF2B5EF4-FFF2-40B4-BE49-F238E27FC236}">
              <a16:creationId xmlns:a16="http://schemas.microsoft.com/office/drawing/2014/main" id="{00000000-0008-0000-0E00-00000B6B0E00}"/>
            </a:ext>
          </a:extLst>
        </xdr:cNvPr>
        <xdr:cNvGrpSpPr>
          <a:grpSpLocks/>
        </xdr:cNvGrpSpPr>
      </xdr:nvGrpSpPr>
      <xdr:grpSpPr bwMode="auto">
        <a:xfrm>
          <a:off x="1844040" y="2202180"/>
          <a:ext cx="662940" cy="640080"/>
          <a:chOff x="1584960" y="2202180"/>
          <a:chExt cx="586740" cy="632460"/>
        </a:xfrm>
      </xdr:grpSpPr>
      <xdr:cxnSp macro="">
        <xdr:nvCxnSpPr>
          <xdr:cNvPr id="196" name="直線コネクタ 195">
            <a:extLst>
              <a:ext uri="{FF2B5EF4-FFF2-40B4-BE49-F238E27FC236}">
                <a16:creationId xmlns:a16="http://schemas.microsoft.com/office/drawing/2014/main" id="{00000000-0008-0000-0E00-0000C4000000}"/>
              </a:ext>
            </a:extLst>
          </xdr:cNvPr>
          <xdr:cNvCxnSpPr/>
        </xdr:nvCxnSpPr>
        <xdr:spPr bwMode="auto">
          <a:xfrm>
            <a:off x="1584960" y="2834640"/>
            <a:ext cx="569733"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7" name="直線コネクタ 196">
            <a:extLst>
              <a:ext uri="{FF2B5EF4-FFF2-40B4-BE49-F238E27FC236}">
                <a16:creationId xmlns:a16="http://schemas.microsoft.com/office/drawing/2014/main" id="{00000000-0008-0000-0E00-0000C5000000}"/>
              </a:ext>
            </a:extLst>
          </xdr:cNvPr>
          <xdr:cNvCxnSpPr/>
        </xdr:nvCxnSpPr>
        <xdr:spPr bwMode="auto">
          <a:xfrm rot="5400000" flipH="1" flipV="1">
            <a:off x="1540841" y="251841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8" name="直線コネクタ 197">
            <a:extLst>
              <a:ext uri="{FF2B5EF4-FFF2-40B4-BE49-F238E27FC236}">
                <a16:creationId xmlns:a16="http://schemas.microsoft.com/office/drawing/2014/main" id="{00000000-0008-0000-0E00-0000C6000000}"/>
              </a:ext>
            </a:extLst>
          </xdr:cNvPr>
          <xdr:cNvCxnSpPr/>
        </xdr:nvCxnSpPr>
        <xdr:spPr bwMode="auto">
          <a:xfrm>
            <a:off x="1848568" y="2211620"/>
            <a:ext cx="323132"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323850</xdr:colOff>
      <xdr:row>8</xdr:row>
      <xdr:rowOff>85725</xdr:rowOff>
    </xdr:from>
    <xdr:to>
      <xdr:col>5</xdr:col>
      <xdr:colOff>0</xdr:colOff>
      <xdr:row>8</xdr:row>
      <xdr:rowOff>85725</xdr:rowOff>
    </xdr:to>
    <xdr:sp macro="" textlink="">
      <xdr:nvSpPr>
        <xdr:cNvPr id="944908" name="Line 5">
          <a:extLst>
            <a:ext uri="{FF2B5EF4-FFF2-40B4-BE49-F238E27FC236}">
              <a16:creationId xmlns:a16="http://schemas.microsoft.com/office/drawing/2014/main" id="{00000000-0008-0000-0E00-00000C6B0E00}"/>
            </a:ext>
          </a:extLst>
        </xdr:cNvPr>
        <xdr:cNvSpPr>
          <a:spLocks noChangeShapeType="1"/>
        </xdr:cNvSpPr>
      </xdr:nvSpPr>
      <xdr:spPr bwMode="auto">
        <a:xfrm rot="-5400000">
          <a:off x="2333625" y="1962150"/>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323850</xdr:colOff>
      <xdr:row>10</xdr:row>
      <xdr:rowOff>95250</xdr:rowOff>
    </xdr:from>
    <xdr:to>
      <xdr:col>5</xdr:col>
      <xdr:colOff>0</xdr:colOff>
      <xdr:row>10</xdr:row>
      <xdr:rowOff>95250</xdr:rowOff>
    </xdr:to>
    <xdr:sp macro="" textlink="">
      <xdr:nvSpPr>
        <xdr:cNvPr id="944909" name="Line 5">
          <a:extLst>
            <a:ext uri="{FF2B5EF4-FFF2-40B4-BE49-F238E27FC236}">
              <a16:creationId xmlns:a16="http://schemas.microsoft.com/office/drawing/2014/main" id="{00000000-0008-0000-0E00-00000D6B0E00}"/>
            </a:ext>
          </a:extLst>
        </xdr:cNvPr>
        <xdr:cNvSpPr>
          <a:spLocks noChangeShapeType="1"/>
        </xdr:cNvSpPr>
      </xdr:nvSpPr>
      <xdr:spPr bwMode="auto">
        <a:xfrm rot="-5400000">
          <a:off x="2333625" y="2600325"/>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114300</xdr:colOff>
      <xdr:row>16</xdr:row>
      <xdr:rowOff>266700</xdr:rowOff>
    </xdr:from>
    <xdr:to>
      <xdr:col>23</xdr:col>
      <xdr:colOff>142875</xdr:colOff>
      <xdr:row>16</xdr:row>
      <xdr:rowOff>266700</xdr:rowOff>
    </xdr:to>
    <xdr:sp macro="" textlink="">
      <xdr:nvSpPr>
        <xdr:cNvPr id="944910" name="Line 223">
          <a:extLst>
            <a:ext uri="{FF2B5EF4-FFF2-40B4-BE49-F238E27FC236}">
              <a16:creationId xmlns:a16="http://schemas.microsoft.com/office/drawing/2014/main" id="{00000000-0008-0000-0E00-00000E6B0E00}"/>
            </a:ext>
          </a:extLst>
        </xdr:cNvPr>
        <xdr:cNvSpPr>
          <a:spLocks noChangeShapeType="1"/>
        </xdr:cNvSpPr>
      </xdr:nvSpPr>
      <xdr:spPr bwMode="auto">
        <a:xfrm rot="-5400000">
          <a:off x="7367588" y="4805362"/>
          <a:ext cx="0" cy="2190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25</xdr:col>
      <xdr:colOff>38100</xdr:colOff>
      <xdr:row>25</xdr:row>
      <xdr:rowOff>247650</xdr:rowOff>
    </xdr:from>
    <xdr:to>
      <xdr:col>25</xdr:col>
      <xdr:colOff>542925</xdr:colOff>
      <xdr:row>25</xdr:row>
      <xdr:rowOff>247650</xdr:rowOff>
    </xdr:to>
    <xdr:sp macro="" textlink="">
      <xdr:nvSpPr>
        <xdr:cNvPr id="944911" name="Line 1">
          <a:extLst>
            <a:ext uri="{FF2B5EF4-FFF2-40B4-BE49-F238E27FC236}">
              <a16:creationId xmlns:a16="http://schemas.microsoft.com/office/drawing/2014/main" id="{00000000-0008-0000-0E00-00000F6B0E00}"/>
            </a:ext>
          </a:extLst>
        </xdr:cNvPr>
        <xdr:cNvSpPr>
          <a:spLocks noChangeShapeType="1"/>
        </xdr:cNvSpPr>
      </xdr:nvSpPr>
      <xdr:spPr bwMode="auto">
        <a:xfrm rot="-5400000">
          <a:off x="8034338" y="7653337"/>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34</xdr:col>
      <xdr:colOff>476250</xdr:colOff>
      <xdr:row>20</xdr:row>
      <xdr:rowOff>0</xdr:rowOff>
    </xdr:from>
    <xdr:to>
      <xdr:col>34</xdr:col>
      <xdr:colOff>476250</xdr:colOff>
      <xdr:row>21</xdr:row>
      <xdr:rowOff>142875</xdr:rowOff>
    </xdr:to>
    <xdr:sp macro="" textlink="">
      <xdr:nvSpPr>
        <xdr:cNvPr id="944912" name="Line 1">
          <a:extLst>
            <a:ext uri="{FF2B5EF4-FFF2-40B4-BE49-F238E27FC236}">
              <a16:creationId xmlns:a16="http://schemas.microsoft.com/office/drawing/2014/main" id="{00000000-0008-0000-0E00-0000106B0E00}"/>
            </a:ext>
          </a:extLst>
        </xdr:cNvPr>
        <xdr:cNvSpPr>
          <a:spLocks noChangeShapeType="1"/>
        </xdr:cNvSpPr>
      </xdr:nvSpPr>
      <xdr:spPr bwMode="auto">
        <a:xfrm>
          <a:off x="10506075" y="599122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15.xml><?xml version="1.0" encoding="utf-8"?>
<xdr:wsDr xmlns:xdr="http://schemas.openxmlformats.org/drawingml/2006/spreadsheetDrawing" xmlns:a="http://schemas.openxmlformats.org/drawingml/2006/main">
  <xdr:twoCellAnchor>
    <xdr:from>
      <xdr:col>10</xdr:col>
      <xdr:colOff>133350</xdr:colOff>
      <xdr:row>23</xdr:row>
      <xdr:rowOff>304800</xdr:rowOff>
    </xdr:from>
    <xdr:to>
      <xdr:col>10</xdr:col>
      <xdr:colOff>133350</xdr:colOff>
      <xdr:row>25</xdr:row>
      <xdr:rowOff>133350</xdr:rowOff>
    </xdr:to>
    <xdr:sp macro="" textlink="">
      <xdr:nvSpPr>
        <xdr:cNvPr id="945903" name="Line 1">
          <a:extLst>
            <a:ext uri="{FF2B5EF4-FFF2-40B4-BE49-F238E27FC236}">
              <a16:creationId xmlns:a16="http://schemas.microsoft.com/office/drawing/2014/main" id="{00000000-0008-0000-0F00-0000EF6E0E00}"/>
            </a:ext>
          </a:extLst>
        </xdr:cNvPr>
        <xdr:cNvSpPr>
          <a:spLocks noChangeShapeType="1"/>
        </xdr:cNvSpPr>
      </xdr:nvSpPr>
      <xdr:spPr bwMode="auto">
        <a:xfrm>
          <a:off x="4267200" y="7277100"/>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133350</xdr:colOff>
      <xdr:row>14</xdr:row>
      <xdr:rowOff>38100</xdr:rowOff>
    </xdr:from>
    <xdr:to>
      <xdr:col>10</xdr:col>
      <xdr:colOff>133350</xdr:colOff>
      <xdr:row>15</xdr:row>
      <xdr:rowOff>38100</xdr:rowOff>
    </xdr:to>
    <xdr:sp macro="" textlink="">
      <xdr:nvSpPr>
        <xdr:cNvPr id="945904" name="Line 2">
          <a:extLst>
            <a:ext uri="{FF2B5EF4-FFF2-40B4-BE49-F238E27FC236}">
              <a16:creationId xmlns:a16="http://schemas.microsoft.com/office/drawing/2014/main" id="{00000000-0008-0000-0F00-0000F06E0E00}"/>
            </a:ext>
          </a:extLst>
        </xdr:cNvPr>
        <xdr:cNvSpPr>
          <a:spLocks noChangeShapeType="1"/>
        </xdr:cNvSpPr>
      </xdr:nvSpPr>
      <xdr:spPr bwMode="auto">
        <a:xfrm>
          <a:off x="42672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152400</xdr:colOff>
      <xdr:row>10</xdr:row>
      <xdr:rowOff>257175</xdr:rowOff>
    </xdr:from>
    <xdr:to>
      <xdr:col>11</xdr:col>
      <xdr:colOff>190500</xdr:colOff>
      <xdr:row>10</xdr:row>
      <xdr:rowOff>257175</xdr:rowOff>
    </xdr:to>
    <xdr:sp macro="" textlink="">
      <xdr:nvSpPr>
        <xdr:cNvPr id="945905" name="Line 3">
          <a:extLst>
            <a:ext uri="{FF2B5EF4-FFF2-40B4-BE49-F238E27FC236}">
              <a16:creationId xmlns:a16="http://schemas.microsoft.com/office/drawing/2014/main" id="{00000000-0008-0000-0F00-0000F16E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11</xdr:row>
      <xdr:rowOff>257175</xdr:rowOff>
    </xdr:from>
    <xdr:to>
      <xdr:col>9</xdr:col>
      <xdr:colOff>133350</xdr:colOff>
      <xdr:row>13</xdr:row>
      <xdr:rowOff>85725</xdr:rowOff>
    </xdr:to>
    <xdr:sp macro="" textlink="">
      <xdr:nvSpPr>
        <xdr:cNvPr id="945906" name="Line 4">
          <a:extLst>
            <a:ext uri="{FF2B5EF4-FFF2-40B4-BE49-F238E27FC236}">
              <a16:creationId xmlns:a16="http://schemas.microsoft.com/office/drawing/2014/main" id="{00000000-0008-0000-0F00-0000F26E0E00}"/>
            </a:ext>
          </a:extLst>
        </xdr:cNvPr>
        <xdr:cNvSpPr>
          <a:spLocks noChangeShapeType="1"/>
        </xdr:cNvSpPr>
      </xdr:nvSpPr>
      <xdr:spPr bwMode="auto">
        <a:xfrm flipV="1">
          <a:off x="40767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142875</xdr:colOff>
      <xdr:row>10</xdr:row>
      <xdr:rowOff>257175</xdr:rowOff>
    </xdr:from>
    <xdr:to>
      <xdr:col>14</xdr:col>
      <xdr:colOff>161925</xdr:colOff>
      <xdr:row>10</xdr:row>
      <xdr:rowOff>257175</xdr:rowOff>
    </xdr:to>
    <xdr:sp macro="" textlink="">
      <xdr:nvSpPr>
        <xdr:cNvPr id="945907" name="Line 5">
          <a:extLst>
            <a:ext uri="{FF2B5EF4-FFF2-40B4-BE49-F238E27FC236}">
              <a16:creationId xmlns:a16="http://schemas.microsoft.com/office/drawing/2014/main" id="{00000000-0008-0000-0F00-0000F36E0E00}"/>
            </a:ext>
          </a:extLst>
        </xdr:cNvPr>
        <xdr:cNvSpPr>
          <a:spLocks noChangeShapeType="1"/>
        </xdr:cNvSpPr>
      </xdr:nvSpPr>
      <xdr:spPr bwMode="auto">
        <a:xfrm rot="-5400000">
          <a:off x="50101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0</xdr:colOff>
      <xdr:row>13</xdr:row>
      <xdr:rowOff>247650</xdr:rowOff>
    </xdr:from>
    <xdr:to>
      <xdr:col>14</xdr:col>
      <xdr:colOff>180975</xdr:colOff>
      <xdr:row>13</xdr:row>
      <xdr:rowOff>247650</xdr:rowOff>
    </xdr:to>
    <xdr:sp macro="" textlink="">
      <xdr:nvSpPr>
        <xdr:cNvPr id="945908" name="Line 6">
          <a:extLst>
            <a:ext uri="{FF2B5EF4-FFF2-40B4-BE49-F238E27FC236}">
              <a16:creationId xmlns:a16="http://schemas.microsoft.com/office/drawing/2014/main" id="{00000000-0008-0000-0F00-0000F46E0E00}"/>
            </a:ext>
          </a:extLst>
        </xdr:cNvPr>
        <xdr:cNvSpPr>
          <a:spLocks noChangeShapeType="1"/>
        </xdr:cNvSpPr>
      </xdr:nvSpPr>
      <xdr:spPr bwMode="auto">
        <a:xfrm rot="-5400000">
          <a:off x="50530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9525</xdr:colOff>
      <xdr:row>16</xdr:row>
      <xdr:rowOff>238125</xdr:rowOff>
    </xdr:from>
    <xdr:to>
      <xdr:col>14</xdr:col>
      <xdr:colOff>190500</xdr:colOff>
      <xdr:row>16</xdr:row>
      <xdr:rowOff>238125</xdr:rowOff>
    </xdr:to>
    <xdr:sp macro="" textlink="">
      <xdr:nvSpPr>
        <xdr:cNvPr id="945909" name="Line 7">
          <a:extLst>
            <a:ext uri="{FF2B5EF4-FFF2-40B4-BE49-F238E27FC236}">
              <a16:creationId xmlns:a16="http://schemas.microsoft.com/office/drawing/2014/main" id="{00000000-0008-0000-0F00-0000F56E0E00}"/>
            </a:ext>
          </a:extLst>
        </xdr:cNvPr>
        <xdr:cNvSpPr>
          <a:spLocks noChangeShapeType="1"/>
        </xdr:cNvSpPr>
      </xdr:nvSpPr>
      <xdr:spPr bwMode="auto">
        <a:xfrm rot="-5400000">
          <a:off x="5062538" y="47958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5910" name="Line 8">
          <a:extLst>
            <a:ext uri="{FF2B5EF4-FFF2-40B4-BE49-F238E27FC236}">
              <a16:creationId xmlns:a16="http://schemas.microsoft.com/office/drawing/2014/main" id="{00000000-0008-0000-0F00-0000F66E0E00}"/>
            </a:ext>
          </a:extLst>
        </xdr:cNvPr>
        <xdr:cNvSpPr>
          <a:spLocks noChangeShapeType="1"/>
        </xdr:cNvSpPr>
      </xdr:nvSpPr>
      <xdr:spPr bwMode="auto">
        <a:xfrm rot="-5400000">
          <a:off x="5072063" y="67960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104775</xdr:colOff>
      <xdr:row>25</xdr:row>
      <xdr:rowOff>257175</xdr:rowOff>
    </xdr:from>
    <xdr:to>
      <xdr:col>14</xdr:col>
      <xdr:colOff>123825</xdr:colOff>
      <xdr:row>25</xdr:row>
      <xdr:rowOff>257175</xdr:rowOff>
    </xdr:to>
    <xdr:sp macro="" textlink="">
      <xdr:nvSpPr>
        <xdr:cNvPr id="945911" name="Line 9">
          <a:extLst>
            <a:ext uri="{FF2B5EF4-FFF2-40B4-BE49-F238E27FC236}">
              <a16:creationId xmlns:a16="http://schemas.microsoft.com/office/drawing/2014/main" id="{00000000-0008-0000-0F00-0000F76E0E00}"/>
            </a:ext>
          </a:extLst>
        </xdr:cNvPr>
        <xdr:cNvSpPr>
          <a:spLocks noChangeShapeType="1"/>
        </xdr:cNvSpPr>
      </xdr:nvSpPr>
      <xdr:spPr bwMode="auto">
        <a:xfrm rot="-5400000">
          <a:off x="4972050" y="780097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5912" name="Line 16">
          <a:extLst>
            <a:ext uri="{FF2B5EF4-FFF2-40B4-BE49-F238E27FC236}">
              <a16:creationId xmlns:a16="http://schemas.microsoft.com/office/drawing/2014/main" id="{00000000-0008-0000-0F00-0000F86E0E00}"/>
            </a:ext>
          </a:extLst>
        </xdr:cNvPr>
        <xdr:cNvSpPr>
          <a:spLocks noChangeShapeType="1"/>
        </xdr:cNvSpPr>
      </xdr:nvSpPr>
      <xdr:spPr bwMode="auto">
        <a:xfrm flipH="1">
          <a:off x="7334250" y="882967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31</xdr:col>
      <xdr:colOff>123825</xdr:colOff>
      <xdr:row>7</xdr:row>
      <xdr:rowOff>257175</xdr:rowOff>
    </xdr:from>
    <xdr:to>
      <xdr:col>32</xdr:col>
      <xdr:colOff>171450</xdr:colOff>
      <xdr:row>7</xdr:row>
      <xdr:rowOff>257175</xdr:rowOff>
    </xdr:to>
    <xdr:sp macro="" textlink="">
      <xdr:nvSpPr>
        <xdr:cNvPr id="945913" name="Line 27">
          <a:extLst>
            <a:ext uri="{FF2B5EF4-FFF2-40B4-BE49-F238E27FC236}">
              <a16:creationId xmlns:a16="http://schemas.microsoft.com/office/drawing/2014/main" id="{00000000-0008-0000-0F00-0000F96E0E00}"/>
            </a:ext>
          </a:extLst>
        </xdr:cNvPr>
        <xdr:cNvSpPr>
          <a:spLocks noChangeShapeType="1"/>
        </xdr:cNvSpPr>
      </xdr:nvSpPr>
      <xdr:spPr bwMode="auto">
        <a:xfrm rot="-5400000">
          <a:off x="96869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9525</xdr:colOff>
      <xdr:row>10</xdr:row>
      <xdr:rowOff>247650</xdr:rowOff>
    </xdr:from>
    <xdr:to>
      <xdr:col>33</xdr:col>
      <xdr:colOff>9525</xdr:colOff>
      <xdr:row>10</xdr:row>
      <xdr:rowOff>247650</xdr:rowOff>
    </xdr:to>
    <xdr:sp macro="" textlink="">
      <xdr:nvSpPr>
        <xdr:cNvPr id="945914" name="Line 28">
          <a:extLst>
            <a:ext uri="{FF2B5EF4-FFF2-40B4-BE49-F238E27FC236}">
              <a16:creationId xmlns:a16="http://schemas.microsoft.com/office/drawing/2014/main" id="{00000000-0008-0000-0F00-0000FA6E0E00}"/>
            </a:ext>
          </a:extLst>
        </xdr:cNvPr>
        <xdr:cNvSpPr>
          <a:spLocks noChangeShapeType="1"/>
        </xdr:cNvSpPr>
      </xdr:nvSpPr>
      <xdr:spPr bwMode="auto">
        <a:xfrm rot="-5400000">
          <a:off x="97297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28</xdr:col>
      <xdr:colOff>123825</xdr:colOff>
      <xdr:row>12</xdr:row>
      <xdr:rowOff>38100</xdr:rowOff>
    </xdr:from>
    <xdr:to>
      <xdr:col>28</xdr:col>
      <xdr:colOff>123825</xdr:colOff>
      <xdr:row>13</xdr:row>
      <xdr:rowOff>38100</xdr:rowOff>
    </xdr:to>
    <xdr:sp macro="" textlink="">
      <xdr:nvSpPr>
        <xdr:cNvPr id="945915" name="Line 29">
          <a:extLst>
            <a:ext uri="{FF2B5EF4-FFF2-40B4-BE49-F238E27FC236}">
              <a16:creationId xmlns:a16="http://schemas.microsoft.com/office/drawing/2014/main" id="{00000000-0008-0000-0F00-0000FB6E0E00}"/>
            </a:ext>
          </a:extLst>
        </xdr:cNvPr>
        <xdr:cNvSpPr>
          <a:spLocks noChangeShapeType="1"/>
        </xdr:cNvSpPr>
      </xdr:nvSpPr>
      <xdr:spPr bwMode="auto">
        <a:xfrm flipV="1">
          <a:off x="89725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5916" name="Line 85">
          <a:extLst>
            <a:ext uri="{FF2B5EF4-FFF2-40B4-BE49-F238E27FC236}">
              <a16:creationId xmlns:a16="http://schemas.microsoft.com/office/drawing/2014/main" id="{00000000-0008-0000-0F00-0000FC6E0E00}"/>
            </a:ext>
          </a:extLst>
        </xdr:cNvPr>
        <xdr:cNvSpPr>
          <a:spLocks noChangeShapeType="1"/>
        </xdr:cNvSpPr>
      </xdr:nvSpPr>
      <xdr:spPr bwMode="auto">
        <a:xfrm flipH="1">
          <a:off x="7334250" y="882967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5917" name="Line 116">
          <a:extLst>
            <a:ext uri="{FF2B5EF4-FFF2-40B4-BE49-F238E27FC236}">
              <a16:creationId xmlns:a16="http://schemas.microsoft.com/office/drawing/2014/main" id="{00000000-0008-0000-0F00-0000FD6E0E00}"/>
            </a:ext>
          </a:extLst>
        </xdr:cNvPr>
        <xdr:cNvSpPr>
          <a:spLocks noChangeShapeType="1"/>
        </xdr:cNvSpPr>
      </xdr:nvSpPr>
      <xdr:spPr bwMode="auto">
        <a:xfrm flipH="1">
          <a:off x="7334250" y="882967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5918" name="Line 147">
          <a:extLst>
            <a:ext uri="{FF2B5EF4-FFF2-40B4-BE49-F238E27FC236}">
              <a16:creationId xmlns:a16="http://schemas.microsoft.com/office/drawing/2014/main" id="{00000000-0008-0000-0F00-0000FE6E0E00}"/>
            </a:ext>
          </a:extLst>
        </xdr:cNvPr>
        <xdr:cNvSpPr>
          <a:spLocks noChangeShapeType="1"/>
        </xdr:cNvSpPr>
      </xdr:nvSpPr>
      <xdr:spPr bwMode="auto">
        <a:xfrm flipH="1">
          <a:off x="7334250" y="882967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5919" name="Line 178">
          <a:extLst>
            <a:ext uri="{FF2B5EF4-FFF2-40B4-BE49-F238E27FC236}">
              <a16:creationId xmlns:a16="http://schemas.microsoft.com/office/drawing/2014/main" id="{00000000-0008-0000-0F00-0000FF6E0E00}"/>
            </a:ext>
          </a:extLst>
        </xdr:cNvPr>
        <xdr:cNvSpPr>
          <a:spLocks noChangeShapeType="1"/>
        </xdr:cNvSpPr>
      </xdr:nvSpPr>
      <xdr:spPr bwMode="auto">
        <a:xfrm flipH="1">
          <a:off x="7334250" y="882967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23</xdr:col>
      <xdr:colOff>0</xdr:colOff>
      <xdr:row>27</xdr:row>
      <xdr:rowOff>152400</xdr:rowOff>
    </xdr:from>
    <xdr:to>
      <xdr:col>23</xdr:col>
      <xdr:colOff>180975</xdr:colOff>
      <xdr:row>29</xdr:row>
      <xdr:rowOff>142875</xdr:rowOff>
    </xdr:to>
    <xdr:sp macro="" textlink="">
      <xdr:nvSpPr>
        <xdr:cNvPr id="945920" name="AutoShape 208">
          <a:extLst>
            <a:ext uri="{FF2B5EF4-FFF2-40B4-BE49-F238E27FC236}">
              <a16:creationId xmlns:a16="http://schemas.microsoft.com/office/drawing/2014/main" id="{00000000-0008-0000-0F00-0000006F0E00}"/>
            </a:ext>
          </a:extLst>
        </xdr:cNvPr>
        <xdr:cNvSpPr>
          <a:spLocks/>
        </xdr:cNvSpPr>
      </xdr:nvSpPr>
      <xdr:spPr bwMode="auto">
        <a:xfrm>
          <a:off x="7334250" y="8496300"/>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5921" name="Line 209">
          <a:extLst>
            <a:ext uri="{FF2B5EF4-FFF2-40B4-BE49-F238E27FC236}">
              <a16:creationId xmlns:a16="http://schemas.microsoft.com/office/drawing/2014/main" id="{00000000-0008-0000-0F00-0000016F0E00}"/>
            </a:ext>
          </a:extLst>
        </xdr:cNvPr>
        <xdr:cNvSpPr>
          <a:spLocks noChangeShapeType="1"/>
        </xdr:cNvSpPr>
      </xdr:nvSpPr>
      <xdr:spPr bwMode="auto">
        <a:xfrm flipH="1">
          <a:off x="7334250" y="8829675"/>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43</xdr:col>
      <xdr:colOff>9525</xdr:colOff>
      <xdr:row>15</xdr:row>
      <xdr:rowOff>152400</xdr:rowOff>
    </xdr:from>
    <xdr:to>
      <xdr:col>44</xdr:col>
      <xdr:colOff>0</xdr:colOff>
      <xdr:row>17</xdr:row>
      <xdr:rowOff>142875</xdr:rowOff>
    </xdr:to>
    <xdr:sp macro="" textlink="">
      <xdr:nvSpPr>
        <xdr:cNvPr id="945922" name="AutoShape 211">
          <a:extLst>
            <a:ext uri="{FF2B5EF4-FFF2-40B4-BE49-F238E27FC236}">
              <a16:creationId xmlns:a16="http://schemas.microsoft.com/office/drawing/2014/main" id="{00000000-0008-0000-0F00-0000026F0E00}"/>
            </a:ext>
          </a:extLst>
        </xdr:cNvPr>
        <xdr:cNvSpPr>
          <a:spLocks/>
        </xdr:cNvSpPr>
      </xdr:nvSpPr>
      <xdr:spPr bwMode="auto">
        <a:xfrm>
          <a:off x="13211175" y="4457700"/>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43</xdr:col>
      <xdr:colOff>9525</xdr:colOff>
      <xdr:row>16</xdr:row>
      <xdr:rowOff>171450</xdr:rowOff>
    </xdr:from>
    <xdr:to>
      <xdr:col>44</xdr:col>
      <xdr:colOff>0</xdr:colOff>
      <xdr:row>16</xdr:row>
      <xdr:rowOff>171450</xdr:rowOff>
    </xdr:to>
    <xdr:sp macro="" textlink="">
      <xdr:nvSpPr>
        <xdr:cNvPr id="945923" name="Line 212">
          <a:extLst>
            <a:ext uri="{FF2B5EF4-FFF2-40B4-BE49-F238E27FC236}">
              <a16:creationId xmlns:a16="http://schemas.microsoft.com/office/drawing/2014/main" id="{00000000-0008-0000-0F00-0000036F0E00}"/>
            </a:ext>
          </a:extLst>
        </xdr:cNvPr>
        <xdr:cNvSpPr>
          <a:spLocks noChangeShapeType="1"/>
        </xdr:cNvSpPr>
      </xdr:nvSpPr>
      <xdr:spPr bwMode="auto">
        <a:xfrm flipH="1">
          <a:off x="13211175" y="4819650"/>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31</xdr:col>
      <xdr:colOff>66675</xdr:colOff>
      <xdr:row>16</xdr:row>
      <xdr:rowOff>285750</xdr:rowOff>
    </xdr:from>
    <xdr:to>
      <xdr:col>32</xdr:col>
      <xdr:colOff>114300</xdr:colOff>
      <xdr:row>16</xdr:row>
      <xdr:rowOff>285750</xdr:rowOff>
    </xdr:to>
    <xdr:sp macro="" textlink="">
      <xdr:nvSpPr>
        <xdr:cNvPr id="945924" name="Line 223">
          <a:extLst>
            <a:ext uri="{FF2B5EF4-FFF2-40B4-BE49-F238E27FC236}">
              <a16:creationId xmlns:a16="http://schemas.microsoft.com/office/drawing/2014/main" id="{00000000-0008-0000-0F00-0000046F0E00}"/>
            </a:ext>
          </a:extLst>
        </xdr:cNvPr>
        <xdr:cNvSpPr>
          <a:spLocks noChangeShapeType="1"/>
        </xdr:cNvSpPr>
      </xdr:nvSpPr>
      <xdr:spPr bwMode="auto">
        <a:xfrm rot="-5400000">
          <a:off x="9629775" y="481965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0</xdr:colOff>
      <xdr:row>13</xdr:row>
      <xdr:rowOff>228600</xdr:rowOff>
    </xdr:from>
    <xdr:to>
      <xdr:col>33</xdr:col>
      <xdr:colOff>0</xdr:colOff>
      <xdr:row>13</xdr:row>
      <xdr:rowOff>228600</xdr:rowOff>
    </xdr:to>
    <xdr:sp macro="" textlink="">
      <xdr:nvSpPr>
        <xdr:cNvPr id="945925" name="Line 221">
          <a:extLst>
            <a:ext uri="{FF2B5EF4-FFF2-40B4-BE49-F238E27FC236}">
              <a16:creationId xmlns:a16="http://schemas.microsoft.com/office/drawing/2014/main" id="{00000000-0008-0000-0F00-0000056F0E00}"/>
            </a:ext>
          </a:extLst>
        </xdr:cNvPr>
        <xdr:cNvSpPr>
          <a:spLocks noChangeShapeType="1"/>
        </xdr:cNvSpPr>
      </xdr:nvSpPr>
      <xdr:spPr bwMode="auto">
        <a:xfrm rot="-5400000">
          <a:off x="9720263" y="37861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152400</xdr:rowOff>
    </xdr:from>
    <xdr:to>
      <xdr:col>4</xdr:col>
      <xdr:colOff>323850</xdr:colOff>
      <xdr:row>10</xdr:row>
      <xdr:rowOff>161925</xdr:rowOff>
    </xdr:to>
    <xdr:grpSp>
      <xdr:nvGrpSpPr>
        <xdr:cNvPr id="945926" name="グループ化 36">
          <a:extLst>
            <a:ext uri="{FF2B5EF4-FFF2-40B4-BE49-F238E27FC236}">
              <a16:creationId xmlns:a16="http://schemas.microsoft.com/office/drawing/2014/main" id="{00000000-0008-0000-0F00-0000066F0E00}"/>
            </a:ext>
          </a:extLst>
        </xdr:cNvPr>
        <xdr:cNvGrpSpPr>
          <a:grpSpLocks/>
        </xdr:cNvGrpSpPr>
      </xdr:nvGrpSpPr>
      <xdr:grpSpPr bwMode="auto">
        <a:xfrm>
          <a:off x="1844040" y="2194560"/>
          <a:ext cx="662940" cy="632460"/>
          <a:chOff x="1584960" y="2194560"/>
          <a:chExt cx="586740" cy="632460"/>
        </a:xfrm>
      </xdr:grpSpPr>
      <xdr:cxnSp macro="">
        <xdr:nvCxnSpPr>
          <xdr:cNvPr id="196" name="直線コネクタ 195">
            <a:extLst>
              <a:ext uri="{FF2B5EF4-FFF2-40B4-BE49-F238E27FC236}">
                <a16:creationId xmlns:a16="http://schemas.microsoft.com/office/drawing/2014/main" id="{00000000-0008-0000-0F00-0000C4000000}"/>
              </a:ext>
            </a:extLst>
          </xdr:cNvPr>
          <xdr:cNvCxnSpPr/>
        </xdr:nvCxnSpPr>
        <xdr:spPr bwMode="auto">
          <a:xfrm>
            <a:off x="1584960" y="2827020"/>
            <a:ext cx="569733"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7" name="直線コネクタ 196">
            <a:extLst>
              <a:ext uri="{FF2B5EF4-FFF2-40B4-BE49-F238E27FC236}">
                <a16:creationId xmlns:a16="http://schemas.microsoft.com/office/drawing/2014/main" id="{00000000-0008-0000-0F00-0000C5000000}"/>
              </a:ext>
            </a:extLst>
          </xdr:cNvPr>
          <xdr:cNvCxnSpPr/>
        </xdr:nvCxnSpPr>
        <xdr:spPr bwMode="auto">
          <a:xfrm rot="5400000" flipH="1" flipV="1">
            <a:off x="1540841" y="251079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8" name="直線コネクタ 197">
            <a:extLst>
              <a:ext uri="{FF2B5EF4-FFF2-40B4-BE49-F238E27FC236}">
                <a16:creationId xmlns:a16="http://schemas.microsoft.com/office/drawing/2014/main" id="{00000000-0008-0000-0F00-0000C6000000}"/>
              </a:ext>
            </a:extLst>
          </xdr:cNvPr>
          <xdr:cNvCxnSpPr/>
        </xdr:nvCxnSpPr>
        <xdr:spPr bwMode="auto">
          <a:xfrm>
            <a:off x="1848568" y="2204000"/>
            <a:ext cx="323132"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323850</xdr:colOff>
      <xdr:row>8</xdr:row>
      <xdr:rowOff>76200</xdr:rowOff>
    </xdr:from>
    <xdr:to>
      <xdr:col>5</xdr:col>
      <xdr:colOff>0</xdr:colOff>
      <xdr:row>8</xdr:row>
      <xdr:rowOff>76200</xdr:rowOff>
    </xdr:to>
    <xdr:sp macro="" textlink="">
      <xdr:nvSpPr>
        <xdr:cNvPr id="945927" name="Line 5">
          <a:extLst>
            <a:ext uri="{FF2B5EF4-FFF2-40B4-BE49-F238E27FC236}">
              <a16:creationId xmlns:a16="http://schemas.microsoft.com/office/drawing/2014/main" id="{00000000-0008-0000-0F00-0000076F0E00}"/>
            </a:ext>
          </a:extLst>
        </xdr:cNvPr>
        <xdr:cNvSpPr>
          <a:spLocks noChangeShapeType="1"/>
        </xdr:cNvSpPr>
      </xdr:nvSpPr>
      <xdr:spPr bwMode="auto">
        <a:xfrm rot="-5400000">
          <a:off x="2333625" y="1952625"/>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323850</xdr:colOff>
      <xdr:row>10</xdr:row>
      <xdr:rowOff>85725</xdr:rowOff>
    </xdr:from>
    <xdr:to>
      <xdr:col>5</xdr:col>
      <xdr:colOff>0</xdr:colOff>
      <xdr:row>10</xdr:row>
      <xdr:rowOff>85725</xdr:rowOff>
    </xdr:to>
    <xdr:sp macro="" textlink="">
      <xdr:nvSpPr>
        <xdr:cNvPr id="945928" name="Line 5">
          <a:extLst>
            <a:ext uri="{FF2B5EF4-FFF2-40B4-BE49-F238E27FC236}">
              <a16:creationId xmlns:a16="http://schemas.microsoft.com/office/drawing/2014/main" id="{00000000-0008-0000-0F00-0000086F0E00}"/>
            </a:ext>
          </a:extLst>
        </xdr:cNvPr>
        <xdr:cNvSpPr>
          <a:spLocks noChangeShapeType="1"/>
        </xdr:cNvSpPr>
      </xdr:nvSpPr>
      <xdr:spPr bwMode="auto">
        <a:xfrm rot="-5400000">
          <a:off x="2333625" y="2590800"/>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104775</xdr:colOff>
      <xdr:row>16</xdr:row>
      <xdr:rowOff>276225</xdr:rowOff>
    </xdr:from>
    <xdr:to>
      <xdr:col>23</xdr:col>
      <xdr:colOff>142875</xdr:colOff>
      <xdr:row>16</xdr:row>
      <xdr:rowOff>276225</xdr:rowOff>
    </xdr:to>
    <xdr:sp macro="" textlink="">
      <xdr:nvSpPr>
        <xdr:cNvPr id="945929" name="Line 223">
          <a:extLst>
            <a:ext uri="{FF2B5EF4-FFF2-40B4-BE49-F238E27FC236}">
              <a16:creationId xmlns:a16="http://schemas.microsoft.com/office/drawing/2014/main" id="{00000000-0008-0000-0F00-0000096F0E00}"/>
            </a:ext>
          </a:extLst>
        </xdr:cNvPr>
        <xdr:cNvSpPr>
          <a:spLocks noChangeShapeType="1"/>
        </xdr:cNvSpPr>
      </xdr:nvSpPr>
      <xdr:spPr bwMode="auto">
        <a:xfrm rot="-5400000">
          <a:off x="7362825" y="48101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25</xdr:col>
      <xdr:colOff>38100</xdr:colOff>
      <xdr:row>25</xdr:row>
      <xdr:rowOff>247650</xdr:rowOff>
    </xdr:from>
    <xdr:to>
      <xdr:col>25</xdr:col>
      <xdr:colOff>542925</xdr:colOff>
      <xdr:row>25</xdr:row>
      <xdr:rowOff>247650</xdr:rowOff>
    </xdr:to>
    <xdr:sp macro="" textlink="">
      <xdr:nvSpPr>
        <xdr:cNvPr id="945930" name="Line 1">
          <a:extLst>
            <a:ext uri="{FF2B5EF4-FFF2-40B4-BE49-F238E27FC236}">
              <a16:creationId xmlns:a16="http://schemas.microsoft.com/office/drawing/2014/main" id="{00000000-0008-0000-0F00-00000A6F0E00}"/>
            </a:ext>
          </a:extLst>
        </xdr:cNvPr>
        <xdr:cNvSpPr>
          <a:spLocks noChangeShapeType="1"/>
        </xdr:cNvSpPr>
      </xdr:nvSpPr>
      <xdr:spPr bwMode="auto">
        <a:xfrm rot="-5400000">
          <a:off x="8034338" y="7653337"/>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34</xdr:col>
      <xdr:colOff>476250</xdr:colOff>
      <xdr:row>20</xdr:row>
      <xdr:rowOff>0</xdr:rowOff>
    </xdr:from>
    <xdr:to>
      <xdr:col>34</xdr:col>
      <xdr:colOff>476250</xdr:colOff>
      <xdr:row>21</xdr:row>
      <xdr:rowOff>142875</xdr:rowOff>
    </xdr:to>
    <xdr:sp macro="" textlink="">
      <xdr:nvSpPr>
        <xdr:cNvPr id="945931" name="Line 1">
          <a:extLst>
            <a:ext uri="{FF2B5EF4-FFF2-40B4-BE49-F238E27FC236}">
              <a16:creationId xmlns:a16="http://schemas.microsoft.com/office/drawing/2014/main" id="{00000000-0008-0000-0F00-00000B6F0E00}"/>
            </a:ext>
          </a:extLst>
        </xdr:cNvPr>
        <xdr:cNvSpPr>
          <a:spLocks noChangeShapeType="1"/>
        </xdr:cNvSpPr>
      </xdr:nvSpPr>
      <xdr:spPr bwMode="auto">
        <a:xfrm>
          <a:off x="10506075" y="599122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16.xml><?xml version="1.0" encoding="utf-8"?>
<xdr:wsDr xmlns:xdr="http://schemas.openxmlformats.org/drawingml/2006/spreadsheetDrawing" xmlns:a="http://schemas.openxmlformats.org/drawingml/2006/main">
  <xdr:twoCellAnchor>
    <xdr:from>
      <xdr:col>10</xdr:col>
      <xdr:colOff>133350</xdr:colOff>
      <xdr:row>23</xdr:row>
      <xdr:rowOff>304800</xdr:rowOff>
    </xdr:from>
    <xdr:to>
      <xdr:col>10</xdr:col>
      <xdr:colOff>133350</xdr:colOff>
      <xdr:row>25</xdr:row>
      <xdr:rowOff>133350</xdr:rowOff>
    </xdr:to>
    <xdr:sp macro="" textlink="">
      <xdr:nvSpPr>
        <xdr:cNvPr id="944124" name="Line 1">
          <a:extLst>
            <a:ext uri="{FF2B5EF4-FFF2-40B4-BE49-F238E27FC236}">
              <a16:creationId xmlns:a16="http://schemas.microsoft.com/office/drawing/2014/main" id="{00000000-0008-0000-1000-0000FC670E00}"/>
            </a:ext>
          </a:extLst>
        </xdr:cNvPr>
        <xdr:cNvSpPr>
          <a:spLocks noChangeShapeType="1"/>
        </xdr:cNvSpPr>
      </xdr:nvSpPr>
      <xdr:spPr bwMode="auto">
        <a:xfrm>
          <a:off x="4267200" y="7277100"/>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133350</xdr:colOff>
      <xdr:row>14</xdr:row>
      <xdr:rowOff>38100</xdr:rowOff>
    </xdr:from>
    <xdr:to>
      <xdr:col>10</xdr:col>
      <xdr:colOff>133350</xdr:colOff>
      <xdr:row>15</xdr:row>
      <xdr:rowOff>38100</xdr:rowOff>
    </xdr:to>
    <xdr:sp macro="" textlink="">
      <xdr:nvSpPr>
        <xdr:cNvPr id="944125" name="Line 2">
          <a:extLst>
            <a:ext uri="{FF2B5EF4-FFF2-40B4-BE49-F238E27FC236}">
              <a16:creationId xmlns:a16="http://schemas.microsoft.com/office/drawing/2014/main" id="{00000000-0008-0000-1000-0000FD670E00}"/>
            </a:ext>
          </a:extLst>
        </xdr:cNvPr>
        <xdr:cNvSpPr>
          <a:spLocks noChangeShapeType="1"/>
        </xdr:cNvSpPr>
      </xdr:nvSpPr>
      <xdr:spPr bwMode="auto">
        <a:xfrm>
          <a:off x="42672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152400</xdr:colOff>
      <xdr:row>10</xdr:row>
      <xdr:rowOff>257175</xdr:rowOff>
    </xdr:from>
    <xdr:to>
      <xdr:col>11</xdr:col>
      <xdr:colOff>190500</xdr:colOff>
      <xdr:row>10</xdr:row>
      <xdr:rowOff>257175</xdr:rowOff>
    </xdr:to>
    <xdr:sp macro="" textlink="">
      <xdr:nvSpPr>
        <xdr:cNvPr id="944126" name="Line 3">
          <a:extLst>
            <a:ext uri="{FF2B5EF4-FFF2-40B4-BE49-F238E27FC236}">
              <a16:creationId xmlns:a16="http://schemas.microsoft.com/office/drawing/2014/main" id="{00000000-0008-0000-1000-0000FE67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11</xdr:row>
      <xdr:rowOff>257175</xdr:rowOff>
    </xdr:from>
    <xdr:to>
      <xdr:col>9</xdr:col>
      <xdr:colOff>133350</xdr:colOff>
      <xdr:row>13</xdr:row>
      <xdr:rowOff>85725</xdr:rowOff>
    </xdr:to>
    <xdr:sp macro="" textlink="">
      <xdr:nvSpPr>
        <xdr:cNvPr id="944127" name="Line 4">
          <a:extLst>
            <a:ext uri="{FF2B5EF4-FFF2-40B4-BE49-F238E27FC236}">
              <a16:creationId xmlns:a16="http://schemas.microsoft.com/office/drawing/2014/main" id="{00000000-0008-0000-1000-0000FF670E00}"/>
            </a:ext>
          </a:extLst>
        </xdr:cNvPr>
        <xdr:cNvSpPr>
          <a:spLocks noChangeShapeType="1"/>
        </xdr:cNvSpPr>
      </xdr:nvSpPr>
      <xdr:spPr bwMode="auto">
        <a:xfrm flipV="1">
          <a:off x="40767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142875</xdr:colOff>
      <xdr:row>10</xdr:row>
      <xdr:rowOff>257175</xdr:rowOff>
    </xdr:from>
    <xdr:to>
      <xdr:col>14</xdr:col>
      <xdr:colOff>161925</xdr:colOff>
      <xdr:row>10</xdr:row>
      <xdr:rowOff>257175</xdr:rowOff>
    </xdr:to>
    <xdr:sp macro="" textlink="">
      <xdr:nvSpPr>
        <xdr:cNvPr id="960512" name="Line 5">
          <a:extLst>
            <a:ext uri="{FF2B5EF4-FFF2-40B4-BE49-F238E27FC236}">
              <a16:creationId xmlns:a16="http://schemas.microsoft.com/office/drawing/2014/main" id="{00000000-0008-0000-1000-000000A80E00}"/>
            </a:ext>
          </a:extLst>
        </xdr:cNvPr>
        <xdr:cNvSpPr>
          <a:spLocks noChangeShapeType="1"/>
        </xdr:cNvSpPr>
      </xdr:nvSpPr>
      <xdr:spPr bwMode="auto">
        <a:xfrm rot="-5400000">
          <a:off x="50101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0</xdr:colOff>
      <xdr:row>13</xdr:row>
      <xdr:rowOff>247650</xdr:rowOff>
    </xdr:from>
    <xdr:to>
      <xdr:col>14</xdr:col>
      <xdr:colOff>180975</xdr:colOff>
      <xdr:row>13</xdr:row>
      <xdr:rowOff>247650</xdr:rowOff>
    </xdr:to>
    <xdr:sp macro="" textlink="">
      <xdr:nvSpPr>
        <xdr:cNvPr id="960513" name="Line 6">
          <a:extLst>
            <a:ext uri="{FF2B5EF4-FFF2-40B4-BE49-F238E27FC236}">
              <a16:creationId xmlns:a16="http://schemas.microsoft.com/office/drawing/2014/main" id="{00000000-0008-0000-1000-000001A80E00}"/>
            </a:ext>
          </a:extLst>
        </xdr:cNvPr>
        <xdr:cNvSpPr>
          <a:spLocks noChangeShapeType="1"/>
        </xdr:cNvSpPr>
      </xdr:nvSpPr>
      <xdr:spPr bwMode="auto">
        <a:xfrm rot="-5400000">
          <a:off x="50530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9525</xdr:colOff>
      <xdr:row>16</xdr:row>
      <xdr:rowOff>238125</xdr:rowOff>
    </xdr:from>
    <xdr:to>
      <xdr:col>14</xdr:col>
      <xdr:colOff>190500</xdr:colOff>
      <xdr:row>16</xdr:row>
      <xdr:rowOff>238125</xdr:rowOff>
    </xdr:to>
    <xdr:sp macro="" textlink="">
      <xdr:nvSpPr>
        <xdr:cNvPr id="960514" name="Line 7">
          <a:extLst>
            <a:ext uri="{FF2B5EF4-FFF2-40B4-BE49-F238E27FC236}">
              <a16:creationId xmlns:a16="http://schemas.microsoft.com/office/drawing/2014/main" id="{00000000-0008-0000-1000-000002A80E00}"/>
            </a:ext>
          </a:extLst>
        </xdr:cNvPr>
        <xdr:cNvSpPr>
          <a:spLocks noChangeShapeType="1"/>
        </xdr:cNvSpPr>
      </xdr:nvSpPr>
      <xdr:spPr bwMode="auto">
        <a:xfrm rot="-5400000">
          <a:off x="5062538" y="47958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60515" name="Line 8">
          <a:extLst>
            <a:ext uri="{FF2B5EF4-FFF2-40B4-BE49-F238E27FC236}">
              <a16:creationId xmlns:a16="http://schemas.microsoft.com/office/drawing/2014/main" id="{00000000-0008-0000-1000-000003A80E00}"/>
            </a:ext>
          </a:extLst>
        </xdr:cNvPr>
        <xdr:cNvSpPr>
          <a:spLocks noChangeShapeType="1"/>
        </xdr:cNvSpPr>
      </xdr:nvSpPr>
      <xdr:spPr bwMode="auto">
        <a:xfrm rot="-5400000">
          <a:off x="5072063" y="67960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104775</xdr:colOff>
      <xdr:row>25</xdr:row>
      <xdr:rowOff>257175</xdr:rowOff>
    </xdr:from>
    <xdr:to>
      <xdr:col>14</xdr:col>
      <xdr:colOff>123825</xdr:colOff>
      <xdr:row>25</xdr:row>
      <xdr:rowOff>257175</xdr:rowOff>
    </xdr:to>
    <xdr:sp macro="" textlink="">
      <xdr:nvSpPr>
        <xdr:cNvPr id="960516" name="Line 9">
          <a:extLst>
            <a:ext uri="{FF2B5EF4-FFF2-40B4-BE49-F238E27FC236}">
              <a16:creationId xmlns:a16="http://schemas.microsoft.com/office/drawing/2014/main" id="{00000000-0008-0000-1000-000004A80E00}"/>
            </a:ext>
          </a:extLst>
        </xdr:cNvPr>
        <xdr:cNvSpPr>
          <a:spLocks noChangeShapeType="1"/>
        </xdr:cNvSpPr>
      </xdr:nvSpPr>
      <xdr:spPr bwMode="auto">
        <a:xfrm rot="-5400000">
          <a:off x="4972050" y="780097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60517" name="Line 16">
          <a:extLst>
            <a:ext uri="{FF2B5EF4-FFF2-40B4-BE49-F238E27FC236}">
              <a16:creationId xmlns:a16="http://schemas.microsoft.com/office/drawing/2014/main" id="{00000000-0008-0000-1000-000005A80E00}"/>
            </a:ext>
          </a:extLst>
        </xdr:cNvPr>
        <xdr:cNvSpPr>
          <a:spLocks noChangeShapeType="1"/>
        </xdr:cNvSpPr>
      </xdr:nvSpPr>
      <xdr:spPr bwMode="auto">
        <a:xfrm flipH="1">
          <a:off x="7334250" y="882967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31</xdr:col>
      <xdr:colOff>123825</xdr:colOff>
      <xdr:row>7</xdr:row>
      <xdr:rowOff>257175</xdr:rowOff>
    </xdr:from>
    <xdr:to>
      <xdr:col>32</xdr:col>
      <xdr:colOff>171450</xdr:colOff>
      <xdr:row>7</xdr:row>
      <xdr:rowOff>257175</xdr:rowOff>
    </xdr:to>
    <xdr:sp macro="" textlink="">
      <xdr:nvSpPr>
        <xdr:cNvPr id="960518" name="Line 27">
          <a:extLst>
            <a:ext uri="{FF2B5EF4-FFF2-40B4-BE49-F238E27FC236}">
              <a16:creationId xmlns:a16="http://schemas.microsoft.com/office/drawing/2014/main" id="{00000000-0008-0000-1000-000006A80E00}"/>
            </a:ext>
          </a:extLst>
        </xdr:cNvPr>
        <xdr:cNvSpPr>
          <a:spLocks noChangeShapeType="1"/>
        </xdr:cNvSpPr>
      </xdr:nvSpPr>
      <xdr:spPr bwMode="auto">
        <a:xfrm rot="-5400000">
          <a:off x="96869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9525</xdr:colOff>
      <xdr:row>10</xdr:row>
      <xdr:rowOff>247650</xdr:rowOff>
    </xdr:from>
    <xdr:to>
      <xdr:col>33</xdr:col>
      <xdr:colOff>9525</xdr:colOff>
      <xdr:row>10</xdr:row>
      <xdr:rowOff>247650</xdr:rowOff>
    </xdr:to>
    <xdr:sp macro="" textlink="">
      <xdr:nvSpPr>
        <xdr:cNvPr id="960519" name="Line 28">
          <a:extLst>
            <a:ext uri="{FF2B5EF4-FFF2-40B4-BE49-F238E27FC236}">
              <a16:creationId xmlns:a16="http://schemas.microsoft.com/office/drawing/2014/main" id="{00000000-0008-0000-1000-000007A80E00}"/>
            </a:ext>
          </a:extLst>
        </xdr:cNvPr>
        <xdr:cNvSpPr>
          <a:spLocks noChangeShapeType="1"/>
        </xdr:cNvSpPr>
      </xdr:nvSpPr>
      <xdr:spPr bwMode="auto">
        <a:xfrm rot="-5400000">
          <a:off x="97297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28</xdr:col>
      <xdr:colOff>123825</xdr:colOff>
      <xdr:row>12</xdr:row>
      <xdr:rowOff>38100</xdr:rowOff>
    </xdr:from>
    <xdr:to>
      <xdr:col>28</xdr:col>
      <xdr:colOff>123825</xdr:colOff>
      <xdr:row>13</xdr:row>
      <xdr:rowOff>38100</xdr:rowOff>
    </xdr:to>
    <xdr:sp macro="" textlink="">
      <xdr:nvSpPr>
        <xdr:cNvPr id="960520" name="Line 29">
          <a:extLst>
            <a:ext uri="{FF2B5EF4-FFF2-40B4-BE49-F238E27FC236}">
              <a16:creationId xmlns:a16="http://schemas.microsoft.com/office/drawing/2014/main" id="{00000000-0008-0000-1000-000008A80E00}"/>
            </a:ext>
          </a:extLst>
        </xdr:cNvPr>
        <xdr:cNvSpPr>
          <a:spLocks noChangeShapeType="1"/>
        </xdr:cNvSpPr>
      </xdr:nvSpPr>
      <xdr:spPr bwMode="auto">
        <a:xfrm flipV="1">
          <a:off x="89725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60521" name="Line 85">
          <a:extLst>
            <a:ext uri="{FF2B5EF4-FFF2-40B4-BE49-F238E27FC236}">
              <a16:creationId xmlns:a16="http://schemas.microsoft.com/office/drawing/2014/main" id="{00000000-0008-0000-1000-000009A80E00}"/>
            </a:ext>
          </a:extLst>
        </xdr:cNvPr>
        <xdr:cNvSpPr>
          <a:spLocks noChangeShapeType="1"/>
        </xdr:cNvSpPr>
      </xdr:nvSpPr>
      <xdr:spPr bwMode="auto">
        <a:xfrm flipH="1">
          <a:off x="7334250" y="882967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60522" name="Line 116">
          <a:extLst>
            <a:ext uri="{FF2B5EF4-FFF2-40B4-BE49-F238E27FC236}">
              <a16:creationId xmlns:a16="http://schemas.microsoft.com/office/drawing/2014/main" id="{00000000-0008-0000-1000-00000AA80E00}"/>
            </a:ext>
          </a:extLst>
        </xdr:cNvPr>
        <xdr:cNvSpPr>
          <a:spLocks noChangeShapeType="1"/>
        </xdr:cNvSpPr>
      </xdr:nvSpPr>
      <xdr:spPr bwMode="auto">
        <a:xfrm flipH="1">
          <a:off x="7334250" y="882967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60523" name="Line 147">
          <a:extLst>
            <a:ext uri="{FF2B5EF4-FFF2-40B4-BE49-F238E27FC236}">
              <a16:creationId xmlns:a16="http://schemas.microsoft.com/office/drawing/2014/main" id="{00000000-0008-0000-1000-00000BA80E00}"/>
            </a:ext>
          </a:extLst>
        </xdr:cNvPr>
        <xdr:cNvSpPr>
          <a:spLocks noChangeShapeType="1"/>
        </xdr:cNvSpPr>
      </xdr:nvSpPr>
      <xdr:spPr bwMode="auto">
        <a:xfrm flipH="1">
          <a:off x="7334250" y="882967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60524" name="Line 178">
          <a:extLst>
            <a:ext uri="{FF2B5EF4-FFF2-40B4-BE49-F238E27FC236}">
              <a16:creationId xmlns:a16="http://schemas.microsoft.com/office/drawing/2014/main" id="{00000000-0008-0000-1000-00000CA80E00}"/>
            </a:ext>
          </a:extLst>
        </xdr:cNvPr>
        <xdr:cNvSpPr>
          <a:spLocks noChangeShapeType="1"/>
        </xdr:cNvSpPr>
      </xdr:nvSpPr>
      <xdr:spPr bwMode="auto">
        <a:xfrm flipH="1">
          <a:off x="7334250" y="882967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23</xdr:col>
      <xdr:colOff>0</xdr:colOff>
      <xdr:row>27</xdr:row>
      <xdr:rowOff>152400</xdr:rowOff>
    </xdr:from>
    <xdr:to>
      <xdr:col>23</xdr:col>
      <xdr:colOff>180975</xdr:colOff>
      <xdr:row>29</xdr:row>
      <xdr:rowOff>142875</xdr:rowOff>
    </xdr:to>
    <xdr:sp macro="" textlink="">
      <xdr:nvSpPr>
        <xdr:cNvPr id="960525" name="AutoShape 208">
          <a:extLst>
            <a:ext uri="{FF2B5EF4-FFF2-40B4-BE49-F238E27FC236}">
              <a16:creationId xmlns:a16="http://schemas.microsoft.com/office/drawing/2014/main" id="{00000000-0008-0000-1000-00000DA80E00}"/>
            </a:ext>
          </a:extLst>
        </xdr:cNvPr>
        <xdr:cNvSpPr>
          <a:spLocks/>
        </xdr:cNvSpPr>
      </xdr:nvSpPr>
      <xdr:spPr bwMode="auto">
        <a:xfrm>
          <a:off x="7334250" y="8496300"/>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60526" name="Line 209">
          <a:extLst>
            <a:ext uri="{FF2B5EF4-FFF2-40B4-BE49-F238E27FC236}">
              <a16:creationId xmlns:a16="http://schemas.microsoft.com/office/drawing/2014/main" id="{00000000-0008-0000-1000-00000EA80E00}"/>
            </a:ext>
          </a:extLst>
        </xdr:cNvPr>
        <xdr:cNvSpPr>
          <a:spLocks noChangeShapeType="1"/>
        </xdr:cNvSpPr>
      </xdr:nvSpPr>
      <xdr:spPr bwMode="auto">
        <a:xfrm flipH="1">
          <a:off x="7334250" y="8829675"/>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43</xdr:col>
      <xdr:colOff>9525</xdr:colOff>
      <xdr:row>15</xdr:row>
      <xdr:rowOff>133350</xdr:rowOff>
    </xdr:from>
    <xdr:to>
      <xdr:col>44</xdr:col>
      <xdr:colOff>0</xdr:colOff>
      <xdr:row>17</xdr:row>
      <xdr:rowOff>133350</xdr:rowOff>
    </xdr:to>
    <xdr:sp macro="" textlink="">
      <xdr:nvSpPr>
        <xdr:cNvPr id="960527" name="AutoShape 211">
          <a:extLst>
            <a:ext uri="{FF2B5EF4-FFF2-40B4-BE49-F238E27FC236}">
              <a16:creationId xmlns:a16="http://schemas.microsoft.com/office/drawing/2014/main" id="{00000000-0008-0000-1000-00000FA80E00}"/>
            </a:ext>
          </a:extLst>
        </xdr:cNvPr>
        <xdr:cNvSpPr>
          <a:spLocks/>
        </xdr:cNvSpPr>
      </xdr:nvSpPr>
      <xdr:spPr bwMode="auto">
        <a:xfrm>
          <a:off x="13211175" y="4438650"/>
          <a:ext cx="180975" cy="685800"/>
        </a:xfrm>
        <a:prstGeom prst="leftBracket">
          <a:avLst>
            <a:gd name="adj" fmla="val 31105"/>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43</xdr:col>
      <xdr:colOff>9525</xdr:colOff>
      <xdr:row>16</xdr:row>
      <xdr:rowOff>171450</xdr:rowOff>
    </xdr:from>
    <xdr:to>
      <xdr:col>44</xdr:col>
      <xdr:colOff>0</xdr:colOff>
      <xdr:row>16</xdr:row>
      <xdr:rowOff>171450</xdr:rowOff>
    </xdr:to>
    <xdr:sp macro="" textlink="">
      <xdr:nvSpPr>
        <xdr:cNvPr id="960528" name="Line 212">
          <a:extLst>
            <a:ext uri="{FF2B5EF4-FFF2-40B4-BE49-F238E27FC236}">
              <a16:creationId xmlns:a16="http://schemas.microsoft.com/office/drawing/2014/main" id="{00000000-0008-0000-1000-000010A80E00}"/>
            </a:ext>
          </a:extLst>
        </xdr:cNvPr>
        <xdr:cNvSpPr>
          <a:spLocks noChangeShapeType="1"/>
        </xdr:cNvSpPr>
      </xdr:nvSpPr>
      <xdr:spPr bwMode="auto">
        <a:xfrm flipH="1">
          <a:off x="13211175" y="4819650"/>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31</xdr:col>
      <xdr:colOff>66675</xdr:colOff>
      <xdr:row>16</xdr:row>
      <xdr:rowOff>266700</xdr:rowOff>
    </xdr:from>
    <xdr:to>
      <xdr:col>32</xdr:col>
      <xdr:colOff>114300</xdr:colOff>
      <xdr:row>16</xdr:row>
      <xdr:rowOff>266700</xdr:rowOff>
    </xdr:to>
    <xdr:sp macro="" textlink="">
      <xdr:nvSpPr>
        <xdr:cNvPr id="960529" name="Line 223">
          <a:extLst>
            <a:ext uri="{FF2B5EF4-FFF2-40B4-BE49-F238E27FC236}">
              <a16:creationId xmlns:a16="http://schemas.microsoft.com/office/drawing/2014/main" id="{00000000-0008-0000-1000-000011A80E00}"/>
            </a:ext>
          </a:extLst>
        </xdr:cNvPr>
        <xdr:cNvSpPr>
          <a:spLocks noChangeShapeType="1"/>
        </xdr:cNvSpPr>
      </xdr:nvSpPr>
      <xdr:spPr bwMode="auto">
        <a:xfrm rot="-5400000">
          <a:off x="9629775" y="48006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0</xdr:colOff>
      <xdr:row>13</xdr:row>
      <xdr:rowOff>228600</xdr:rowOff>
    </xdr:from>
    <xdr:to>
      <xdr:col>33</xdr:col>
      <xdr:colOff>0</xdr:colOff>
      <xdr:row>13</xdr:row>
      <xdr:rowOff>228600</xdr:rowOff>
    </xdr:to>
    <xdr:sp macro="" textlink="">
      <xdr:nvSpPr>
        <xdr:cNvPr id="960530" name="Line 221">
          <a:extLst>
            <a:ext uri="{FF2B5EF4-FFF2-40B4-BE49-F238E27FC236}">
              <a16:creationId xmlns:a16="http://schemas.microsoft.com/office/drawing/2014/main" id="{00000000-0008-0000-1000-000012A80E00}"/>
            </a:ext>
          </a:extLst>
        </xdr:cNvPr>
        <xdr:cNvSpPr>
          <a:spLocks noChangeShapeType="1"/>
        </xdr:cNvSpPr>
      </xdr:nvSpPr>
      <xdr:spPr bwMode="auto">
        <a:xfrm rot="-5400000">
          <a:off x="9720263" y="37861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152400</xdr:rowOff>
    </xdr:from>
    <xdr:to>
      <xdr:col>4</xdr:col>
      <xdr:colOff>323850</xdr:colOff>
      <xdr:row>10</xdr:row>
      <xdr:rowOff>161925</xdr:rowOff>
    </xdr:to>
    <xdr:grpSp>
      <xdr:nvGrpSpPr>
        <xdr:cNvPr id="960531" name="グループ化 46">
          <a:extLst>
            <a:ext uri="{FF2B5EF4-FFF2-40B4-BE49-F238E27FC236}">
              <a16:creationId xmlns:a16="http://schemas.microsoft.com/office/drawing/2014/main" id="{00000000-0008-0000-1000-000013A80E00}"/>
            </a:ext>
          </a:extLst>
        </xdr:cNvPr>
        <xdr:cNvGrpSpPr>
          <a:grpSpLocks/>
        </xdr:cNvGrpSpPr>
      </xdr:nvGrpSpPr>
      <xdr:grpSpPr bwMode="auto">
        <a:xfrm>
          <a:off x="1844040" y="2194560"/>
          <a:ext cx="662940" cy="632460"/>
          <a:chOff x="1584960" y="2194560"/>
          <a:chExt cx="586740" cy="632460"/>
        </a:xfrm>
      </xdr:grpSpPr>
      <xdr:cxnSp macro="">
        <xdr:nvCxnSpPr>
          <xdr:cNvPr id="196" name="直線コネクタ 195">
            <a:extLst>
              <a:ext uri="{FF2B5EF4-FFF2-40B4-BE49-F238E27FC236}">
                <a16:creationId xmlns:a16="http://schemas.microsoft.com/office/drawing/2014/main" id="{00000000-0008-0000-1000-0000C4000000}"/>
              </a:ext>
            </a:extLst>
          </xdr:cNvPr>
          <xdr:cNvCxnSpPr/>
        </xdr:nvCxnSpPr>
        <xdr:spPr bwMode="auto">
          <a:xfrm>
            <a:off x="1584960" y="2827020"/>
            <a:ext cx="569733"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7" name="直線コネクタ 196">
            <a:extLst>
              <a:ext uri="{FF2B5EF4-FFF2-40B4-BE49-F238E27FC236}">
                <a16:creationId xmlns:a16="http://schemas.microsoft.com/office/drawing/2014/main" id="{00000000-0008-0000-1000-0000C5000000}"/>
              </a:ext>
            </a:extLst>
          </xdr:cNvPr>
          <xdr:cNvCxnSpPr/>
        </xdr:nvCxnSpPr>
        <xdr:spPr bwMode="auto">
          <a:xfrm rot="5400000" flipH="1" flipV="1">
            <a:off x="1540841" y="251079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8" name="直線コネクタ 197">
            <a:extLst>
              <a:ext uri="{FF2B5EF4-FFF2-40B4-BE49-F238E27FC236}">
                <a16:creationId xmlns:a16="http://schemas.microsoft.com/office/drawing/2014/main" id="{00000000-0008-0000-1000-0000C6000000}"/>
              </a:ext>
            </a:extLst>
          </xdr:cNvPr>
          <xdr:cNvCxnSpPr/>
        </xdr:nvCxnSpPr>
        <xdr:spPr bwMode="auto">
          <a:xfrm>
            <a:off x="1848568" y="2204000"/>
            <a:ext cx="323132"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323850</xdr:colOff>
      <xdr:row>8</xdr:row>
      <xdr:rowOff>76200</xdr:rowOff>
    </xdr:from>
    <xdr:to>
      <xdr:col>5</xdr:col>
      <xdr:colOff>0</xdr:colOff>
      <xdr:row>8</xdr:row>
      <xdr:rowOff>76200</xdr:rowOff>
    </xdr:to>
    <xdr:sp macro="" textlink="">
      <xdr:nvSpPr>
        <xdr:cNvPr id="960532" name="Line 5">
          <a:extLst>
            <a:ext uri="{FF2B5EF4-FFF2-40B4-BE49-F238E27FC236}">
              <a16:creationId xmlns:a16="http://schemas.microsoft.com/office/drawing/2014/main" id="{00000000-0008-0000-1000-000014A80E00}"/>
            </a:ext>
          </a:extLst>
        </xdr:cNvPr>
        <xdr:cNvSpPr>
          <a:spLocks noChangeShapeType="1"/>
        </xdr:cNvSpPr>
      </xdr:nvSpPr>
      <xdr:spPr bwMode="auto">
        <a:xfrm rot="-5400000">
          <a:off x="2333625" y="1952625"/>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323850</xdr:colOff>
      <xdr:row>10</xdr:row>
      <xdr:rowOff>85725</xdr:rowOff>
    </xdr:from>
    <xdr:to>
      <xdr:col>5</xdr:col>
      <xdr:colOff>0</xdr:colOff>
      <xdr:row>10</xdr:row>
      <xdr:rowOff>85725</xdr:rowOff>
    </xdr:to>
    <xdr:sp macro="" textlink="">
      <xdr:nvSpPr>
        <xdr:cNvPr id="960533" name="Line 5">
          <a:extLst>
            <a:ext uri="{FF2B5EF4-FFF2-40B4-BE49-F238E27FC236}">
              <a16:creationId xmlns:a16="http://schemas.microsoft.com/office/drawing/2014/main" id="{00000000-0008-0000-1000-000015A80E00}"/>
            </a:ext>
          </a:extLst>
        </xdr:cNvPr>
        <xdr:cNvSpPr>
          <a:spLocks noChangeShapeType="1"/>
        </xdr:cNvSpPr>
      </xdr:nvSpPr>
      <xdr:spPr bwMode="auto">
        <a:xfrm rot="-5400000">
          <a:off x="2333625" y="2590800"/>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104775</xdr:colOff>
      <xdr:row>16</xdr:row>
      <xdr:rowOff>257175</xdr:rowOff>
    </xdr:from>
    <xdr:to>
      <xdr:col>23</xdr:col>
      <xdr:colOff>142875</xdr:colOff>
      <xdr:row>16</xdr:row>
      <xdr:rowOff>257175</xdr:rowOff>
    </xdr:to>
    <xdr:sp macro="" textlink="">
      <xdr:nvSpPr>
        <xdr:cNvPr id="960534" name="Line 223">
          <a:extLst>
            <a:ext uri="{FF2B5EF4-FFF2-40B4-BE49-F238E27FC236}">
              <a16:creationId xmlns:a16="http://schemas.microsoft.com/office/drawing/2014/main" id="{00000000-0008-0000-1000-000016A80E00}"/>
            </a:ext>
          </a:extLst>
        </xdr:cNvPr>
        <xdr:cNvSpPr>
          <a:spLocks noChangeShapeType="1"/>
        </xdr:cNvSpPr>
      </xdr:nvSpPr>
      <xdr:spPr bwMode="auto">
        <a:xfrm rot="-5400000">
          <a:off x="7362825" y="479107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25</xdr:col>
      <xdr:colOff>38100</xdr:colOff>
      <xdr:row>25</xdr:row>
      <xdr:rowOff>247650</xdr:rowOff>
    </xdr:from>
    <xdr:to>
      <xdr:col>25</xdr:col>
      <xdr:colOff>542925</xdr:colOff>
      <xdr:row>25</xdr:row>
      <xdr:rowOff>247650</xdr:rowOff>
    </xdr:to>
    <xdr:sp macro="" textlink="">
      <xdr:nvSpPr>
        <xdr:cNvPr id="960535" name="Line 1">
          <a:extLst>
            <a:ext uri="{FF2B5EF4-FFF2-40B4-BE49-F238E27FC236}">
              <a16:creationId xmlns:a16="http://schemas.microsoft.com/office/drawing/2014/main" id="{00000000-0008-0000-1000-000017A80E00}"/>
            </a:ext>
          </a:extLst>
        </xdr:cNvPr>
        <xdr:cNvSpPr>
          <a:spLocks noChangeShapeType="1"/>
        </xdr:cNvSpPr>
      </xdr:nvSpPr>
      <xdr:spPr bwMode="auto">
        <a:xfrm rot="-5400000">
          <a:off x="8034338" y="7653337"/>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34</xdr:col>
      <xdr:colOff>476250</xdr:colOff>
      <xdr:row>20</xdr:row>
      <xdr:rowOff>0</xdr:rowOff>
    </xdr:from>
    <xdr:to>
      <xdr:col>34</xdr:col>
      <xdr:colOff>476250</xdr:colOff>
      <xdr:row>21</xdr:row>
      <xdr:rowOff>142875</xdr:rowOff>
    </xdr:to>
    <xdr:sp macro="" textlink="">
      <xdr:nvSpPr>
        <xdr:cNvPr id="960536" name="Line 1">
          <a:extLst>
            <a:ext uri="{FF2B5EF4-FFF2-40B4-BE49-F238E27FC236}">
              <a16:creationId xmlns:a16="http://schemas.microsoft.com/office/drawing/2014/main" id="{00000000-0008-0000-1000-000018A80E00}"/>
            </a:ext>
          </a:extLst>
        </xdr:cNvPr>
        <xdr:cNvSpPr>
          <a:spLocks noChangeShapeType="1"/>
        </xdr:cNvSpPr>
      </xdr:nvSpPr>
      <xdr:spPr bwMode="auto">
        <a:xfrm>
          <a:off x="10506075" y="599122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17.xml><?xml version="1.0" encoding="utf-8"?>
<xdr:wsDr xmlns:xdr="http://schemas.openxmlformats.org/drawingml/2006/spreadsheetDrawing" xmlns:a="http://schemas.openxmlformats.org/drawingml/2006/main">
  <xdr:twoCellAnchor>
    <xdr:from>
      <xdr:col>10</xdr:col>
      <xdr:colOff>133350</xdr:colOff>
      <xdr:row>23</xdr:row>
      <xdr:rowOff>304800</xdr:rowOff>
    </xdr:from>
    <xdr:to>
      <xdr:col>10</xdr:col>
      <xdr:colOff>133350</xdr:colOff>
      <xdr:row>25</xdr:row>
      <xdr:rowOff>133350</xdr:rowOff>
    </xdr:to>
    <xdr:sp macro="" textlink="">
      <xdr:nvSpPr>
        <xdr:cNvPr id="957725" name="Line 1">
          <a:extLst>
            <a:ext uri="{FF2B5EF4-FFF2-40B4-BE49-F238E27FC236}">
              <a16:creationId xmlns:a16="http://schemas.microsoft.com/office/drawing/2014/main" id="{00000000-0008-0000-1100-00001D9D0E00}"/>
            </a:ext>
          </a:extLst>
        </xdr:cNvPr>
        <xdr:cNvSpPr>
          <a:spLocks noChangeShapeType="1"/>
        </xdr:cNvSpPr>
      </xdr:nvSpPr>
      <xdr:spPr bwMode="auto">
        <a:xfrm>
          <a:off x="4267200" y="7277100"/>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133350</xdr:colOff>
      <xdr:row>14</xdr:row>
      <xdr:rowOff>38100</xdr:rowOff>
    </xdr:from>
    <xdr:to>
      <xdr:col>10</xdr:col>
      <xdr:colOff>133350</xdr:colOff>
      <xdr:row>15</xdr:row>
      <xdr:rowOff>38100</xdr:rowOff>
    </xdr:to>
    <xdr:sp macro="" textlink="">
      <xdr:nvSpPr>
        <xdr:cNvPr id="957726" name="Line 2">
          <a:extLst>
            <a:ext uri="{FF2B5EF4-FFF2-40B4-BE49-F238E27FC236}">
              <a16:creationId xmlns:a16="http://schemas.microsoft.com/office/drawing/2014/main" id="{00000000-0008-0000-1100-00001E9D0E00}"/>
            </a:ext>
          </a:extLst>
        </xdr:cNvPr>
        <xdr:cNvSpPr>
          <a:spLocks noChangeShapeType="1"/>
        </xdr:cNvSpPr>
      </xdr:nvSpPr>
      <xdr:spPr bwMode="auto">
        <a:xfrm>
          <a:off x="42672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152400</xdr:colOff>
      <xdr:row>10</xdr:row>
      <xdr:rowOff>257175</xdr:rowOff>
    </xdr:from>
    <xdr:to>
      <xdr:col>11</xdr:col>
      <xdr:colOff>190500</xdr:colOff>
      <xdr:row>10</xdr:row>
      <xdr:rowOff>257175</xdr:rowOff>
    </xdr:to>
    <xdr:sp macro="" textlink="">
      <xdr:nvSpPr>
        <xdr:cNvPr id="957727" name="Line 3">
          <a:extLst>
            <a:ext uri="{FF2B5EF4-FFF2-40B4-BE49-F238E27FC236}">
              <a16:creationId xmlns:a16="http://schemas.microsoft.com/office/drawing/2014/main" id="{00000000-0008-0000-1100-00001F9D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11</xdr:row>
      <xdr:rowOff>257175</xdr:rowOff>
    </xdr:from>
    <xdr:to>
      <xdr:col>9</xdr:col>
      <xdr:colOff>133350</xdr:colOff>
      <xdr:row>13</xdr:row>
      <xdr:rowOff>85725</xdr:rowOff>
    </xdr:to>
    <xdr:sp macro="" textlink="">
      <xdr:nvSpPr>
        <xdr:cNvPr id="957728" name="Line 4">
          <a:extLst>
            <a:ext uri="{FF2B5EF4-FFF2-40B4-BE49-F238E27FC236}">
              <a16:creationId xmlns:a16="http://schemas.microsoft.com/office/drawing/2014/main" id="{00000000-0008-0000-1100-0000209D0E00}"/>
            </a:ext>
          </a:extLst>
        </xdr:cNvPr>
        <xdr:cNvSpPr>
          <a:spLocks noChangeShapeType="1"/>
        </xdr:cNvSpPr>
      </xdr:nvSpPr>
      <xdr:spPr bwMode="auto">
        <a:xfrm flipV="1">
          <a:off x="40767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142875</xdr:colOff>
      <xdr:row>10</xdr:row>
      <xdr:rowOff>257175</xdr:rowOff>
    </xdr:from>
    <xdr:to>
      <xdr:col>14</xdr:col>
      <xdr:colOff>161925</xdr:colOff>
      <xdr:row>10</xdr:row>
      <xdr:rowOff>257175</xdr:rowOff>
    </xdr:to>
    <xdr:sp macro="" textlink="">
      <xdr:nvSpPr>
        <xdr:cNvPr id="957729" name="Line 5">
          <a:extLst>
            <a:ext uri="{FF2B5EF4-FFF2-40B4-BE49-F238E27FC236}">
              <a16:creationId xmlns:a16="http://schemas.microsoft.com/office/drawing/2014/main" id="{00000000-0008-0000-1100-0000219D0E00}"/>
            </a:ext>
          </a:extLst>
        </xdr:cNvPr>
        <xdr:cNvSpPr>
          <a:spLocks noChangeShapeType="1"/>
        </xdr:cNvSpPr>
      </xdr:nvSpPr>
      <xdr:spPr bwMode="auto">
        <a:xfrm rot="-5400000">
          <a:off x="50101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0</xdr:colOff>
      <xdr:row>13</xdr:row>
      <xdr:rowOff>247650</xdr:rowOff>
    </xdr:from>
    <xdr:to>
      <xdr:col>14</xdr:col>
      <xdr:colOff>180975</xdr:colOff>
      <xdr:row>13</xdr:row>
      <xdr:rowOff>247650</xdr:rowOff>
    </xdr:to>
    <xdr:sp macro="" textlink="">
      <xdr:nvSpPr>
        <xdr:cNvPr id="957730" name="Line 6">
          <a:extLst>
            <a:ext uri="{FF2B5EF4-FFF2-40B4-BE49-F238E27FC236}">
              <a16:creationId xmlns:a16="http://schemas.microsoft.com/office/drawing/2014/main" id="{00000000-0008-0000-1100-0000229D0E00}"/>
            </a:ext>
          </a:extLst>
        </xdr:cNvPr>
        <xdr:cNvSpPr>
          <a:spLocks noChangeShapeType="1"/>
        </xdr:cNvSpPr>
      </xdr:nvSpPr>
      <xdr:spPr bwMode="auto">
        <a:xfrm rot="-5400000">
          <a:off x="50530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9525</xdr:colOff>
      <xdr:row>16</xdr:row>
      <xdr:rowOff>238125</xdr:rowOff>
    </xdr:from>
    <xdr:to>
      <xdr:col>14</xdr:col>
      <xdr:colOff>190500</xdr:colOff>
      <xdr:row>16</xdr:row>
      <xdr:rowOff>238125</xdr:rowOff>
    </xdr:to>
    <xdr:sp macro="" textlink="">
      <xdr:nvSpPr>
        <xdr:cNvPr id="957731" name="Line 7">
          <a:extLst>
            <a:ext uri="{FF2B5EF4-FFF2-40B4-BE49-F238E27FC236}">
              <a16:creationId xmlns:a16="http://schemas.microsoft.com/office/drawing/2014/main" id="{00000000-0008-0000-1100-0000239D0E00}"/>
            </a:ext>
          </a:extLst>
        </xdr:cNvPr>
        <xdr:cNvSpPr>
          <a:spLocks noChangeShapeType="1"/>
        </xdr:cNvSpPr>
      </xdr:nvSpPr>
      <xdr:spPr bwMode="auto">
        <a:xfrm rot="-5400000">
          <a:off x="5062538" y="47958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57732" name="Line 8">
          <a:extLst>
            <a:ext uri="{FF2B5EF4-FFF2-40B4-BE49-F238E27FC236}">
              <a16:creationId xmlns:a16="http://schemas.microsoft.com/office/drawing/2014/main" id="{00000000-0008-0000-1100-0000249D0E00}"/>
            </a:ext>
          </a:extLst>
        </xdr:cNvPr>
        <xdr:cNvSpPr>
          <a:spLocks noChangeShapeType="1"/>
        </xdr:cNvSpPr>
      </xdr:nvSpPr>
      <xdr:spPr bwMode="auto">
        <a:xfrm rot="-5400000">
          <a:off x="5072063" y="67960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104775</xdr:colOff>
      <xdr:row>25</xdr:row>
      <xdr:rowOff>257175</xdr:rowOff>
    </xdr:from>
    <xdr:to>
      <xdr:col>14</xdr:col>
      <xdr:colOff>123825</xdr:colOff>
      <xdr:row>25</xdr:row>
      <xdr:rowOff>257175</xdr:rowOff>
    </xdr:to>
    <xdr:sp macro="" textlink="">
      <xdr:nvSpPr>
        <xdr:cNvPr id="957733" name="Line 9">
          <a:extLst>
            <a:ext uri="{FF2B5EF4-FFF2-40B4-BE49-F238E27FC236}">
              <a16:creationId xmlns:a16="http://schemas.microsoft.com/office/drawing/2014/main" id="{00000000-0008-0000-1100-0000259D0E00}"/>
            </a:ext>
          </a:extLst>
        </xdr:cNvPr>
        <xdr:cNvSpPr>
          <a:spLocks noChangeShapeType="1"/>
        </xdr:cNvSpPr>
      </xdr:nvSpPr>
      <xdr:spPr bwMode="auto">
        <a:xfrm rot="-5400000">
          <a:off x="4972050" y="780097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57734" name="Line 16">
          <a:extLst>
            <a:ext uri="{FF2B5EF4-FFF2-40B4-BE49-F238E27FC236}">
              <a16:creationId xmlns:a16="http://schemas.microsoft.com/office/drawing/2014/main" id="{00000000-0008-0000-1100-0000269D0E00}"/>
            </a:ext>
          </a:extLst>
        </xdr:cNvPr>
        <xdr:cNvSpPr>
          <a:spLocks noChangeShapeType="1"/>
        </xdr:cNvSpPr>
      </xdr:nvSpPr>
      <xdr:spPr bwMode="auto">
        <a:xfrm flipH="1">
          <a:off x="7334250" y="882967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31</xdr:col>
      <xdr:colOff>123825</xdr:colOff>
      <xdr:row>7</xdr:row>
      <xdr:rowOff>257175</xdr:rowOff>
    </xdr:from>
    <xdr:to>
      <xdr:col>32</xdr:col>
      <xdr:colOff>171450</xdr:colOff>
      <xdr:row>7</xdr:row>
      <xdr:rowOff>257175</xdr:rowOff>
    </xdr:to>
    <xdr:sp macro="" textlink="">
      <xdr:nvSpPr>
        <xdr:cNvPr id="957735" name="Line 27">
          <a:extLst>
            <a:ext uri="{FF2B5EF4-FFF2-40B4-BE49-F238E27FC236}">
              <a16:creationId xmlns:a16="http://schemas.microsoft.com/office/drawing/2014/main" id="{00000000-0008-0000-1100-0000279D0E00}"/>
            </a:ext>
          </a:extLst>
        </xdr:cNvPr>
        <xdr:cNvSpPr>
          <a:spLocks noChangeShapeType="1"/>
        </xdr:cNvSpPr>
      </xdr:nvSpPr>
      <xdr:spPr bwMode="auto">
        <a:xfrm rot="-5400000">
          <a:off x="96869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9525</xdr:colOff>
      <xdr:row>10</xdr:row>
      <xdr:rowOff>247650</xdr:rowOff>
    </xdr:from>
    <xdr:to>
      <xdr:col>33</xdr:col>
      <xdr:colOff>9525</xdr:colOff>
      <xdr:row>10</xdr:row>
      <xdr:rowOff>247650</xdr:rowOff>
    </xdr:to>
    <xdr:sp macro="" textlink="">
      <xdr:nvSpPr>
        <xdr:cNvPr id="957736" name="Line 28">
          <a:extLst>
            <a:ext uri="{FF2B5EF4-FFF2-40B4-BE49-F238E27FC236}">
              <a16:creationId xmlns:a16="http://schemas.microsoft.com/office/drawing/2014/main" id="{00000000-0008-0000-1100-0000289D0E00}"/>
            </a:ext>
          </a:extLst>
        </xdr:cNvPr>
        <xdr:cNvSpPr>
          <a:spLocks noChangeShapeType="1"/>
        </xdr:cNvSpPr>
      </xdr:nvSpPr>
      <xdr:spPr bwMode="auto">
        <a:xfrm rot="-5400000">
          <a:off x="97297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28</xdr:col>
      <xdr:colOff>123825</xdr:colOff>
      <xdr:row>12</xdr:row>
      <xdr:rowOff>38100</xdr:rowOff>
    </xdr:from>
    <xdr:to>
      <xdr:col>28</xdr:col>
      <xdr:colOff>123825</xdr:colOff>
      <xdr:row>13</xdr:row>
      <xdr:rowOff>38100</xdr:rowOff>
    </xdr:to>
    <xdr:sp macro="" textlink="">
      <xdr:nvSpPr>
        <xdr:cNvPr id="957737" name="Line 29">
          <a:extLst>
            <a:ext uri="{FF2B5EF4-FFF2-40B4-BE49-F238E27FC236}">
              <a16:creationId xmlns:a16="http://schemas.microsoft.com/office/drawing/2014/main" id="{00000000-0008-0000-1100-0000299D0E00}"/>
            </a:ext>
          </a:extLst>
        </xdr:cNvPr>
        <xdr:cNvSpPr>
          <a:spLocks noChangeShapeType="1"/>
        </xdr:cNvSpPr>
      </xdr:nvSpPr>
      <xdr:spPr bwMode="auto">
        <a:xfrm flipV="1">
          <a:off x="89725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57738" name="Line 85">
          <a:extLst>
            <a:ext uri="{FF2B5EF4-FFF2-40B4-BE49-F238E27FC236}">
              <a16:creationId xmlns:a16="http://schemas.microsoft.com/office/drawing/2014/main" id="{00000000-0008-0000-1100-00002A9D0E00}"/>
            </a:ext>
          </a:extLst>
        </xdr:cNvPr>
        <xdr:cNvSpPr>
          <a:spLocks noChangeShapeType="1"/>
        </xdr:cNvSpPr>
      </xdr:nvSpPr>
      <xdr:spPr bwMode="auto">
        <a:xfrm flipH="1">
          <a:off x="7334250" y="882967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57739" name="Line 116">
          <a:extLst>
            <a:ext uri="{FF2B5EF4-FFF2-40B4-BE49-F238E27FC236}">
              <a16:creationId xmlns:a16="http://schemas.microsoft.com/office/drawing/2014/main" id="{00000000-0008-0000-1100-00002B9D0E00}"/>
            </a:ext>
          </a:extLst>
        </xdr:cNvPr>
        <xdr:cNvSpPr>
          <a:spLocks noChangeShapeType="1"/>
        </xdr:cNvSpPr>
      </xdr:nvSpPr>
      <xdr:spPr bwMode="auto">
        <a:xfrm flipH="1">
          <a:off x="7334250" y="882967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57740" name="Line 147">
          <a:extLst>
            <a:ext uri="{FF2B5EF4-FFF2-40B4-BE49-F238E27FC236}">
              <a16:creationId xmlns:a16="http://schemas.microsoft.com/office/drawing/2014/main" id="{00000000-0008-0000-1100-00002C9D0E00}"/>
            </a:ext>
          </a:extLst>
        </xdr:cNvPr>
        <xdr:cNvSpPr>
          <a:spLocks noChangeShapeType="1"/>
        </xdr:cNvSpPr>
      </xdr:nvSpPr>
      <xdr:spPr bwMode="auto">
        <a:xfrm flipH="1">
          <a:off x="7334250" y="882967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57741" name="Line 178">
          <a:extLst>
            <a:ext uri="{FF2B5EF4-FFF2-40B4-BE49-F238E27FC236}">
              <a16:creationId xmlns:a16="http://schemas.microsoft.com/office/drawing/2014/main" id="{00000000-0008-0000-1100-00002D9D0E00}"/>
            </a:ext>
          </a:extLst>
        </xdr:cNvPr>
        <xdr:cNvSpPr>
          <a:spLocks noChangeShapeType="1"/>
        </xdr:cNvSpPr>
      </xdr:nvSpPr>
      <xdr:spPr bwMode="auto">
        <a:xfrm flipH="1">
          <a:off x="7334250" y="882967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23</xdr:col>
      <xdr:colOff>0</xdr:colOff>
      <xdr:row>27</xdr:row>
      <xdr:rowOff>152400</xdr:rowOff>
    </xdr:from>
    <xdr:to>
      <xdr:col>23</xdr:col>
      <xdr:colOff>180975</xdr:colOff>
      <xdr:row>29</xdr:row>
      <xdr:rowOff>142875</xdr:rowOff>
    </xdr:to>
    <xdr:sp macro="" textlink="">
      <xdr:nvSpPr>
        <xdr:cNvPr id="957742" name="AutoShape 208">
          <a:extLst>
            <a:ext uri="{FF2B5EF4-FFF2-40B4-BE49-F238E27FC236}">
              <a16:creationId xmlns:a16="http://schemas.microsoft.com/office/drawing/2014/main" id="{00000000-0008-0000-1100-00002E9D0E00}"/>
            </a:ext>
          </a:extLst>
        </xdr:cNvPr>
        <xdr:cNvSpPr>
          <a:spLocks/>
        </xdr:cNvSpPr>
      </xdr:nvSpPr>
      <xdr:spPr bwMode="auto">
        <a:xfrm>
          <a:off x="7334250" y="8496300"/>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57743" name="Line 209">
          <a:extLst>
            <a:ext uri="{FF2B5EF4-FFF2-40B4-BE49-F238E27FC236}">
              <a16:creationId xmlns:a16="http://schemas.microsoft.com/office/drawing/2014/main" id="{00000000-0008-0000-1100-00002F9D0E00}"/>
            </a:ext>
          </a:extLst>
        </xdr:cNvPr>
        <xdr:cNvSpPr>
          <a:spLocks noChangeShapeType="1"/>
        </xdr:cNvSpPr>
      </xdr:nvSpPr>
      <xdr:spPr bwMode="auto">
        <a:xfrm flipH="1">
          <a:off x="7334250" y="8829675"/>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43</xdr:col>
      <xdr:colOff>9525</xdr:colOff>
      <xdr:row>15</xdr:row>
      <xdr:rowOff>133350</xdr:rowOff>
    </xdr:from>
    <xdr:to>
      <xdr:col>44</xdr:col>
      <xdr:colOff>0</xdr:colOff>
      <xdr:row>17</xdr:row>
      <xdr:rowOff>133350</xdr:rowOff>
    </xdr:to>
    <xdr:sp macro="" textlink="">
      <xdr:nvSpPr>
        <xdr:cNvPr id="957744" name="AutoShape 211">
          <a:extLst>
            <a:ext uri="{FF2B5EF4-FFF2-40B4-BE49-F238E27FC236}">
              <a16:creationId xmlns:a16="http://schemas.microsoft.com/office/drawing/2014/main" id="{00000000-0008-0000-1100-0000309D0E00}"/>
            </a:ext>
          </a:extLst>
        </xdr:cNvPr>
        <xdr:cNvSpPr>
          <a:spLocks/>
        </xdr:cNvSpPr>
      </xdr:nvSpPr>
      <xdr:spPr bwMode="auto">
        <a:xfrm>
          <a:off x="13211175" y="4438650"/>
          <a:ext cx="180975" cy="685800"/>
        </a:xfrm>
        <a:prstGeom prst="leftBracket">
          <a:avLst>
            <a:gd name="adj" fmla="val 31105"/>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43</xdr:col>
      <xdr:colOff>9525</xdr:colOff>
      <xdr:row>16</xdr:row>
      <xdr:rowOff>171450</xdr:rowOff>
    </xdr:from>
    <xdr:to>
      <xdr:col>44</xdr:col>
      <xdr:colOff>0</xdr:colOff>
      <xdr:row>16</xdr:row>
      <xdr:rowOff>171450</xdr:rowOff>
    </xdr:to>
    <xdr:sp macro="" textlink="">
      <xdr:nvSpPr>
        <xdr:cNvPr id="957745" name="Line 212">
          <a:extLst>
            <a:ext uri="{FF2B5EF4-FFF2-40B4-BE49-F238E27FC236}">
              <a16:creationId xmlns:a16="http://schemas.microsoft.com/office/drawing/2014/main" id="{00000000-0008-0000-1100-0000319D0E00}"/>
            </a:ext>
          </a:extLst>
        </xdr:cNvPr>
        <xdr:cNvSpPr>
          <a:spLocks noChangeShapeType="1"/>
        </xdr:cNvSpPr>
      </xdr:nvSpPr>
      <xdr:spPr bwMode="auto">
        <a:xfrm flipH="1">
          <a:off x="13211175" y="4819650"/>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31</xdr:col>
      <xdr:colOff>66675</xdr:colOff>
      <xdr:row>16</xdr:row>
      <xdr:rowOff>266700</xdr:rowOff>
    </xdr:from>
    <xdr:to>
      <xdr:col>32</xdr:col>
      <xdr:colOff>114300</xdr:colOff>
      <xdr:row>16</xdr:row>
      <xdr:rowOff>266700</xdr:rowOff>
    </xdr:to>
    <xdr:sp macro="" textlink="">
      <xdr:nvSpPr>
        <xdr:cNvPr id="957746" name="Line 223">
          <a:extLst>
            <a:ext uri="{FF2B5EF4-FFF2-40B4-BE49-F238E27FC236}">
              <a16:creationId xmlns:a16="http://schemas.microsoft.com/office/drawing/2014/main" id="{00000000-0008-0000-1100-0000329D0E00}"/>
            </a:ext>
          </a:extLst>
        </xdr:cNvPr>
        <xdr:cNvSpPr>
          <a:spLocks noChangeShapeType="1"/>
        </xdr:cNvSpPr>
      </xdr:nvSpPr>
      <xdr:spPr bwMode="auto">
        <a:xfrm rot="-5400000">
          <a:off x="9629775" y="48006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0</xdr:colOff>
      <xdr:row>13</xdr:row>
      <xdr:rowOff>228600</xdr:rowOff>
    </xdr:from>
    <xdr:to>
      <xdr:col>33</xdr:col>
      <xdr:colOff>0</xdr:colOff>
      <xdr:row>13</xdr:row>
      <xdr:rowOff>228600</xdr:rowOff>
    </xdr:to>
    <xdr:sp macro="" textlink="">
      <xdr:nvSpPr>
        <xdr:cNvPr id="957747" name="Line 221">
          <a:extLst>
            <a:ext uri="{FF2B5EF4-FFF2-40B4-BE49-F238E27FC236}">
              <a16:creationId xmlns:a16="http://schemas.microsoft.com/office/drawing/2014/main" id="{00000000-0008-0000-1100-0000339D0E00}"/>
            </a:ext>
          </a:extLst>
        </xdr:cNvPr>
        <xdr:cNvSpPr>
          <a:spLocks noChangeShapeType="1"/>
        </xdr:cNvSpPr>
      </xdr:nvSpPr>
      <xdr:spPr bwMode="auto">
        <a:xfrm rot="-5400000">
          <a:off x="9720263" y="37861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152400</xdr:rowOff>
    </xdr:from>
    <xdr:to>
      <xdr:col>4</xdr:col>
      <xdr:colOff>323850</xdr:colOff>
      <xdr:row>10</xdr:row>
      <xdr:rowOff>161925</xdr:rowOff>
    </xdr:to>
    <xdr:grpSp>
      <xdr:nvGrpSpPr>
        <xdr:cNvPr id="957748" name="グループ化 46">
          <a:extLst>
            <a:ext uri="{FF2B5EF4-FFF2-40B4-BE49-F238E27FC236}">
              <a16:creationId xmlns:a16="http://schemas.microsoft.com/office/drawing/2014/main" id="{00000000-0008-0000-1100-0000349D0E00}"/>
            </a:ext>
          </a:extLst>
        </xdr:cNvPr>
        <xdr:cNvGrpSpPr>
          <a:grpSpLocks/>
        </xdr:cNvGrpSpPr>
      </xdr:nvGrpSpPr>
      <xdr:grpSpPr bwMode="auto">
        <a:xfrm>
          <a:off x="1844040" y="2194560"/>
          <a:ext cx="662940" cy="632460"/>
          <a:chOff x="1584960" y="2194560"/>
          <a:chExt cx="586740" cy="632460"/>
        </a:xfrm>
      </xdr:grpSpPr>
      <xdr:cxnSp macro="">
        <xdr:nvCxnSpPr>
          <xdr:cNvPr id="26" name="直線コネクタ 25">
            <a:extLst>
              <a:ext uri="{FF2B5EF4-FFF2-40B4-BE49-F238E27FC236}">
                <a16:creationId xmlns:a16="http://schemas.microsoft.com/office/drawing/2014/main" id="{00000000-0008-0000-1100-00001A000000}"/>
              </a:ext>
            </a:extLst>
          </xdr:cNvPr>
          <xdr:cNvCxnSpPr/>
        </xdr:nvCxnSpPr>
        <xdr:spPr bwMode="auto">
          <a:xfrm>
            <a:off x="1584960" y="2827020"/>
            <a:ext cx="569733"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27" name="直線コネクタ 26">
            <a:extLst>
              <a:ext uri="{FF2B5EF4-FFF2-40B4-BE49-F238E27FC236}">
                <a16:creationId xmlns:a16="http://schemas.microsoft.com/office/drawing/2014/main" id="{00000000-0008-0000-1100-00001B000000}"/>
              </a:ext>
            </a:extLst>
          </xdr:cNvPr>
          <xdr:cNvCxnSpPr/>
        </xdr:nvCxnSpPr>
        <xdr:spPr bwMode="auto">
          <a:xfrm rot="5400000" flipH="1" flipV="1">
            <a:off x="1540841" y="251079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28" name="直線コネクタ 27">
            <a:extLst>
              <a:ext uri="{FF2B5EF4-FFF2-40B4-BE49-F238E27FC236}">
                <a16:creationId xmlns:a16="http://schemas.microsoft.com/office/drawing/2014/main" id="{00000000-0008-0000-1100-00001C000000}"/>
              </a:ext>
            </a:extLst>
          </xdr:cNvPr>
          <xdr:cNvCxnSpPr/>
        </xdr:nvCxnSpPr>
        <xdr:spPr bwMode="auto">
          <a:xfrm>
            <a:off x="1848568" y="2204000"/>
            <a:ext cx="323132"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323850</xdr:colOff>
      <xdr:row>8</xdr:row>
      <xdr:rowOff>76200</xdr:rowOff>
    </xdr:from>
    <xdr:to>
      <xdr:col>5</xdr:col>
      <xdr:colOff>0</xdr:colOff>
      <xdr:row>8</xdr:row>
      <xdr:rowOff>76200</xdr:rowOff>
    </xdr:to>
    <xdr:sp macro="" textlink="">
      <xdr:nvSpPr>
        <xdr:cNvPr id="957749" name="Line 5">
          <a:extLst>
            <a:ext uri="{FF2B5EF4-FFF2-40B4-BE49-F238E27FC236}">
              <a16:creationId xmlns:a16="http://schemas.microsoft.com/office/drawing/2014/main" id="{00000000-0008-0000-1100-0000359D0E00}"/>
            </a:ext>
          </a:extLst>
        </xdr:cNvPr>
        <xdr:cNvSpPr>
          <a:spLocks noChangeShapeType="1"/>
        </xdr:cNvSpPr>
      </xdr:nvSpPr>
      <xdr:spPr bwMode="auto">
        <a:xfrm rot="-5400000">
          <a:off x="2333625" y="1952625"/>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323850</xdr:colOff>
      <xdr:row>10</xdr:row>
      <xdr:rowOff>85725</xdr:rowOff>
    </xdr:from>
    <xdr:to>
      <xdr:col>5</xdr:col>
      <xdr:colOff>0</xdr:colOff>
      <xdr:row>10</xdr:row>
      <xdr:rowOff>85725</xdr:rowOff>
    </xdr:to>
    <xdr:sp macro="" textlink="">
      <xdr:nvSpPr>
        <xdr:cNvPr id="957750" name="Line 5">
          <a:extLst>
            <a:ext uri="{FF2B5EF4-FFF2-40B4-BE49-F238E27FC236}">
              <a16:creationId xmlns:a16="http://schemas.microsoft.com/office/drawing/2014/main" id="{00000000-0008-0000-1100-0000369D0E00}"/>
            </a:ext>
          </a:extLst>
        </xdr:cNvPr>
        <xdr:cNvSpPr>
          <a:spLocks noChangeShapeType="1"/>
        </xdr:cNvSpPr>
      </xdr:nvSpPr>
      <xdr:spPr bwMode="auto">
        <a:xfrm rot="-5400000">
          <a:off x="2333625" y="2590800"/>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104775</xdr:colOff>
      <xdr:row>16</xdr:row>
      <xdr:rowOff>257175</xdr:rowOff>
    </xdr:from>
    <xdr:to>
      <xdr:col>23</xdr:col>
      <xdr:colOff>142875</xdr:colOff>
      <xdr:row>16</xdr:row>
      <xdr:rowOff>257175</xdr:rowOff>
    </xdr:to>
    <xdr:sp macro="" textlink="">
      <xdr:nvSpPr>
        <xdr:cNvPr id="957751" name="Line 223">
          <a:extLst>
            <a:ext uri="{FF2B5EF4-FFF2-40B4-BE49-F238E27FC236}">
              <a16:creationId xmlns:a16="http://schemas.microsoft.com/office/drawing/2014/main" id="{00000000-0008-0000-1100-0000379D0E00}"/>
            </a:ext>
          </a:extLst>
        </xdr:cNvPr>
        <xdr:cNvSpPr>
          <a:spLocks noChangeShapeType="1"/>
        </xdr:cNvSpPr>
      </xdr:nvSpPr>
      <xdr:spPr bwMode="auto">
        <a:xfrm rot="-5400000">
          <a:off x="7362825" y="479107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25</xdr:col>
      <xdr:colOff>38100</xdr:colOff>
      <xdr:row>25</xdr:row>
      <xdr:rowOff>247650</xdr:rowOff>
    </xdr:from>
    <xdr:to>
      <xdr:col>25</xdr:col>
      <xdr:colOff>542925</xdr:colOff>
      <xdr:row>25</xdr:row>
      <xdr:rowOff>247650</xdr:rowOff>
    </xdr:to>
    <xdr:sp macro="" textlink="">
      <xdr:nvSpPr>
        <xdr:cNvPr id="957752" name="Line 1">
          <a:extLst>
            <a:ext uri="{FF2B5EF4-FFF2-40B4-BE49-F238E27FC236}">
              <a16:creationId xmlns:a16="http://schemas.microsoft.com/office/drawing/2014/main" id="{00000000-0008-0000-1100-0000389D0E00}"/>
            </a:ext>
          </a:extLst>
        </xdr:cNvPr>
        <xdr:cNvSpPr>
          <a:spLocks noChangeShapeType="1"/>
        </xdr:cNvSpPr>
      </xdr:nvSpPr>
      <xdr:spPr bwMode="auto">
        <a:xfrm rot="-5400000">
          <a:off x="8034338" y="7653337"/>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34</xdr:col>
      <xdr:colOff>476250</xdr:colOff>
      <xdr:row>20</xdr:row>
      <xdr:rowOff>0</xdr:rowOff>
    </xdr:from>
    <xdr:to>
      <xdr:col>34</xdr:col>
      <xdr:colOff>476250</xdr:colOff>
      <xdr:row>21</xdr:row>
      <xdr:rowOff>142875</xdr:rowOff>
    </xdr:to>
    <xdr:sp macro="" textlink="">
      <xdr:nvSpPr>
        <xdr:cNvPr id="957753" name="Line 1">
          <a:extLst>
            <a:ext uri="{FF2B5EF4-FFF2-40B4-BE49-F238E27FC236}">
              <a16:creationId xmlns:a16="http://schemas.microsoft.com/office/drawing/2014/main" id="{00000000-0008-0000-1100-0000399D0E00}"/>
            </a:ext>
          </a:extLst>
        </xdr:cNvPr>
        <xdr:cNvSpPr>
          <a:spLocks noChangeShapeType="1"/>
        </xdr:cNvSpPr>
      </xdr:nvSpPr>
      <xdr:spPr bwMode="auto">
        <a:xfrm>
          <a:off x="10506075" y="599122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18.xml><?xml version="1.0" encoding="utf-8"?>
<xdr:wsDr xmlns:xdr="http://schemas.openxmlformats.org/drawingml/2006/spreadsheetDrawing" xmlns:a="http://schemas.openxmlformats.org/drawingml/2006/main">
  <xdr:twoCellAnchor>
    <xdr:from>
      <xdr:col>2</xdr:col>
      <xdr:colOff>66675</xdr:colOff>
      <xdr:row>1</xdr:row>
      <xdr:rowOff>38100</xdr:rowOff>
    </xdr:from>
    <xdr:to>
      <xdr:col>3</xdr:col>
      <xdr:colOff>209550</xdr:colOff>
      <xdr:row>1</xdr:row>
      <xdr:rowOff>238125</xdr:rowOff>
    </xdr:to>
    <xdr:sp macro="" textlink="">
      <xdr:nvSpPr>
        <xdr:cNvPr id="414754" name="Rectangle 1">
          <a:extLst>
            <a:ext uri="{FF2B5EF4-FFF2-40B4-BE49-F238E27FC236}">
              <a16:creationId xmlns:a16="http://schemas.microsoft.com/office/drawing/2014/main" id="{00000000-0008-0000-1200-000022540600}"/>
            </a:ext>
          </a:extLst>
        </xdr:cNvPr>
        <xdr:cNvSpPr>
          <a:spLocks noChangeArrowheads="1"/>
        </xdr:cNvSpPr>
      </xdr:nvSpPr>
      <xdr:spPr bwMode="auto">
        <a:xfrm>
          <a:off x="542925" y="304800"/>
          <a:ext cx="428625" cy="200025"/>
        </a:xfrm>
        <a:prstGeom prst="rect">
          <a:avLst/>
        </a:prstGeom>
        <a:solidFill>
          <a:srgbClr val="FF0000"/>
        </a:solidFill>
        <a:ln w="9525">
          <a:solidFill>
            <a:srgbClr val="000000"/>
          </a:solidFill>
          <a:miter lim="800000"/>
          <a:headEnd/>
          <a:tailEnd/>
        </a:ln>
      </xdr:spPr>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1.xml"/><Relationship Id="rId1" Type="http://schemas.openxmlformats.org/officeDocument/2006/relationships/printerSettings" Target="../printerSettings/printerSettings2.bin"/><Relationship Id="rId4" Type="http://schemas.openxmlformats.org/officeDocument/2006/relationships/comments" Target="../comments2.xml"/></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2.xml"/><Relationship Id="rId1" Type="http://schemas.openxmlformats.org/officeDocument/2006/relationships/printerSettings" Target="../printerSettings/printerSettings3.bin"/><Relationship Id="rId4" Type="http://schemas.openxmlformats.org/officeDocument/2006/relationships/comments" Target="../comments3.xml"/></Relationships>
</file>

<file path=xl/worksheets/_rels/sheet4.xml.rels><?xml version="1.0" encoding="UTF-8" standalone="yes"?>
<Relationships xmlns="http://schemas.openxmlformats.org/package/2006/relationships"><Relationship Id="rId3" Type="http://schemas.openxmlformats.org/officeDocument/2006/relationships/vmlDrawing" Target="../drawings/vmlDrawing4.vml"/><Relationship Id="rId2" Type="http://schemas.openxmlformats.org/officeDocument/2006/relationships/drawing" Target="../drawings/drawing3.xml"/><Relationship Id="rId1" Type="http://schemas.openxmlformats.org/officeDocument/2006/relationships/printerSettings" Target="../printerSettings/printerSettings4.bin"/><Relationship Id="rId4" Type="http://schemas.openxmlformats.org/officeDocument/2006/relationships/comments" Target="../comments4.xml"/></Relationships>
</file>

<file path=xl/worksheets/_rels/sheet5.xml.rels><?xml version="1.0" encoding="UTF-8" standalone="yes"?>
<Relationships xmlns="http://schemas.openxmlformats.org/package/2006/relationships"><Relationship Id="rId3" Type="http://schemas.openxmlformats.org/officeDocument/2006/relationships/vmlDrawing" Target="../drawings/vmlDrawing5.vml"/><Relationship Id="rId2" Type="http://schemas.openxmlformats.org/officeDocument/2006/relationships/drawing" Target="../drawings/drawing4.xml"/><Relationship Id="rId1" Type="http://schemas.openxmlformats.org/officeDocument/2006/relationships/printerSettings" Target="../printerSettings/printerSettings5.bin"/><Relationship Id="rId4" Type="http://schemas.openxmlformats.org/officeDocument/2006/relationships/comments" Target="../comments5.xml"/></Relationships>
</file>

<file path=xl/worksheets/_rels/sheet6.xml.rels><?xml version="1.0" encoding="UTF-8" standalone="yes"?>
<Relationships xmlns="http://schemas.openxmlformats.org/package/2006/relationships"><Relationship Id="rId3" Type="http://schemas.openxmlformats.org/officeDocument/2006/relationships/vmlDrawing" Target="../drawings/vmlDrawing6.vml"/><Relationship Id="rId2" Type="http://schemas.openxmlformats.org/officeDocument/2006/relationships/drawing" Target="../drawings/drawing5.xml"/><Relationship Id="rId1" Type="http://schemas.openxmlformats.org/officeDocument/2006/relationships/printerSettings" Target="../printerSettings/printerSettings6.bin"/><Relationship Id="rId4" Type="http://schemas.openxmlformats.org/officeDocument/2006/relationships/comments" Target="../comments6.xml"/></Relationships>
</file>

<file path=xl/worksheets/_rels/sheet7.xml.rels><?xml version="1.0" encoding="UTF-8" standalone="yes"?>
<Relationships xmlns="http://schemas.openxmlformats.org/package/2006/relationships"><Relationship Id="rId3" Type="http://schemas.openxmlformats.org/officeDocument/2006/relationships/vmlDrawing" Target="../drawings/vmlDrawing7.vml"/><Relationship Id="rId2" Type="http://schemas.openxmlformats.org/officeDocument/2006/relationships/drawing" Target="../drawings/drawing6.xml"/><Relationship Id="rId1" Type="http://schemas.openxmlformats.org/officeDocument/2006/relationships/printerSettings" Target="../printerSettings/printerSettings7.bin"/><Relationship Id="rId4" Type="http://schemas.openxmlformats.org/officeDocument/2006/relationships/comments" Target="../comments7.xml"/></Relationships>
</file>

<file path=xl/worksheets/_rels/sheet8.xml.rels><?xml version="1.0" encoding="UTF-8" standalone="yes"?>
<Relationships xmlns="http://schemas.openxmlformats.org/package/2006/relationships"><Relationship Id="rId3" Type="http://schemas.openxmlformats.org/officeDocument/2006/relationships/vmlDrawing" Target="../drawings/vmlDrawing8.vml"/><Relationship Id="rId2" Type="http://schemas.openxmlformats.org/officeDocument/2006/relationships/drawing" Target="../drawings/drawing7.xml"/><Relationship Id="rId1" Type="http://schemas.openxmlformats.org/officeDocument/2006/relationships/printerSettings" Target="../printerSettings/printerSettings8.bin"/><Relationship Id="rId4" Type="http://schemas.openxmlformats.org/officeDocument/2006/relationships/comments" Target="../comments8.xml"/></Relationships>
</file>

<file path=xl/worksheets/_rels/sheet9.xml.rels><?xml version="1.0" encoding="UTF-8" standalone="yes"?>
<Relationships xmlns="http://schemas.openxmlformats.org/package/2006/relationships"><Relationship Id="rId3" Type="http://schemas.openxmlformats.org/officeDocument/2006/relationships/vmlDrawing" Target="../drawings/vmlDrawing9.vml"/><Relationship Id="rId2" Type="http://schemas.openxmlformats.org/officeDocument/2006/relationships/drawing" Target="../drawings/drawing8.xml"/><Relationship Id="rId1" Type="http://schemas.openxmlformats.org/officeDocument/2006/relationships/printerSettings" Target="../printerSettings/printerSettings9.bin"/><Relationship Id="rId4" Type="http://schemas.openxmlformats.org/officeDocument/2006/relationships/comments" Target="../comments9.xml"/></Relationships>
</file>

<file path=xl/worksheets/_rels/sheet10.xml.rels><?xml version="1.0" encoding="UTF-8" standalone="yes"?>
<Relationships xmlns="http://schemas.openxmlformats.org/package/2006/relationships"><Relationship Id="rId3" Type="http://schemas.openxmlformats.org/officeDocument/2006/relationships/vmlDrawing" Target="../drawings/vmlDrawing10.vml"/><Relationship Id="rId2" Type="http://schemas.openxmlformats.org/officeDocument/2006/relationships/drawing" Target="../drawings/drawing9.xml"/><Relationship Id="rId1" Type="http://schemas.openxmlformats.org/officeDocument/2006/relationships/printerSettings" Target="../printerSettings/printerSettings10.bin"/><Relationship Id="rId4" Type="http://schemas.openxmlformats.org/officeDocument/2006/relationships/comments" Target="../comments10.xml"/></Relationships>
</file>

<file path=xl/worksheets/_rels/sheet11.xml.rels><?xml version="1.0" encoding="UTF-8" standalone="yes"?>
<Relationships xmlns="http://schemas.openxmlformats.org/package/2006/relationships"><Relationship Id="rId3" Type="http://schemas.openxmlformats.org/officeDocument/2006/relationships/vmlDrawing" Target="../drawings/vmlDrawing11.vml"/><Relationship Id="rId2" Type="http://schemas.openxmlformats.org/officeDocument/2006/relationships/drawing" Target="../drawings/drawing10.xml"/><Relationship Id="rId1" Type="http://schemas.openxmlformats.org/officeDocument/2006/relationships/printerSettings" Target="../printerSettings/printerSettings11.bin"/><Relationship Id="rId4" Type="http://schemas.openxmlformats.org/officeDocument/2006/relationships/comments" Target="../comments11.xml"/></Relationships>
</file>

<file path=xl/worksheets/_rels/sheet12.xml.rels><?xml version="1.0" encoding="UTF-8" standalone="yes"?>
<Relationships xmlns="http://schemas.openxmlformats.org/package/2006/relationships"><Relationship Id="rId3" Type="http://schemas.openxmlformats.org/officeDocument/2006/relationships/vmlDrawing" Target="../drawings/vmlDrawing12.vml"/><Relationship Id="rId2" Type="http://schemas.openxmlformats.org/officeDocument/2006/relationships/drawing" Target="../drawings/drawing11.xml"/><Relationship Id="rId1" Type="http://schemas.openxmlformats.org/officeDocument/2006/relationships/printerSettings" Target="../printerSettings/printerSettings12.bin"/><Relationship Id="rId4" Type="http://schemas.openxmlformats.org/officeDocument/2006/relationships/comments" Target="../comments12.xml"/></Relationships>
</file>

<file path=xl/worksheets/_rels/sheet13.xml.rels><?xml version="1.0" encoding="UTF-8" standalone="yes"?>
<Relationships xmlns="http://schemas.openxmlformats.org/package/2006/relationships"><Relationship Id="rId3" Type="http://schemas.openxmlformats.org/officeDocument/2006/relationships/vmlDrawing" Target="../drawings/vmlDrawing13.vml"/><Relationship Id="rId2" Type="http://schemas.openxmlformats.org/officeDocument/2006/relationships/drawing" Target="../drawings/drawing12.xml"/><Relationship Id="rId1" Type="http://schemas.openxmlformats.org/officeDocument/2006/relationships/printerSettings" Target="../printerSettings/printerSettings13.bin"/><Relationship Id="rId4" Type="http://schemas.openxmlformats.org/officeDocument/2006/relationships/comments" Target="../comments13.xml"/></Relationships>
</file>

<file path=xl/worksheets/_rels/sheet14.xml.rels><?xml version="1.0" encoding="UTF-8" standalone="yes"?>
<Relationships xmlns="http://schemas.openxmlformats.org/package/2006/relationships"><Relationship Id="rId3" Type="http://schemas.openxmlformats.org/officeDocument/2006/relationships/vmlDrawing" Target="../drawings/vmlDrawing14.vml"/><Relationship Id="rId2" Type="http://schemas.openxmlformats.org/officeDocument/2006/relationships/drawing" Target="../drawings/drawing13.xml"/><Relationship Id="rId1" Type="http://schemas.openxmlformats.org/officeDocument/2006/relationships/printerSettings" Target="../printerSettings/printerSettings14.bin"/><Relationship Id="rId4" Type="http://schemas.openxmlformats.org/officeDocument/2006/relationships/comments" Target="../comments14.xml"/></Relationships>
</file>

<file path=xl/worksheets/_rels/sheet15.xml.rels><?xml version="1.0" encoding="UTF-8" standalone="yes"?>
<Relationships xmlns="http://schemas.openxmlformats.org/package/2006/relationships"><Relationship Id="rId3" Type="http://schemas.openxmlformats.org/officeDocument/2006/relationships/vmlDrawing" Target="../drawings/vmlDrawing15.vml"/><Relationship Id="rId2" Type="http://schemas.openxmlformats.org/officeDocument/2006/relationships/drawing" Target="../drawings/drawing14.xml"/><Relationship Id="rId1" Type="http://schemas.openxmlformats.org/officeDocument/2006/relationships/printerSettings" Target="../printerSettings/printerSettings15.bin"/><Relationship Id="rId4" Type="http://schemas.openxmlformats.org/officeDocument/2006/relationships/comments" Target="../comments15.xml"/></Relationships>
</file>

<file path=xl/worksheets/_rels/sheet16.xml.rels><?xml version="1.0" encoding="UTF-8" standalone="yes"?>
<Relationships xmlns="http://schemas.openxmlformats.org/package/2006/relationships"><Relationship Id="rId3" Type="http://schemas.openxmlformats.org/officeDocument/2006/relationships/vmlDrawing" Target="../drawings/vmlDrawing16.vml"/><Relationship Id="rId2" Type="http://schemas.openxmlformats.org/officeDocument/2006/relationships/drawing" Target="../drawings/drawing15.xml"/><Relationship Id="rId1" Type="http://schemas.openxmlformats.org/officeDocument/2006/relationships/printerSettings" Target="../printerSettings/printerSettings16.bin"/><Relationship Id="rId4" Type="http://schemas.openxmlformats.org/officeDocument/2006/relationships/comments" Target="../comments16.xml"/></Relationships>
</file>

<file path=xl/worksheets/_rels/sheet17.xml.rels><?xml version="1.0" encoding="UTF-8" standalone="yes"?>
<Relationships xmlns="http://schemas.openxmlformats.org/package/2006/relationships"><Relationship Id="rId3" Type="http://schemas.openxmlformats.org/officeDocument/2006/relationships/vmlDrawing" Target="../drawings/vmlDrawing17.vml"/><Relationship Id="rId2" Type="http://schemas.openxmlformats.org/officeDocument/2006/relationships/drawing" Target="../drawings/drawing16.xml"/><Relationship Id="rId1" Type="http://schemas.openxmlformats.org/officeDocument/2006/relationships/printerSettings" Target="../printerSettings/printerSettings17.bin"/><Relationship Id="rId4" Type="http://schemas.openxmlformats.org/officeDocument/2006/relationships/comments" Target="../comments17.xml"/></Relationships>
</file>

<file path=xl/worksheets/_rels/sheet18.xml.rels><?xml version="1.0" encoding="UTF-8" standalone="yes"?>
<Relationships xmlns="http://schemas.openxmlformats.org/package/2006/relationships"><Relationship Id="rId3" Type="http://schemas.openxmlformats.org/officeDocument/2006/relationships/vmlDrawing" Target="../drawings/vmlDrawing18.vml"/><Relationship Id="rId2" Type="http://schemas.openxmlformats.org/officeDocument/2006/relationships/drawing" Target="../drawings/drawing17.xml"/><Relationship Id="rId1" Type="http://schemas.openxmlformats.org/officeDocument/2006/relationships/printerSettings" Target="../printerSettings/printerSettings18.bin"/><Relationship Id="rId4" Type="http://schemas.openxmlformats.org/officeDocument/2006/relationships/comments" Target="../comments18.xml"/></Relationships>
</file>

<file path=xl/worksheets/_rels/sheet19.xml.rels><?xml version="1.0" encoding="UTF-8" standalone="yes"?>
<Relationships xmlns="http://schemas.openxmlformats.org/package/2006/relationships"><Relationship Id="rId2" Type="http://schemas.openxmlformats.org/officeDocument/2006/relationships/drawing" Target="../drawings/drawing18.xml"/><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25"/>
  <dimension ref="A2:AB150"/>
  <sheetViews>
    <sheetView showGridLines="0" tabSelected="1" view="pageBreakPreview" topLeftCell="A33" zoomScaleNormal="100" zoomScaleSheetLayoutView="100" workbookViewId="0">
      <selection activeCell="T29" sqref="T29"/>
    </sheetView>
  </sheetViews>
  <sheetFormatPr defaultColWidth="9" defaultRowHeight="12"/>
  <cols>
    <col min="1" max="1" width="1.125" style="17" customWidth="1"/>
    <col min="2" max="2" width="3.375" style="17" customWidth="1"/>
    <col min="3" max="3" width="3.375" style="16" customWidth="1"/>
    <col min="4" max="4" width="3.75" style="16" customWidth="1"/>
    <col min="5" max="5" width="9.875" style="16" customWidth="1"/>
    <col min="6" max="6" width="2.75" style="16" customWidth="1"/>
    <col min="7" max="7" width="7.875" style="16" customWidth="1"/>
    <col min="8" max="8" width="13.75" style="16" customWidth="1"/>
    <col min="9" max="9" width="5.75" style="16" customWidth="1"/>
    <col min="10" max="10" width="3.75" style="16" customWidth="1"/>
    <col min="11" max="11" width="10.75" style="16" customWidth="1"/>
    <col min="12" max="12" width="9.375" style="16" customWidth="1"/>
    <col min="13" max="13" width="7.75" style="16" customWidth="1"/>
    <col min="14" max="14" width="6.75" style="16" customWidth="1"/>
    <col min="15" max="15" width="7.75" style="16" customWidth="1"/>
    <col min="16" max="16" width="2.25" style="16" customWidth="1"/>
    <col min="17" max="18" width="9" style="16"/>
    <col min="19" max="19" width="10.75" style="16" customWidth="1"/>
    <col min="20" max="20" width="9" style="16"/>
    <col min="21" max="21" width="13.375" style="16" customWidth="1"/>
    <col min="22" max="27" width="9" style="16"/>
    <col min="28" max="28" width="33.75" style="16" customWidth="1"/>
    <col min="29" max="16384" width="9" style="16"/>
  </cols>
  <sheetData>
    <row r="2" spans="1:25" ht="13.5">
      <c r="C2" s="15" t="s">
        <v>50</v>
      </c>
    </row>
    <row r="3" spans="1:25" ht="13.5">
      <c r="C3" s="15" t="s">
        <v>284</v>
      </c>
    </row>
    <row r="4" spans="1:25" s="71" customFormat="1" ht="13.5">
      <c r="A4" s="70"/>
      <c r="B4" s="70"/>
      <c r="C4" s="15" t="s">
        <v>334</v>
      </c>
      <c r="E4" s="90"/>
    </row>
    <row r="5" spans="1:25" s="268" customFormat="1" ht="13.5">
      <c r="A5" s="266"/>
      <c r="B5" s="266"/>
      <c r="C5" s="271" t="s">
        <v>315</v>
      </c>
      <c r="E5" s="269"/>
    </row>
    <row r="6" spans="1:25" ht="13.5">
      <c r="C6" s="15"/>
    </row>
    <row r="7" spans="1:25" ht="13.5">
      <c r="C7" s="15" t="s">
        <v>2</v>
      </c>
      <c r="Q7" s="15"/>
    </row>
    <row r="8" spans="1:25" s="268" customFormat="1" ht="13.5">
      <c r="A8" s="266"/>
      <c r="B8" s="266"/>
      <c r="C8" s="271" t="s">
        <v>318</v>
      </c>
      <c r="W8" s="267"/>
      <c r="X8" s="267"/>
      <c r="Y8" s="270"/>
    </row>
    <row r="9" spans="1:25" s="268" customFormat="1" ht="13.5">
      <c r="A9" s="266"/>
      <c r="B9" s="266"/>
      <c r="C9" s="267"/>
      <c r="D9" s="271" t="s">
        <v>411</v>
      </c>
      <c r="W9" s="267"/>
      <c r="X9" s="267"/>
      <c r="Y9" s="270"/>
    </row>
    <row r="10" spans="1:25" s="268" customFormat="1" ht="13.5">
      <c r="A10" s="266"/>
      <c r="B10" s="266"/>
      <c r="E10" s="271" t="s">
        <v>397</v>
      </c>
      <c r="W10" s="267"/>
      <c r="X10" s="267"/>
      <c r="Y10" s="270"/>
    </row>
    <row r="11" spans="1:25" ht="13.5">
      <c r="C11" s="271" t="s">
        <v>319</v>
      </c>
      <c r="W11" s="15"/>
      <c r="X11" s="15"/>
      <c r="Y11" s="253"/>
    </row>
    <row r="12" spans="1:25" ht="13.5">
      <c r="C12" s="271" t="s">
        <v>320</v>
      </c>
      <c r="Q12" s="15"/>
      <c r="R12" s="15"/>
      <c r="S12" s="86"/>
    </row>
    <row r="13" spans="1:25" ht="13.5">
      <c r="C13" s="271" t="s">
        <v>321</v>
      </c>
      <c r="X13" s="15"/>
      <c r="Y13" s="253"/>
    </row>
    <row r="14" spans="1:25" ht="13.5">
      <c r="C14" s="15"/>
      <c r="X14" s="15"/>
      <c r="Y14" s="253"/>
    </row>
    <row r="15" spans="1:25" ht="13.5">
      <c r="B15" s="70"/>
      <c r="C15" s="271" t="s">
        <v>412</v>
      </c>
      <c r="D15" s="71"/>
      <c r="E15" s="71"/>
      <c r="W15" s="15"/>
      <c r="X15" s="15"/>
      <c r="Y15" s="253"/>
    </row>
    <row r="16" spans="1:25" s="71" customFormat="1" ht="13.5">
      <c r="A16" s="70"/>
      <c r="B16" s="70"/>
      <c r="C16" s="15" t="s">
        <v>312</v>
      </c>
      <c r="W16" s="15"/>
      <c r="X16" s="264"/>
      <c r="Y16" s="264"/>
    </row>
    <row r="17" spans="1:25" ht="36.75" customHeight="1">
      <c r="C17" s="396" t="s">
        <v>313</v>
      </c>
      <c r="D17" s="397"/>
      <c r="E17" s="397"/>
      <c r="F17" s="397"/>
      <c r="G17" s="397"/>
      <c r="H17" s="397"/>
      <c r="I17" s="397"/>
      <c r="J17" s="397"/>
      <c r="K17" s="397"/>
      <c r="L17" s="397"/>
      <c r="M17" s="397"/>
      <c r="N17" s="397"/>
      <c r="O17" s="397"/>
      <c r="P17" s="397"/>
      <c r="Q17" s="397"/>
      <c r="R17" s="397"/>
      <c r="S17" s="265"/>
      <c r="T17" s="265"/>
      <c r="U17" s="265"/>
      <c r="V17" s="265"/>
      <c r="W17" s="265"/>
      <c r="X17" s="265"/>
      <c r="Y17" s="253"/>
    </row>
    <row r="19" spans="1:25" ht="13.5">
      <c r="C19" s="15" t="s">
        <v>3</v>
      </c>
      <c r="Q19" s="15"/>
      <c r="R19" s="15"/>
      <c r="S19" s="86"/>
    </row>
    <row r="20" spans="1:25" ht="13.5">
      <c r="C20" s="398"/>
      <c r="D20" s="399"/>
      <c r="E20" s="15" t="s">
        <v>49</v>
      </c>
      <c r="Q20" s="15"/>
      <c r="R20" s="86"/>
      <c r="S20" s="86"/>
    </row>
    <row r="21" spans="1:25" ht="13.5">
      <c r="C21" s="400" t="s">
        <v>330</v>
      </c>
      <c r="D21" s="401"/>
      <c r="E21" s="15" t="s">
        <v>314</v>
      </c>
      <c r="Q21" s="15"/>
      <c r="R21" s="86"/>
      <c r="S21" s="86"/>
    </row>
    <row r="22" spans="1:25" ht="13.5">
      <c r="C22" s="402" t="s">
        <v>331</v>
      </c>
      <c r="D22" s="402"/>
      <c r="E22" s="15" t="s">
        <v>1</v>
      </c>
      <c r="Q22" s="15"/>
      <c r="R22" s="86"/>
      <c r="S22" s="86"/>
    </row>
    <row r="23" spans="1:25" ht="13.5">
      <c r="C23" s="403" t="s">
        <v>332</v>
      </c>
      <c r="D23" s="404"/>
      <c r="E23" s="15" t="s">
        <v>46</v>
      </c>
      <c r="Q23" s="15"/>
      <c r="R23" s="15"/>
      <c r="S23" s="86"/>
    </row>
    <row r="24" spans="1:25" ht="13.5">
      <c r="C24" s="395" t="s">
        <v>333</v>
      </c>
      <c r="D24" s="395"/>
      <c r="E24" s="271" t="s">
        <v>316</v>
      </c>
      <c r="Q24" s="15"/>
      <c r="R24" s="15"/>
      <c r="S24" s="86"/>
    </row>
    <row r="25" spans="1:25" ht="13.5">
      <c r="C25"/>
      <c r="D25"/>
      <c r="E25" s="271" t="s">
        <v>317</v>
      </c>
      <c r="Q25" s="15"/>
      <c r="R25" s="15"/>
      <c r="S25" s="86"/>
    </row>
    <row r="26" spans="1:25" ht="14.25" thickBot="1">
      <c r="E26" s="366"/>
      <c r="O26" s="95" t="s">
        <v>133</v>
      </c>
      <c r="Q26" s="15"/>
      <c r="R26" s="15"/>
      <c r="S26" s="86"/>
    </row>
    <row r="27" spans="1:25" ht="13.5">
      <c r="A27" s="16">
        <v>14</v>
      </c>
      <c r="M27" s="424" t="s">
        <v>296</v>
      </c>
      <c r="N27" s="93" t="s">
        <v>87</v>
      </c>
      <c r="O27" s="94" t="s">
        <v>88</v>
      </c>
      <c r="Q27" s="15"/>
      <c r="R27" s="15"/>
      <c r="S27" s="86"/>
    </row>
    <row r="28" spans="1:25" ht="20.100000000000001" customHeight="1" thickBot="1">
      <c r="A28" s="17">
        <f>+R91</f>
        <v>0</v>
      </c>
      <c r="C28" s="16" t="s">
        <v>285</v>
      </c>
      <c r="M28" s="425"/>
      <c r="N28" s="219" t="s">
        <v>432</v>
      </c>
      <c r="O28" s="220" t="s">
        <v>130</v>
      </c>
      <c r="Q28" s="15"/>
      <c r="R28" s="15"/>
      <c r="S28" s="253"/>
    </row>
    <row r="29" spans="1:25" ht="13.5">
      <c r="C29" s="499" t="s">
        <v>380</v>
      </c>
      <c r="D29" s="500"/>
      <c r="E29" s="500"/>
      <c r="F29" s="500"/>
      <c r="G29" s="500"/>
      <c r="H29" s="500"/>
      <c r="I29" s="500"/>
      <c r="J29" s="500"/>
      <c r="K29" s="500"/>
      <c r="L29" s="500"/>
      <c r="M29" s="500"/>
      <c r="N29" s="500"/>
      <c r="O29" s="500"/>
      <c r="Q29" s="15"/>
      <c r="R29" s="15"/>
      <c r="S29" s="253"/>
    </row>
    <row r="30" spans="1:25" ht="13.5">
      <c r="C30" s="73"/>
      <c r="D30" s="74"/>
      <c r="E30" s="74"/>
      <c r="F30" s="74"/>
      <c r="G30" s="74"/>
      <c r="H30" s="74"/>
      <c r="I30" s="74"/>
      <c r="J30" s="74"/>
      <c r="K30" s="74"/>
      <c r="L30" s="74"/>
      <c r="M30" s="74"/>
      <c r="N30" s="74"/>
      <c r="O30" s="75"/>
      <c r="Q30" s="15"/>
      <c r="R30" s="15"/>
      <c r="S30" s="253"/>
      <c r="U30" s="87"/>
    </row>
    <row r="31" spans="1:25" ht="12" customHeight="1">
      <c r="C31" s="454" t="s">
        <v>286</v>
      </c>
      <c r="D31" s="455"/>
      <c r="E31" s="455"/>
      <c r="F31" s="455"/>
      <c r="G31" s="455"/>
      <c r="H31" s="455"/>
      <c r="I31" s="455"/>
      <c r="J31" s="455"/>
      <c r="K31" s="455"/>
      <c r="L31" s="455"/>
      <c r="M31" s="455"/>
      <c r="N31" s="455"/>
      <c r="O31" s="456"/>
      <c r="P31" s="15"/>
      <c r="Q31" s="15"/>
      <c r="S31" s="15"/>
      <c r="T31" s="15"/>
      <c r="U31" s="253"/>
    </row>
    <row r="32" spans="1:25" ht="12" customHeight="1">
      <c r="C32" s="457"/>
      <c r="D32" s="458"/>
      <c r="E32" s="458"/>
      <c r="F32" s="458"/>
      <c r="G32" s="458"/>
      <c r="H32" s="458"/>
      <c r="I32" s="458"/>
      <c r="J32" s="458"/>
      <c r="K32" s="458"/>
      <c r="L32" s="458"/>
      <c r="M32" s="458"/>
      <c r="N32" s="458"/>
      <c r="O32" s="459"/>
      <c r="Q32" s="15"/>
      <c r="R32" s="15"/>
      <c r="S32" s="253"/>
    </row>
    <row r="33" spans="1:19" ht="10.15" customHeight="1">
      <c r="C33" s="76"/>
      <c r="O33" s="77"/>
      <c r="Q33" s="15"/>
      <c r="R33" s="15"/>
      <c r="S33" s="15"/>
    </row>
    <row r="34" spans="1:19" ht="14.25">
      <c r="C34" s="76"/>
      <c r="L34" s="460" t="s">
        <v>433</v>
      </c>
      <c r="M34" s="461"/>
      <c r="N34" s="461"/>
      <c r="O34" s="462"/>
      <c r="Q34" s="15"/>
      <c r="R34" s="15"/>
      <c r="S34" s="15"/>
    </row>
    <row r="35" spans="1:19" ht="13.5">
      <c r="C35" s="76"/>
      <c r="O35" s="78"/>
      <c r="Q35" s="15"/>
      <c r="R35" s="15"/>
      <c r="S35" s="15"/>
    </row>
    <row r="36" spans="1:19" ht="13.5">
      <c r="C36" s="478" t="s">
        <v>429</v>
      </c>
      <c r="D36" s="479"/>
      <c r="E36" s="479"/>
      <c r="F36" s="479"/>
      <c r="G36" s="253" t="s">
        <v>5</v>
      </c>
      <c r="O36" s="77"/>
      <c r="Q36" s="15"/>
      <c r="R36" s="15"/>
      <c r="S36" s="15"/>
    </row>
    <row r="37" spans="1:19" ht="7.5" customHeight="1">
      <c r="C37" s="76"/>
      <c r="O37" s="77"/>
      <c r="Q37" s="15"/>
      <c r="R37" s="15"/>
      <c r="S37" s="253"/>
    </row>
    <row r="38" spans="1:19" ht="13.5">
      <c r="A38" s="17">
        <v>3</v>
      </c>
      <c r="C38" s="76"/>
      <c r="H38" s="206" t="s">
        <v>202</v>
      </c>
      <c r="I38" s="206"/>
      <c r="O38" s="77"/>
      <c r="Q38" s="15"/>
      <c r="R38" s="15"/>
      <c r="S38" s="86"/>
    </row>
    <row r="39" spans="1:19" ht="26.25" customHeight="1">
      <c r="C39" s="76"/>
      <c r="H39" s="18" t="s">
        <v>6</v>
      </c>
      <c r="I39" s="18"/>
      <c r="J39" s="451" t="s">
        <v>425</v>
      </c>
      <c r="K39" s="451"/>
      <c r="L39" s="452"/>
      <c r="M39" s="452"/>
      <c r="N39" s="452"/>
      <c r="O39" s="453"/>
      <c r="Q39" s="15"/>
      <c r="R39" s="15"/>
    </row>
    <row r="40" spans="1:19" ht="26.25" customHeight="1">
      <c r="C40" s="76"/>
      <c r="H40" s="18" t="s">
        <v>7</v>
      </c>
      <c r="I40" s="18"/>
      <c r="J40" s="451" t="s">
        <v>426</v>
      </c>
      <c r="K40" s="451"/>
      <c r="L40" s="452"/>
      <c r="M40" s="452"/>
      <c r="N40" s="452"/>
      <c r="O40" s="453"/>
    </row>
    <row r="41" spans="1:19">
      <c r="C41" s="76"/>
      <c r="J41" s="16" t="s">
        <v>8</v>
      </c>
      <c r="O41" s="77"/>
    </row>
    <row r="42" spans="1:19">
      <c r="C42" s="76"/>
      <c r="J42" s="19" t="s">
        <v>9</v>
      </c>
      <c r="K42" s="19"/>
      <c r="L42" s="495" t="s">
        <v>428</v>
      </c>
      <c r="M42" s="495"/>
      <c r="N42" s="495"/>
      <c r="O42" s="496"/>
    </row>
    <row r="43" spans="1:19" ht="7.5" customHeight="1">
      <c r="C43" s="76"/>
      <c r="J43" s="19"/>
      <c r="K43" s="19"/>
      <c r="O43" s="77"/>
    </row>
    <row r="44" spans="1:19" ht="7.5" customHeight="1">
      <c r="C44" s="76"/>
      <c r="O44" s="77"/>
    </row>
    <row r="45" spans="1:19" ht="30" customHeight="1">
      <c r="A45" s="17">
        <v>4</v>
      </c>
      <c r="C45" s="463" t="s">
        <v>413</v>
      </c>
      <c r="D45" s="464"/>
      <c r="E45" s="464"/>
      <c r="F45" s="464"/>
      <c r="G45" s="464"/>
      <c r="H45" s="464"/>
      <c r="I45" s="464"/>
      <c r="J45" s="464"/>
      <c r="K45" s="464"/>
      <c r="L45" s="464"/>
      <c r="M45" s="464"/>
      <c r="N45" s="464"/>
      <c r="O45" s="465"/>
    </row>
    <row r="46" spans="1:19" ht="7.5" customHeight="1">
      <c r="C46" s="79"/>
      <c r="D46" s="20"/>
      <c r="E46" s="20"/>
      <c r="F46" s="20"/>
      <c r="G46" s="20"/>
      <c r="H46" s="20"/>
      <c r="I46" s="20"/>
      <c r="J46" s="20"/>
      <c r="K46" s="20"/>
      <c r="L46" s="20"/>
      <c r="M46" s="20"/>
      <c r="N46" s="20"/>
      <c r="O46" s="80"/>
    </row>
    <row r="47" spans="1:19" ht="18.75" customHeight="1">
      <c r="C47" s="418" t="s">
        <v>10</v>
      </c>
      <c r="D47" s="419"/>
      <c r="E47" s="420"/>
      <c r="F47" s="469" t="s">
        <v>427</v>
      </c>
      <c r="G47" s="470"/>
      <c r="H47" s="471"/>
      <c r="I47" s="471"/>
      <c r="J47" s="471"/>
      <c r="K47" s="471"/>
      <c r="L47" s="471"/>
      <c r="M47" s="492" t="s">
        <v>406</v>
      </c>
      <c r="N47" s="493"/>
      <c r="O47" s="494"/>
    </row>
    <row r="48" spans="1:19" ht="18.75" customHeight="1">
      <c r="C48" s="421"/>
      <c r="D48" s="422"/>
      <c r="E48" s="423"/>
      <c r="F48" s="472"/>
      <c r="G48" s="473"/>
      <c r="H48" s="473"/>
      <c r="I48" s="473"/>
      <c r="J48" s="473"/>
      <c r="K48" s="473"/>
      <c r="L48" s="473"/>
      <c r="M48" s="466">
        <v>2850</v>
      </c>
      <c r="N48" s="467"/>
      <c r="O48" s="468"/>
    </row>
    <row r="49" spans="3:21" ht="18.75" customHeight="1">
      <c r="C49" s="418" t="s">
        <v>11</v>
      </c>
      <c r="D49" s="446"/>
      <c r="E49" s="447"/>
      <c r="F49" s="474" t="s">
        <v>425</v>
      </c>
      <c r="G49" s="475"/>
      <c r="H49" s="475"/>
      <c r="I49" s="475"/>
      <c r="J49" s="475"/>
      <c r="K49" s="475"/>
      <c r="L49" s="115" t="s">
        <v>134</v>
      </c>
      <c r="M49" s="367"/>
      <c r="N49" s="735" t="s">
        <v>428</v>
      </c>
      <c r="O49" s="734"/>
    </row>
    <row r="50" spans="3:21" ht="18.75" customHeight="1">
      <c r="C50" s="448"/>
      <c r="D50" s="449"/>
      <c r="E50" s="450"/>
      <c r="F50" s="476"/>
      <c r="G50" s="477"/>
      <c r="H50" s="477"/>
      <c r="I50" s="477"/>
      <c r="J50" s="477"/>
      <c r="K50" s="477"/>
      <c r="L50" s="368"/>
      <c r="M50" s="497"/>
      <c r="N50" s="498"/>
      <c r="O50" s="255"/>
    </row>
    <row r="51" spans="3:21" ht="18.75" customHeight="1">
      <c r="C51" s="167" t="s">
        <v>338</v>
      </c>
      <c r="D51" s="168"/>
      <c r="E51" s="168"/>
      <c r="F51" s="283"/>
      <c r="G51" s="283"/>
      <c r="H51" s="283"/>
      <c r="I51" s="283"/>
      <c r="J51" s="283"/>
      <c r="K51" s="283"/>
      <c r="L51" s="284"/>
      <c r="M51" s="285"/>
      <c r="N51" s="369"/>
      <c r="O51" s="286"/>
    </row>
    <row r="52" spans="3:21" ht="37.5" customHeight="1">
      <c r="C52" s="287"/>
      <c r="D52" s="297" t="s">
        <v>17</v>
      </c>
      <c r="E52" s="298" t="s">
        <v>12</v>
      </c>
      <c r="F52" s="480" t="s">
        <v>92</v>
      </c>
      <c r="G52" s="481"/>
      <c r="H52" s="481"/>
      <c r="I52" s="481"/>
      <c r="J52" s="25" t="s">
        <v>47</v>
      </c>
      <c r="K52" s="25"/>
      <c r="L52" s="482" t="s">
        <v>430</v>
      </c>
      <c r="M52" s="482"/>
      <c r="N52" s="483"/>
      <c r="O52" s="484"/>
      <c r="Q52" s="21"/>
    </row>
    <row r="53" spans="3:21" ht="19.5" customHeight="1">
      <c r="C53" s="288"/>
      <c r="D53" s="299" t="s">
        <v>19</v>
      </c>
      <c r="E53" s="300" t="s">
        <v>339</v>
      </c>
      <c r="F53" s="485" t="s">
        <v>340</v>
      </c>
      <c r="G53" s="486"/>
      <c r="H53" s="487"/>
      <c r="I53" s="485" t="s">
        <v>341</v>
      </c>
      <c r="J53" s="488"/>
      <c r="K53" s="489"/>
      <c r="L53" s="490"/>
      <c r="M53" s="491"/>
      <c r="N53" s="370" t="s">
        <v>342</v>
      </c>
      <c r="O53" s="357"/>
      <c r="Q53" s="21"/>
    </row>
    <row r="54" spans="3:21" ht="19.5" customHeight="1">
      <c r="C54" s="288"/>
      <c r="D54" s="287"/>
      <c r="E54" s="302"/>
      <c r="F54" s="485" t="s">
        <v>343</v>
      </c>
      <c r="G54" s="486"/>
      <c r="H54" s="487"/>
      <c r="I54" s="517" t="s">
        <v>344</v>
      </c>
      <c r="J54" s="488"/>
      <c r="K54" s="488"/>
      <c r="L54" s="490">
        <v>4500</v>
      </c>
      <c r="M54" s="491"/>
      <c r="N54" s="370" t="s">
        <v>342</v>
      </c>
      <c r="O54" s="357"/>
      <c r="Q54" s="21"/>
    </row>
    <row r="55" spans="3:21" ht="19.5" customHeight="1">
      <c r="C55" s="288"/>
      <c r="D55" s="518" t="s">
        <v>345</v>
      </c>
      <c r="E55" s="519"/>
      <c r="F55" s="485" t="s">
        <v>346</v>
      </c>
      <c r="G55" s="486"/>
      <c r="H55" s="487"/>
      <c r="I55" s="517" t="s">
        <v>347</v>
      </c>
      <c r="J55" s="488"/>
      <c r="K55" s="488"/>
      <c r="L55" s="490"/>
      <c r="M55" s="491"/>
      <c r="N55" s="370" t="s">
        <v>348</v>
      </c>
      <c r="O55" s="357"/>
      <c r="Q55" s="21"/>
    </row>
    <row r="56" spans="3:21" ht="19.5" customHeight="1">
      <c r="C56" s="288"/>
      <c r="D56" s="518"/>
      <c r="E56" s="519"/>
      <c r="F56" s="485" t="s">
        <v>349</v>
      </c>
      <c r="G56" s="486"/>
      <c r="H56" s="487"/>
      <c r="I56" s="517" t="s">
        <v>350</v>
      </c>
      <c r="J56" s="488"/>
      <c r="K56" s="488"/>
      <c r="L56" s="490"/>
      <c r="M56" s="491"/>
      <c r="N56" s="370" t="s">
        <v>342</v>
      </c>
      <c r="O56" s="357"/>
      <c r="Q56" s="21"/>
    </row>
    <row r="57" spans="3:21" ht="15" customHeight="1">
      <c r="C57" s="288"/>
      <c r="D57" s="287"/>
      <c r="E57" s="302"/>
      <c r="F57" s="165" t="s">
        <v>351</v>
      </c>
      <c r="G57" s="289"/>
      <c r="H57" s="289"/>
      <c r="I57" s="289"/>
      <c r="J57" s="30"/>
      <c r="K57" s="30"/>
      <c r="L57" s="290"/>
      <c r="M57" s="290"/>
      <c r="N57" s="291"/>
      <c r="O57" s="292"/>
      <c r="Q57" s="21"/>
    </row>
    <row r="58" spans="3:21" ht="19.5" customHeight="1">
      <c r="C58" s="288"/>
      <c r="D58" s="307"/>
      <c r="E58" s="308"/>
      <c r="F58" s="412"/>
      <c r="G58" s="413"/>
      <c r="H58" s="413"/>
      <c r="I58" s="413"/>
      <c r="J58" s="413"/>
      <c r="K58" s="413"/>
      <c r="L58" s="413"/>
      <c r="M58" s="413"/>
      <c r="N58" s="413"/>
      <c r="O58" s="414"/>
      <c r="Q58" s="21"/>
    </row>
    <row r="59" spans="3:21" ht="19.5" customHeight="1">
      <c r="C59" s="293"/>
      <c r="D59" s="309" t="s">
        <v>24</v>
      </c>
      <c r="E59" s="310" t="s">
        <v>352</v>
      </c>
      <c r="F59" s="415">
        <v>45</v>
      </c>
      <c r="G59" s="416"/>
      <c r="H59" s="416"/>
      <c r="I59" s="416"/>
      <c r="J59" s="416"/>
      <c r="K59" s="416"/>
      <c r="L59" s="416"/>
      <c r="M59" s="416"/>
      <c r="N59" s="416"/>
      <c r="O59" s="417"/>
      <c r="Q59" s="21"/>
    </row>
    <row r="60" spans="3:21" ht="45" customHeight="1">
      <c r="C60" s="431" t="s">
        <v>287</v>
      </c>
      <c r="D60" s="432"/>
      <c r="E60" s="433"/>
      <c r="F60" s="434" t="s">
        <v>414</v>
      </c>
      <c r="G60" s="435"/>
      <c r="H60" s="435"/>
      <c r="I60" s="435"/>
      <c r="J60" s="435"/>
      <c r="K60" s="435"/>
      <c r="L60" s="435"/>
      <c r="M60" s="435"/>
      <c r="N60" s="435"/>
      <c r="O60" s="436"/>
      <c r="Q60" s="21"/>
    </row>
    <row r="61" spans="3:21" ht="18.75" customHeight="1">
      <c r="C61" s="167" t="s">
        <v>288</v>
      </c>
      <c r="D61" s="282"/>
      <c r="E61" s="168"/>
      <c r="F61" s="22"/>
      <c r="G61" s="22"/>
      <c r="H61" s="23"/>
      <c r="I61" s="23"/>
      <c r="J61" s="24"/>
      <c r="K61" s="24"/>
      <c r="L61" s="25"/>
      <c r="M61" s="25"/>
      <c r="N61" s="25"/>
      <c r="O61" s="26"/>
      <c r="Q61" s="21"/>
    </row>
    <row r="62" spans="3:21" ht="18.75" customHeight="1">
      <c r="C62" s="437"/>
      <c r="D62" s="428" t="s">
        <v>225</v>
      </c>
      <c r="E62" s="429"/>
      <c r="F62" s="429"/>
      <c r="G62" s="430"/>
      <c r="H62" s="428" t="s">
        <v>242</v>
      </c>
      <c r="I62" s="430"/>
      <c r="J62" s="428" t="s">
        <v>226</v>
      </c>
      <c r="K62" s="429"/>
      <c r="L62" s="430"/>
      <c r="M62" s="428" t="s">
        <v>243</v>
      </c>
      <c r="N62" s="429"/>
      <c r="O62" s="430"/>
      <c r="Q62" s="21"/>
    </row>
    <row r="63" spans="3:21" ht="37.5" customHeight="1">
      <c r="C63" s="437"/>
      <c r="D63" s="405" t="s">
        <v>227</v>
      </c>
      <c r="E63" s="406"/>
      <c r="F63" s="406"/>
      <c r="G63" s="407"/>
      <c r="H63" s="356">
        <f>+別紙!X9</f>
        <v>30</v>
      </c>
      <c r="I63" s="216" t="s">
        <v>4</v>
      </c>
      <c r="J63" s="440" t="s">
        <v>228</v>
      </c>
      <c r="K63" s="441"/>
      <c r="L63" s="442"/>
      <c r="M63" s="438">
        <f>+別紙!X14</f>
        <v>30</v>
      </c>
      <c r="N63" s="439"/>
      <c r="O63" s="371" t="s">
        <v>4</v>
      </c>
      <c r="P63" s="151"/>
      <c r="Q63" s="116"/>
      <c r="R63" s="116"/>
      <c r="S63" s="116"/>
      <c r="T63" s="116"/>
      <c r="U63" s="116"/>
    </row>
    <row r="64" spans="3:21" ht="37.5" customHeight="1">
      <c r="C64" s="437"/>
      <c r="D64" s="405" t="s">
        <v>289</v>
      </c>
      <c r="E64" s="406"/>
      <c r="F64" s="406"/>
      <c r="G64" s="407"/>
      <c r="H64" s="356">
        <f>+別紙!X10</f>
        <v>0</v>
      </c>
      <c r="I64" s="216" t="s">
        <v>4</v>
      </c>
      <c r="J64" s="440" t="s">
        <v>229</v>
      </c>
      <c r="K64" s="441"/>
      <c r="L64" s="442"/>
      <c r="M64" s="438">
        <f>+別紙!X15</f>
        <v>0</v>
      </c>
      <c r="N64" s="439"/>
      <c r="O64" s="26" t="s">
        <v>4</v>
      </c>
      <c r="P64" s="506"/>
      <c r="Q64" s="507"/>
      <c r="R64" s="507"/>
      <c r="S64" s="507"/>
    </row>
    <row r="65" spans="1:19" ht="37.5" customHeight="1">
      <c r="C65" s="437"/>
      <c r="D65" s="405" t="s">
        <v>290</v>
      </c>
      <c r="E65" s="406"/>
      <c r="F65" s="406"/>
      <c r="G65" s="407"/>
      <c r="H65" s="356">
        <f>+別紙!X11</f>
        <v>0</v>
      </c>
      <c r="I65" s="216" t="s">
        <v>4</v>
      </c>
      <c r="J65" s="405" t="s">
        <v>230</v>
      </c>
      <c r="K65" s="406"/>
      <c r="L65" s="407"/>
      <c r="M65" s="408">
        <f>+別紙!X16</f>
        <v>30</v>
      </c>
      <c r="N65" s="409"/>
      <c r="O65" s="256" t="s">
        <v>4</v>
      </c>
      <c r="P65" s="149"/>
      <c r="Q65" s="150"/>
      <c r="R65" s="150"/>
      <c r="S65" s="150"/>
    </row>
    <row r="66" spans="1:19" ht="37.5" customHeight="1">
      <c r="C66" s="372"/>
      <c r="D66" s="405" t="s">
        <v>291</v>
      </c>
      <c r="E66" s="406"/>
      <c r="F66" s="406"/>
      <c r="G66" s="407"/>
      <c r="H66" s="356">
        <f>+別紙!X12</f>
        <v>0</v>
      </c>
      <c r="I66" s="216" t="s">
        <v>4</v>
      </c>
      <c r="J66" s="405" t="s">
        <v>407</v>
      </c>
      <c r="K66" s="406"/>
      <c r="L66" s="407"/>
      <c r="M66" s="408">
        <f>+別紙!X17</f>
        <v>0</v>
      </c>
      <c r="N66" s="409"/>
      <c r="O66" s="256" t="s">
        <v>4</v>
      </c>
      <c r="P66" s="149"/>
      <c r="Q66" s="150"/>
      <c r="R66" s="150"/>
      <c r="S66" s="150"/>
    </row>
    <row r="67" spans="1:19" ht="37.5" customHeight="1">
      <c r="C67" s="373"/>
      <c r="D67" s="405" t="s">
        <v>292</v>
      </c>
      <c r="E67" s="406"/>
      <c r="F67" s="406"/>
      <c r="G67" s="407"/>
      <c r="H67" s="356">
        <f>+別紙!X13</f>
        <v>0</v>
      </c>
      <c r="I67" s="216" t="s">
        <v>4</v>
      </c>
      <c r="J67" s="405" t="s">
        <v>403</v>
      </c>
      <c r="K67" s="406"/>
      <c r="L67" s="407"/>
      <c r="M67" s="515">
        <f>+別紙!X18</f>
        <v>0</v>
      </c>
      <c r="N67" s="516"/>
      <c r="O67" s="256" t="s">
        <v>4</v>
      </c>
      <c r="P67" s="149"/>
      <c r="Q67" s="150"/>
      <c r="R67" s="150"/>
      <c r="S67" s="150"/>
    </row>
    <row r="68" spans="1:19" ht="30" customHeight="1">
      <c r="C68" s="410" t="s">
        <v>322</v>
      </c>
      <c r="D68" s="411"/>
      <c r="E68" s="411"/>
      <c r="F68" s="411"/>
      <c r="G68" s="411"/>
      <c r="H68" s="411"/>
      <c r="I68" s="411"/>
      <c r="J68" s="273"/>
      <c r="K68" s="273"/>
      <c r="L68" s="273"/>
      <c r="M68" s="274"/>
      <c r="N68" s="274"/>
      <c r="O68" s="275"/>
      <c r="P68" s="272"/>
      <c r="Q68" s="150"/>
      <c r="R68" s="150"/>
      <c r="S68" s="150"/>
    </row>
    <row r="69" spans="1:19" ht="15" customHeight="1">
      <c r="C69" s="276"/>
      <c r="D69" s="389" t="s">
        <v>326</v>
      </c>
      <c r="E69" s="390"/>
      <c r="F69" s="390"/>
      <c r="G69" s="390"/>
      <c r="H69" s="390"/>
      <c r="I69" s="391"/>
      <c r="J69" s="389" t="s">
        <v>415</v>
      </c>
      <c r="K69" s="508"/>
      <c r="L69" s="508"/>
      <c r="M69" s="281">
        <v>203.1</v>
      </c>
      <c r="N69" s="274" t="s">
        <v>323</v>
      </c>
      <c r="O69" s="275"/>
      <c r="P69" s="272"/>
      <c r="Q69" s="150"/>
      <c r="R69" s="150"/>
      <c r="S69" s="150"/>
    </row>
    <row r="70" spans="1:19" ht="15" customHeight="1">
      <c r="C70" s="276"/>
      <c r="D70" s="392"/>
      <c r="E70" s="393"/>
      <c r="F70" s="393"/>
      <c r="G70" s="393"/>
      <c r="H70" s="393"/>
      <c r="I70" s="394"/>
      <c r="J70" s="509" t="s">
        <v>416</v>
      </c>
      <c r="K70" s="510"/>
      <c r="L70" s="510"/>
      <c r="M70" s="311">
        <f>SUM(別紙!G19:J19,別紙!N19:W19)</f>
        <v>0</v>
      </c>
      <c r="N70" s="278" t="s">
        <v>325</v>
      </c>
      <c r="O70" s="279"/>
      <c r="P70" s="272"/>
      <c r="Q70" s="150"/>
      <c r="R70" s="150"/>
      <c r="S70" s="150"/>
    </row>
    <row r="71" spans="1:19" ht="16.5" customHeight="1">
      <c r="C71" s="276"/>
      <c r="D71" s="511" t="s">
        <v>324</v>
      </c>
      <c r="E71" s="411"/>
      <c r="F71" s="411"/>
      <c r="G71" s="411"/>
      <c r="H71" s="411"/>
      <c r="I71" s="411"/>
      <c r="J71" s="273"/>
      <c r="K71" s="280"/>
      <c r="L71" s="273"/>
      <c r="M71" s="274"/>
      <c r="N71" s="274"/>
      <c r="O71" s="275"/>
      <c r="P71" s="272"/>
      <c r="Q71" s="150"/>
      <c r="R71" s="150"/>
      <c r="S71" s="150"/>
    </row>
    <row r="72" spans="1:19" ht="45" customHeight="1">
      <c r="C72" s="277"/>
      <c r="D72" s="512" t="s">
        <v>431</v>
      </c>
      <c r="E72" s="513"/>
      <c r="F72" s="513"/>
      <c r="G72" s="513"/>
      <c r="H72" s="513"/>
      <c r="I72" s="513"/>
      <c r="J72" s="513"/>
      <c r="K72" s="513"/>
      <c r="L72" s="513"/>
      <c r="M72" s="513"/>
      <c r="N72" s="513"/>
      <c r="O72" s="514"/>
      <c r="P72" s="272"/>
      <c r="Q72" s="377" t="s">
        <v>408</v>
      </c>
      <c r="R72" s="150"/>
      <c r="S72" s="150"/>
    </row>
    <row r="73" spans="1:19" ht="22.5" customHeight="1">
      <c r="C73" s="501" t="s">
        <v>15</v>
      </c>
      <c r="D73" s="502"/>
      <c r="E73" s="503"/>
      <c r="F73" s="443"/>
      <c r="G73" s="444"/>
      <c r="H73" s="444"/>
      <c r="I73" s="444"/>
      <c r="J73" s="444"/>
      <c r="K73" s="444"/>
      <c r="L73" s="444"/>
      <c r="M73" s="444"/>
      <c r="N73" s="444"/>
      <c r="O73" s="445"/>
    </row>
    <row r="74" spans="1:19" ht="10.15" customHeight="1">
      <c r="C74" s="374"/>
      <c r="D74" s="375"/>
      <c r="E74" s="375"/>
      <c r="F74" s="27"/>
      <c r="G74" s="27"/>
      <c r="H74" s="28"/>
      <c r="I74" s="28"/>
      <c r="J74" s="29"/>
      <c r="K74" s="29"/>
      <c r="L74" s="30"/>
      <c r="M74" s="30"/>
      <c r="N74" s="30"/>
      <c r="O74" s="28"/>
    </row>
    <row r="75" spans="1:19" ht="15" customHeight="1">
      <c r="C75" s="499" t="s">
        <v>379</v>
      </c>
      <c r="D75" s="500"/>
      <c r="E75" s="500"/>
      <c r="F75" s="500"/>
      <c r="G75" s="500"/>
      <c r="H75" s="500"/>
      <c r="I75" s="500"/>
      <c r="J75" s="500"/>
      <c r="K75" s="500"/>
      <c r="L75" s="500"/>
      <c r="M75" s="500"/>
      <c r="N75" s="500"/>
      <c r="O75" s="500"/>
    </row>
    <row r="76" spans="1:19" ht="13.5">
      <c r="C76" s="165" t="s">
        <v>180</v>
      </c>
      <c r="D76" s="375"/>
      <c r="E76" s="375"/>
      <c r="F76" s="27"/>
      <c r="G76" s="27"/>
      <c r="H76" s="28"/>
      <c r="I76" s="28"/>
      <c r="J76" s="29"/>
      <c r="K76" s="29"/>
      <c r="L76" s="30"/>
      <c r="M76" s="30"/>
      <c r="N76" s="30"/>
      <c r="O76" s="31"/>
    </row>
    <row r="77" spans="1:19" ht="15" customHeight="1">
      <c r="A77" s="17">
        <v>11</v>
      </c>
      <c r="C77" s="376"/>
      <c r="D77" s="32"/>
      <c r="E77" s="32"/>
      <c r="F77" s="32"/>
      <c r="G77" s="32"/>
      <c r="H77" s="32"/>
      <c r="I77" s="32"/>
      <c r="J77" s="32"/>
      <c r="K77" s="32"/>
      <c r="L77" s="32"/>
      <c r="M77" s="32"/>
      <c r="N77" s="32"/>
      <c r="O77" s="33"/>
    </row>
    <row r="78" spans="1:19" ht="15" customHeight="1">
      <c r="C78" s="169">
        <v>1</v>
      </c>
      <c r="D78" s="426" t="s">
        <v>417</v>
      </c>
      <c r="E78" s="426"/>
      <c r="F78" s="426"/>
      <c r="G78" s="426"/>
      <c r="H78" s="426"/>
      <c r="I78" s="426"/>
      <c r="J78" s="426"/>
      <c r="K78" s="426"/>
      <c r="L78" s="426"/>
      <c r="M78" s="426"/>
      <c r="N78" s="426"/>
      <c r="O78" s="427"/>
    </row>
    <row r="79" spans="1:19" ht="15" customHeight="1">
      <c r="C79" s="169">
        <v>2</v>
      </c>
      <c r="D79" s="426" t="s">
        <v>358</v>
      </c>
      <c r="E79" s="426"/>
      <c r="F79" s="426"/>
      <c r="G79" s="426"/>
      <c r="H79" s="426"/>
      <c r="I79" s="426"/>
      <c r="J79" s="426"/>
      <c r="K79" s="426"/>
      <c r="L79" s="426"/>
      <c r="M79" s="426"/>
      <c r="N79" s="426"/>
      <c r="O79" s="427"/>
    </row>
    <row r="80" spans="1:19" ht="15" customHeight="1">
      <c r="C80" s="169"/>
      <c r="D80" s="504" t="s">
        <v>353</v>
      </c>
      <c r="E80" s="504"/>
      <c r="F80" s="504"/>
      <c r="G80" s="504"/>
      <c r="H80" s="504"/>
      <c r="I80" s="504"/>
      <c r="J80" s="504"/>
      <c r="K80" s="504"/>
      <c r="L80" s="504"/>
      <c r="M80" s="504"/>
      <c r="N80" s="504"/>
      <c r="O80" s="505"/>
    </row>
    <row r="81" spans="3:28" ht="39" customHeight="1">
      <c r="C81" s="169"/>
      <c r="D81" s="504" t="s">
        <v>354</v>
      </c>
      <c r="E81" s="504"/>
      <c r="F81" s="504"/>
      <c r="G81" s="504"/>
      <c r="H81" s="504"/>
      <c r="I81" s="504"/>
      <c r="J81" s="504"/>
      <c r="K81" s="504"/>
      <c r="L81" s="504"/>
      <c r="M81" s="504"/>
      <c r="N81" s="504"/>
      <c r="O81" s="505"/>
    </row>
    <row r="82" spans="3:28" s="16" customFormat="1" ht="28.15" customHeight="1">
      <c r="C82" s="169">
        <v>3</v>
      </c>
      <c r="D82" s="426" t="s">
        <v>418</v>
      </c>
      <c r="E82" s="426"/>
      <c r="F82" s="426"/>
      <c r="G82" s="426"/>
      <c r="H82" s="426"/>
      <c r="I82" s="426"/>
      <c r="J82" s="426"/>
      <c r="K82" s="426"/>
      <c r="L82" s="426"/>
      <c r="M82" s="426"/>
      <c r="N82" s="426"/>
      <c r="O82" s="427"/>
    </row>
    <row r="83" spans="3:28" s="16" customFormat="1" ht="28.15" customHeight="1">
      <c r="C83" s="169">
        <v>4</v>
      </c>
      <c r="D83" s="426" t="s">
        <v>419</v>
      </c>
      <c r="E83" s="426"/>
      <c r="F83" s="426"/>
      <c r="G83" s="426"/>
      <c r="H83" s="426"/>
      <c r="I83" s="426"/>
      <c r="J83" s="426"/>
      <c r="K83" s="426"/>
      <c r="L83" s="426"/>
      <c r="M83" s="426"/>
      <c r="N83" s="426"/>
      <c r="O83" s="427"/>
    </row>
    <row r="84" spans="3:28" s="16" customFormat="1" ht="15" customHeight="1">
      <c r="C84" s="169"/>
      <c r="D84" s="170" t="s">
        <v>383</v>
      </c>
      <c r="E84" s="426" t="s">
        <v>294</v>
      </c>
      <c r="F84" s="426"/>
      <c r="G84" s="426"/>
      <c r="H84" s="426"/>
      <c r="I84" s="426"/>
      <c r="J84" s="426"/>
      <c r="K84" s="426"/>
      <c r="L84" s="426"/>
      <c r="M84" s="426"/>
      <c r="N84" s="426"/>
      <c r="O84" s="427"/>
    </row>
    <row r="85" spans="3:28" s="16" customFormat="1" ht="15" customHeight="1">
      <c r="C85" s="169"/>
      <c r="D85" s="170" t="s">
        <v>381</v>
      </c>
      <c r="E85" s="426" t="s">
        <v>390</v>
      </c>
      <c r="F85" s="426"/>
      <c r="G85" s="426"/>
      <c r="H85" s="426"/>
      <c r="I85" s="426"/>
      <c r="J85" s="426"/>
      <c r="K85" s="426"/>
      <c r="L85" s="426"/>
      <c r="M85" s="426"/>
      <c r="N85" s="426"/>
      <c r="O85" s="427"/>
      <c r="Q85" s="246" t="s">
        <v>40</v>
      </c>
      <c r="U85"/>
      <c r="V85"/>
    </row>
    <row r="86" spans="3:28" s="16" customFormat="1" ht="15" customHeight="1">
      <c r="C86" s="169"/>
      <c r="D86" s="170" t="s">
        <v>384</v>
      </c>
      <c r="E86" s="426" t="s">
        <v>391</v>
      </c>
      <c r="F86" s="426"/>
      <c r="G86" s="426"/>
      <c r="H86" s="426"/>
      <c r="I86" s="426"/>
      <c r="J86" s="426"/>
      <c r="K86" s="426"/>
      <c r="L86" s="426"/>
      <c r="M86" s="426"/>
      <c r="N86" s="426"/>
      <c r="O86" s="427"/>
      <c r="Q86" s="246" t="s">
        <v>41</v>
      </c>
      <c r="R86" s="1"/>
      <c r="T86" s="2"/>
      <c r="U86" s="2"/>
    </row>
    <row r="87" spans="3:28" s="16" customFormat="1" ht="15" customHeight="1">
      <c r="C87" s="169"/>
      <c r="D87" s="170" t="s">
        <v>385</v>
      </c>
      <c r="E87" s="426" t="s">
        <v>392</v>
      </c>
      <c r="F87" s="426"/>
      <c r="G87" s="426"/>
      <c r="H87" s="426"/>
      <c r="I87" s="426"/>
      <c r="J87" s="426"/>
      <c r="K87" s="426"/>
      <c r="L87" s="426"/>
      <c r="M87" s="426"/>
      <c r="N87" s="426"/>
      <c r="O87" s="427"/>
      <c r="Q87" s="246" t="s">
        <v>42</v>
      </c>
      <c r="R87" s="1"/>
      <c r="T87" s="2"/>
      <c r="U87" s="2"/>
    </row>
    <row r="88" spans="3:28" s="16" customFormat="1" ht="15" customHeight="1">
      <c r="C88" s="169"/>
      <c r="D88" s="170" t="s">
        <v>386</v>
      </c>
      <c r="E88" s="426" t="s">
        <v>393</v>
      </c>
      <c r="F88" s="426"/>
      <c r="G88" s="426"/>
      <c r="H88" s="426"/>
      <c r="I88" s="426"/>
      <c r="J88" s="426"/>
      <c r="K88" s="426"/>
      <c r="L88" s="426"/>
      <c r="M88" s="426"/>
      <c r="N88" s="426"/>
      <c r="O88" s="427"/>
      <c r="Q88" s="246" t="s">
        <v>44</v>
      </c>
      <c r="T88" s="2"/>
      <c r="U88" s="2"/>
    </row>
    <row r="89" spans="3:28" s="16" customFormat="1" ht="15" customHeight="1">
      <c r="C89" s="169"/>
      <c r="D89" s="170" t="s">
        <v>387</v>
      </c>
      <c r="E89" s="426" t="s">
        <v>238</v>
      </c>
      <c r="F89" s="426"/>
      <c r="G89" s="426"/>
      <c r="H89" s="426"/>
      <c r="I89" s="426"/>
      <c r="J89" s="426"/>
      <c r="K89" s="426"/>
      <c r="L89" s="426"/>
      <c r="M89" s="426"/>
      <c r="N89" s="426"/>
      <c r="O89" s="427"/>
      <c r="Q89" s="246" t="s">
        <v>43</v>
      </c>
      <c r="T89" s="2"/>
      <c r="U89" s="2"/>
    </row>
    <row r="90" spans="3:28" s="16" customFormat="1" ht="15" customHeight="1">
      <c r="C90" s="169"/>
      <c r="D90" s="170" t="s">
        <v>388</v>
      </c>
      <c r="E90" s="426" t="s">
        <v>394</v>
      </c>
      <c r="F90" s="426"/>
      <c r="G90" s="426"/>
      <c r="H90" s="426"/>
      <c r="I90" s="426"/>
      <c r="J90" s="426"/>
      <c r="K90" s="426"/>
      <c r="L90" s="426"/>
      <c r="M90" s="426"/>
      <c r="N90" s="426"/>
      <c r="O90" s="427"/>
      <c r="R90" s="36"/>
      <c r="T90" s="2"/>
      <c r="U90" s="2"/>
    </row>
    <row r="91" spans="3:28" s="16" customFormat="1" ht="15" customHeight="1">
      <c r="C91" s="169"/>
      <c r="D91" s="170" t="s">
        <v>389</v>
      </c>
      <c r="E91" s="426" t="s">
        <v>395</v>
      </c>
      <c r="F91" s="426"/>
      <c r="G91" s="426"/>
      <c r="H91" s="426"/>
      <c r="I91" s="426"/>
      <c r="J91" s="426"/>
      <c r="K91" s="426"/>
      <c r="L91" s="426"/>
      <c r="M91" s="426"/>
      <c r="N91" s="426"/>
      <c r="O91" s="427"/>
      <c r="Q91" s="19"/>
      <c r="R91" s="19"/>
      <c r="S91" s="19"/>
      <c r="T91" s="19"/>
      <c r="U91" s="19"/>
      <c r="V91" s="19"/>
      <c r="W91" s="19"/>
      <c r="X91" s="19"/>
      <c r="Y91" s="19"/>
      <c r="Z91" s="19"/>
    </row>
    <row r="92" spans="3:28" s="16" customFormat="1" ht="15" customHeight="1">
      <c r="C92" s="169"/>
      <c r="D92" s="170" t="s">
        <v>382</v>
      </c>
      <c r="E92" s="426" t="s">
        <v>396</v>
      </c>
      <c r="F92" s="426"/>
      <c r="G92" s="426"/>
      <c r="H92" s="426"/>
      <c r="I92" s="426"/>
      <c r="J92" s="426"/>
      <c r="K92" s="426"/>
      <c r="L92" s="426"/>
      <c r="M92" s="426"/>
      <c r="N92" s="426"/>
      <c r="O92" s="427"/>
      <c r="Q92" s="211"/>
      <c r="R92" s="211"/>
      <c r="S92" s="211"/>
      <c r="T92" s="211"/>
      <c r="U92" s="211"/>
      <c r="V92" s="211"/>
      <c r="W92" s="211"/>
      <c r="X92" s="211"/>
      <c r="Y92" s="211"/>
      <c r="Z92" s="211"/>
      <c r="AA92"/>
    </row>
    <row r="93" spans="3:28" s="16" customFormat="1" ht="15" customHeight="1">
      <c r="C93" s="169"/>
      <c r="D93" s="170" t="s">
        <v>233</v>
      </c>
      <c r="E93" s="426" t="s">
        <v>239</v>
      </c>
      <c r="F93" s="426"/>
      <c r="G93" s="426"/>
      <c r="H93" s="426"/>
      <c r="I93" s="426"/>
      <c r="J93" s="426"/>
      <c r="K93" s="426"/>
      <c r="L93" s="426"/>
      <c r="M93" s="426"/>
      <c r="N93" s="426"/>
      <c r="O93" s="427"/>
      <c r="Q93" s="3"/>
      <c r="R93" s="3"/>
      <c r="S93" s="3"/>
      <c r="T93" s="3"/>
      <c r="U93" s="3"/>
      <c r="V93" s="3"/>
      <c r="W93" s="3"/>
      <c r="X93" s="3"/>
      <c r="Y93" s="3"/>
      <c r="AA93" s="89"/>
    </row>
    <row r="94" spans="3:28" s="16" customFormat="1" ht="28.15" customHeight="1">
      <c r="C94" s="169"/>
      <c r="D94" s="170" t="s">
        <v>234</v>
      </c>
      <c r="E94" s="426" t="s">
        <v>377</v>
      </c>
      <c r="F94" s="426"/>
      <c r="G94" s="426"/>
      <c r="H94" s="426"/>
      <c r="I94" s="426"/>
      <c r="J94" s="426"/>
      <c r="K94" s="426"/>
      <c r="L94" s="426"/>
      <c r="M94" s="426"/>
      <c r="N94" s="426"/>
      <c r="O94" s="427"/>
      <c r="Q94" s="3"/>
      <c r="R94" s="3"/>
      <c r="S94" s="3"/>
      <c r="T94" s="3"/>
      <c r="U94" s="89"/>
      <c r="V94" s="3"/>
      <c r="W94" s="3"/>
      <c r="X94" s="3"/>
      <c r="Y94" s="3"/>
      <c r="AA94" s="89"/>
    </row>
    <row r="95" spans="3:28" s="16" customFormat="1" ht="15" customHeight="1">
      <c r="C95" s="169"/>
      <c r="D95" s="170" t="s">
        <v>235</v>
      </c>
      <c r="E95" s="426" t="s">
        <v>240</v>
      </c>
      <c r="F95" s="426"/>
      <c r="G95" s="426"/>
      <c r="H95" s="426"/>
      <c r="I95" s="426"/>
      <c r="J95" s="426"/>
      <c r="K95" s="426"/>
      <c r="L95" s="426"/>
      <c r="M95" s="426"/>
      <c r="N95" s="426"/>
      <c r="O95" s="427"/>
      <c r="Q95" s="89"/>
      <c r="R95" s="3"/>
      <c r="S95" s="3"/>
      <c r="T95" s="3"/>
      <c r="U95" s="3"/>
      <c r="V95" s="3"/>
      <c r="W95" s="3"/>
      <c r="X95" s="3"/>
      <c r="Y95" s="3"/>
      <c r="AA95" s="89"/>
      <c r="AB95" s="212"/>
    </row>
    <row r="96" spans="3:28" s="16" customFormat="1" ht="28.15" customHeight="1">
      <c r="C96" s="169"/>
      <c r="D96" s="170" t="s">
        <v>236</v>
      </c>
      <c r="E96" s="426" t="s">
        <v>378</v>
      </c>
      <c r="F96" s="426"/>
      <c r="G96" s="426"/>
      <c r="H96" s="426"/>
      <c r="I96" s="426"/>
      <c r="J96" s="426"/>
      <c r="K96" s="426"/>
      <c r="L96" s="426"/>
      <c r="M96" s="426"/>
      <c r="N96" s="426"/>
      <c r="O96" s="427"/>
      <c r="Q96" s="3"/>
      <c r="R96" s="3"/>
      <c r="S96" s="3"/>
      <c r="T96" s="3"/>
      <c r="U96" s="89"/>
      <c r="V96" s="3"/>
      <c r="W96" s="3"/>
      <c r="X96" s="3"/>
      <c r="Y96" s="3"/>
      <c r="Z96" s="3"/>
      <c r="AA96" s="89"/>
    </row>
    <row r="97" spans="1:27" ht="28.15" customHeight="1">
      <c r="A97" s="16"/>
      <c r="B97" s="16"/>
      <c r="C97" s="169"/>
      <c r="D97" s="170" t="s">
        <v>237</v>
      </c>
      <c r="E97" s="426" t="s">
        <v>241</v>
      </c>
      <c r="F97" s="426"/>
      <c r="G97" s="426"/>
      <c r="H97" s="426"/>
      <c r="I97" s="426"/>
      <c r="J97" s="426"/>
      <c r="K97" s="426"/>
      <c r="L97" s="426"/>
      <c r="M97" s="426"/>
      <c r="N97" s="426"/>
      <c r="O97" s="427"/>
      <c r="Q97" s="3"/>
      <c r="R97" s="3"/>
      <c r="S97" s="3"/>
      <c r="T97" s="3"/>
      <c r="U97" s="3"/>
      <c r="V97" s="3"/>
      <c r="W97" s="3"/>
      <c r="X97" s="3"/>
      <c r="Y97" s="3"/>
      <c r="Z97" s="3"/>
      <c r="AA97" s="3"/>
    </row>
    <row r="98" spans="1:27" ht="28.15" customHeight="1">
      <c r="A98" s="16"/>
      <c r="B98" s="16"/>
      <c r="C98" s="169">
        <v>5</v>
      </c>
      <c r="D98" s="426" t="s">
        <v>360</v>
      </c>
      <c r="E98" s="426"/>
      <c r="F98" s="426"/>
      <c r="G98" s="426"/>
      <c r="H98" s="426"/>
      <c r="I98" s="426"/>
      <c r="J98" s="426"/>
      <c r="K98" s="426"/>
      <c r="L98" s="426"/>
      <c r="M98" s="426"/>
      <c r="N98" s="426"/>
      <c r="O98" s="427"/>
      <c r="Q98" s="3"/>
      <c r="R98" s="3"/>
      <c r="S98" s="3"/>
      <c r="T98" s="3"/>
      <c r="U98" s="3"/>
      <c r="V98" s="3"/>
      <c r="W98" s="3"/>
      <c r="X98" s="3"/>
      <c r="Y98" s="3"/>
      <c r="Z98" s="3"/>
      <c r="AA98" s="3"/>
    </row>
    <row r="99" spans="1:27" ht="66" customHeight="1">
      <c r="A99" s="16"/>
      <c r="B99" s="16"/>
      <c r="C99" s="169">
        <v>6</v>
      </c>
      <c r="D99" s="504" t="s">
        <v>420</v>
      </c>
      <c r="E99" s="504"/>
      <c r="F99" s="504"/>
      <c r="G99" s="504"/>
      <c r="H99" s="504"/>
      <c r="I99" s="504"/>
      <c r="J99" s="504"/>
      <c r="K99" s="504"/>
      <c r="L99" s="504"/>
      <c r="M99" s="504"/>
      <c r="N99" s="504"/>
      <c r="O99" s="505"/>
      <c r="Q99" s="3"/>
      <c r="R99" s="3"/>
      <c r="S99" s="3"/>
      <c r="T99" s="3"/>
      <c r="U99" s="3"/>
      <c r="V99" s="3"/>
      <c r="W99" s="3"/>
      <c r="X99" s="3"/>
      <c r="Y99" s="3"/>
      <c r="Z99" s="3"/>
      <c r="AA99" s="3"/>
    </row>
    <row r="100" spans="1:27" ht="15" customHeight="1">
      <c r="A100" s="16"/>
      <c r="B100" s="16"/>
      <c r="C100" s="169">
        <v>7</v>
      </c>
      <c r="D100" s="426" t="s">
        <v>359</v>
      </c>
      <c r="E100" s="426"/>
      <c r="F100" s="426"/>
      <c r="G100" s="426"/>
      <c r="H100" s="426"/>
      <c r="I100" s="426"/>
      <c r="J100" s="426"/>
      <c r="K100" s="426"/>
      <c r="L100" s="426"/>
      <c r="M100" s="426"/>
      <c r="N100" s="426"/>
      <c r="O100" s="427"/>
      <c r="Q100"/>
      <c r="R100"/>
      <c r="S100"/>
      <c r="T100"/>
      <c r="U100"/>
      <c r="V100"/>
      <c r="W100"/>
      <c r="X100"/>
      <c r="Y100"/>
      <c r="Z100"/>
    </row>
    <row r="101" spans="1:27" ht="13.15" customHeight="1">
      <c r="C101" s="171"/>
      <c r="D101" s="34"/>
      <c r="E101" s="34"/>
      <c r="F101" s="34"/>
      <c r="G101" s="34"/>
      <c r="H101" s="34"/>
      <c r="I101" s="34"/>
      <c r="J101" s="34"/>
      <c r="K101" s="34"/>
      <c r="L101" s="34"/>
      <c r="M101" s="34"/>
      <c r="N101" s="34"/>
      <c r="O101" s="35"/>
      <c r="Q101" s="247" t="s">
        <v>45</v>
      </c>
      <c r="R101" s="247" t="s">
        <v>80</v>
      </c>
      <c r="S101"/>
      <c r="T101"/>
      <c r="U101"/>
      <c r="V101"/>
      <c r="W101"/>
      <c r="X101"/>
      <c r="Y101"/>
      <c r="Z101"/>
    </row>
    <row r="102" spans="1:27" ht="13.5">
      <c r="Q102" s="247" t="s">
        <v>78</v>
      </c>
      <c r="R102" s="247" t="s">
        <v>205</v>
      </c>
      <c r="S102"/>
      <c r="T102"/>
      <c r="U102"/>
      <c r="V102"/>
      <c r="W102"/>
      <c r="X102"/>
      <c r="Y102"/>
      <c r="Z102"/>
    </row>
    <row r="103" spans="1:27" ht="13.5">
      <c r="Q103" s="247"/>
      <c r="R103"/>
      <c r="S103"/>
      <c r="T103"/>
      <c r="U103"/>
      <c r="V103"/>
      <c r="W103"/>
      <c r="X103"/>
      <c r="Y103"/>
      <c r="Z103"/>
    </row>
    <row r="104" spans="1:27" ht="13.5">
      <c r="Q104" s="247" t="s">
        <v>89</v>
      </c>
      <c r="R104"/>
    </row>
    <row r="105" spans="1:27" ht="13.5">
      <c r="Q105" s="247" t="s">
        <v>90</v>
      </c>
      <c r="R105"/>
    </row>
    <row r="106" spans="1:27" ht="13.5">
      <c r="Q106" s="247" t="s">
        <v>91</v>
      </c>
      <c r="R106"/>
    </row>
    <row r="107" spans="1:27" ht="13.5">
      <c r="Q107" s="247" t="s">
        <v>92</v>
      </c>
      <c r="R107"/>
    </row>
    <row r="108" spans="1:27" ht="13.5">
      <c r="Q108" s="247" t="s">
        <v>93</v>
      </c>
      <c r="R108"/>
    </row>
    <row r="109" spans="1:27" ht="13.5">
      <c r="Q109" s="247" t="s">
        <v>94</v>
      </c>
    </row>
    <row r="110" spans="1:27" ht="13.5">
      <c r="Q110" s="247" t="s">
        <v>95</v>
      </c>
    </row>
    <row r="111" spans="1:27" ht="13.5">
      <c r="Q111" s="247" t="s">
        <v>96</v>
      </c>
    </row>
    <row r="112" spans="1:27" ht="13.5">
      <c r="Q112" s="247" t="s">
        <v>97</v>
      </c>
    </row>
    <row r="113" spans="17:17" ht="13.5">
      <c r="Q113" s="247" t="s">
        <v>100</v>
      </c>
    </row>
    <row r="114" spans="17:17" ht="13.5">
      <c r="Q114" s="247" t="s">
        <v>101</v>
      </c>
    </row>
    <row r="115" spans="17:17" ht="13.5">
      <c r="Q115" s="247" t="s">
        <v>102</v>
      </c>
    </row>
    <row r="116" spans="17:17" ht="13.5">
      <c r="Q116" s="247" t="s">
        <v>103</v>
      </c>
    </row>
    <row r="117" spans="17:17" ht="13.5">
      <c r="Q117" s="247" t="s">
        <v>104</v>
      </c>
    </row>
    <row r="118" spans="17:17" ht="13.5">
      <c r="Q118" s="247" t="s">
        <v>105</v>
      </c>
    </row>
    <row r="119" spans="17:17" ht="13.5">
      <c r="Q119" s="247" t="s">
        <v>98</v>
      </c>
    </row>
    <row r="120" spans="17:17" ht="13.5">
      <c r="Q120" s="247" t="s">
        <v>106</v>
      </c>
    </row>
    <row r="121" spans="17:17" ht="13.5">
      <c r="Q121" s="247" t="s">
        <v>107</v>
      </c>
    </row>
    <row r="122" spans="17:17" ht="13.5">
      <c r="Q122" s="247" t="s">
        <v>108</v>
      </c>
    </row>
    <row r="123" spans="17:17" ht="13.5">
      <c r="Q123" s="247" t="s">
        <v>109</v>
      </c>
    </row>
    <row r="124" spans="17:17" ht="13.5">
      <c r="Q124" s="247" t="s">
        <v>110</v>
      </c>
    </row>
    <row r="125" spans="17:17" ht="13.5">
      <c r="Q125" s="247" t="s">
        <v>111</v>
      </c>
    </row>
    <row r="126" spans="17:17" ht="13.5">
      <c r="Q126" s="247" t="s">
        <v>112</v>
      </c>
    </row>
    <row r="127" spans="17:17" ht="13.5">
      <c r="Q127" s="247" t="s">
        <v>113</v>
      </c>
    </row>
    <row r="128" spans="17:17" ht="13.5">
      <c r="Q128" s="247" t="s">
        <v>114</v>
      </c>
    </row>
    <row r="129" spans="17:17" ht="13.5">
      <c r="Q129" s="247" t="s">
        <v>115</v>
      </c>
    </row>
    <row r="130" spans="17:17" ht="13.5">
      <c r="Q130" s="247" t="s">
        <v>116</v>
      </c>
    </row>
    <row r="131" spans="17:17" ht="13.5">
      <c r="Q131" s="247" t="s">
        <v>99</v>
      </c>
    </row>
    <row r="132" spans="17:17" ht="13.5">
      <c r="Q132" s="247" t="s">
        <v>117</v>
      </c>
    </row>
    <row r="133" spans="17:17" ht="13.5">
      <c r="Q133" s="247" t="s">
        <v>118</v>
      </c>
    </row>
    <row r="134" spans="17:17" ht="13.5">
      <c r="Q134" s="247" t="s">
        <v>119</v>
      </c>
    </row>
    <row r="135" spans="17:17" ht="13.5">
      <c r="Q135" s="247" t="s">
        <v>120</v>
      </c>
    </row>
    <row r="136" spans="17:17" ht="13.5">
      <c r="Q136" s="247" t="s">
        <v>121</v>
      </c>
    </row>
    <row r="137" spans="17:17" ht="13.5">
      <c r="Q137" s="247" t="s">
        <v>122</v>
      </c>
    </row>
    <row r="138" spans="17:17" ht="13.5">
      <c r="Q138" s="248" t="s">
        <v>123</v>
      </c>
    </row>
    <row r="139" spans="17:17" ht="13.5">
      <c r="Q139" s="248" t="s">
        <v>124</v>
      </c>
    </row>
    <row r="140" spans="17:17" ht="13.5">
      <c r="Q140" s="248" t="s">
        <v>125</v>
      </c>
    </row>
    <row r="141" spans="17:17" ht="13.5">
      <c r="Q141" s="248" t="s">
        <v>126</v>
      </c>
    </row>
    <row r="142" spans="17:17" ht="13.5">
      <c r="Q142" s="248" t="s">
        <v>127</v>
      </c>
    </row>
    <row r="143" spans="17:17" ht="13.5">
      <c r="Q143" s="248" t="s">
        <v>128</v>
      </c>
    </row>
    <row r="144" spans="17:17" ht="13.5">
      <c r="Q144" s="248" t="s">
        <v>335</v>
      </c>
    </row>
    <row r="145" spans="17:17" ht="13.5">
      <c r="Q145" s="248" t="s">
        <v>336</v>
      </c>
    </row>
    <row r="146" spans="17:17" ht="13.5">
      <c r="Q146" s="248" t="s">
        <v>337</v>
      </c>
    </row>
    <row r="147" spans="17:17">
      <c r="Q147" s="246"/>
    </row>
    <row r="148" spans="17:17" ht="13.5">
      <c r="Q148" s="247" t="s">
        <v>132</v>
      </c>
    </row>
    <row r="149" spans="17:17">
      <c r="Q149" s="246" t="s">
        <v>129</v>
      </c>
    </row>
    <row r="150" spans="17:17">
      <c r="Q150" s="16" t="s">
        <v>131</v>
      </c>
    </row>
  </sheetData>
  <sheetProtection algorithmName="SHA-512" hashValue="cY9hJYdQkiXykI5LPu3ot+beloOIdKfDPqO0ZcFtYJ3jB2bxTGbHHsb94E4drXRrXHuEnBpcVqC/aY4yS8owjA==" saltValue="Su8VM5o/+HWWbxPdwoJ7/A==" spinCount="100000" sheet="1" objects="1" scenarios="1"/>
  <mergeCells count="95">
    <mergeCell ref="F54:H54"/>
    <mergeCell ref="I54:K54"/>
    <mergeCell ref="L54:M54"/>
    <mergeCell ref="D55:E56"/>
    <mergeCell ref="F55:H55"/>
    <mergeCell ref="I55:K55"/>
    <mergeCell ref="L55:M55"/>
    <mergeCell ref="F56:H56"/>
    <mergeCell ref="I56:K56"/>
    <mergeCell ref="L56:M56"/>
    <mergeCell ref="P64:S64"/>
    <mergeCell ref="D78:O78"/>
    <mergeCell ref="E85:O85"/>
    <mergeCell ref="E86:O86"/>
    <mergeCell ref="D79:O79"/>
    <mergeCell ref="D64:G64"/>
    <mergeCell ref="J64:L64"/>
    <mergeCell ref="E84:O84"/>
    <mergeCell ref="J69:L69"/>
    <mergeCell ref="J70:L70"/>
    <mergeCell ref="D71:I71"/>
    <mergeCell ref="D72:O72"/>
    <mergeCell ref="D80:O80"/>
    <mergeCell ref="D81:O81"/>
    <mergeCell ref="J66:L66"/>
    <mergeCell ref="M67:N67"/>
    <mergeCell ref="D100:O100"/>
    <mergeCell ref="C75:O75"/>
    <mergeCell ref="C73:E73"/>
    <mergeCell ref="D98:O98"/>
    <mergeCell ref="E96:O96"/>
    <mergeCell ref="E90:O90"/>
    <mergeCell ref="E93:O93"/>
    <mergeCell ref="E95:O95"/>
    <mergeCell ref="E87:O87"/>
    <mergeCell ref="E92:O92"/>
    <mergeCell ref="E97:O97"/>
    <mergeCell ref="D82:O82"/>
    <mergeCell ref="E94:O94"/>
    <mergeCell ref="E91:O91"/>
    <mergeCell ref="D99:O99"/>
    <mergeCell ref="E88:O88"/>
    <mergeCell ref="M47:O47"/>
    <mergeCell ref="J40:O40"/>
    <mergeCell ref="L42:O42"/>
    <mergeCell ref="M50:N50"/>
    <mergeCell ref="C29:O29"/>
    <mergeCell ref="N49:O49"/>
    <mergeCell ref="D83:O83"/>
    <mergeCell ref="C49:E50"/>
    <mergeCell ref="J39:O39"/>
    <mergeCell ref="C31:O32"/>
    <mergeCell ref="L34:O34"/>
    <mergeCell ref="C45:O45"/>
    <mergeCell ref="M48:O48"/>
    <mergeCell ref="F47:L48"/>
    <mergeCell ref="F49:K50"/>
    <mergeCell ref="C36:F36"/>
    <mergeCell ref="F52:I52"/>
    <mergeCell ref="L52:O52"/>
    <mergeCell ref="F53:H53"/>
    <mergeCell ref="I53:K53"/>
    <mergeCell ref="L53:M53"/>
    <mergeCell ref="E89:O89"/>
    <mergeCell ref="J62:L62"/>
    <mergeCell ref="C60:E60"/>
    <mergeCell ref="F60:O60"/>
    <mergeCell ref="H62:I62"/>
    <mergeCell ref="M62:O62"/>
    <mergeCell ref="C62:C65"/>
    <mergeCell ref="M63:N63"/>
    <mergeCell ref="M64:N64"/>
    <mergeCell ref="D65:G65"/>
    <mergeCell ref="J65:L65"/>
    <mergeCell ref="M65:N65"/>
    <mergeCell ref="D62:G62"/>
    <mergeCell ref="J63:L63"/>
    <mergeCell ref="D63:G63"/>
    <mergeCell ref="F73:O73"/>
    <mergeCell ref="D69:I70"/>
    <mergeCell ref="C24:D24"/>
    <mergeCell ref="C17:R17"/>
    <mergeCell ref="C20:D20"/>
    <mergeCell ref="C21:D21"/>
    <mergeCell ref="C22:D22"/>
    <mergeCell ref="C23:D23"/>
    <mergeCell ref="D66:G66"/>
    <mergeCell ref="D67:G67"/>
    <mergeCell ref="J67:L67"/>
    <mergeCell ref="M66:N66"/>
    <mergeCell ref="C68:I68"/>
    <mergeCell ref="F58:O58"/>
    <mergeCell ref="F59:O59"/>
    <mergeCell ref="C47:E48"/>
    <mergeCell ref="M27:M28"/>
  </mergeCells>
  <phoneticPr fontId="3"/>
  <dataValidations count="3">
    <dataValidation type="list" allowBlank="1" showInputMessage="1" showErrorMessage="1" sqref="C36" xr:uid="{00000000-0002-0000-0000-000001000000}">
      <formula1>$Q$85:$Q$89</formula1>
    </dataValidation>
    <dataValidation type="list" allowBlank="1" showInputMessage="1" showErrorMessage="1" sqref="N28:O28" xr:uid="{00000000-0002-0000-0000-000002000000}">
      <formula1>$Q$149:$Q$150</formula1>
    </dataValidation>
    <dataValidation type="list" allowBlank="1" showInputMessage="1" showErrorMessage="1" sqref="F52:I52" xr:uid="{91AF2426-37CE-49C7-925B-E1242557312A}">
      <formula1>$Q$104:$Q$146</formula1>
    </dataValidation>
  </dataValidations>
  <printOptions horizontalCentered="1"/>
  <pageMargins left="0.6692913385826772" right="0.62992125984251968" top="0.55118110236220474" bottom="0.55118110236220474" header="0" footer="0.51181102362204722"/>
  <pageSetup paperSize="9" scale="83" fitToHeight="2" orientation="portrait" r:id="rId1"/>
  <headerFooter alignWithMargins="0"/>
  <rowBreaks count="1" manualBreakCount="1">
    <brk id="74" min="2" max="14" man="1"/>
  </rowBreaks>
  <legacy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pageSetUpPr fitToPage="1"/>
  </sheetPr>
  <dimension ref="B1:BJ76"/>
  <sheetViews>
    <sheetView showGridLines="0" topLeftCell="B1" zoomScaleNormal="100" workbookViewId="0">
      <selection activeCell="B2" sqref="B2:J3"/>
    </sheetView>
  </sheetViews>
  <sheetFormatPr defaultColWidth="9" defaultRowHeight="12"/>
  <cols>
    <col min="1" max="2" width="2.875" style="38" customWidth="1"/>
    <col min="3" max="3" width="18.375" style="38" customWidth="1"/>
    <col min="4" max="5" width="4.375" style="38" customWidth="1"/>
    <col min="6" max="6" width="3.75" style="38" customWidth="1"/>
    <col min="7" max="7" width="2.375" style="38" customWidth="1"/>
    <col min="8" max="8" width="10.375" style="38" customWidth="1"/>
    <col min="9" max="9" width="2.375" style="38" customWidth="1"/>
    <col min="10" max="11" width="2.5" style="38" customWidth="1"/>
    <col min="12" max="12" width="2.75" style="38" customWidth="1"/>
    <col min="13" max="13" width="2.875" style="38" customWidth="1"/>
    <col min="14" max="15" width="2.75" style="38" customWidth="1"/>
    <col min="16" max="16" width="3" style="38" customWidth="1"/>
    <col min="17" max="19" width="4.75" style="38" customWidth="1"/>
    <col min="20" max="22" width="2.875" style="38" customWidth="1"/>
    <col min="23" max="24" width="2.5" style="38" customWidth="1"/>
    <col min="25" max="25" width="2.875" style="38" customWidth="1"/>
    <col min="26" max="26" width="7.75" style="38" customWidth="1"/>
    <col min="27" max="27" width="4.75" style="38" customWidth="1"/>
    <col min="28" max="28" width="2" style="38" customWidth="1"/>
    <col min="29" max="30" width="2.375" style="38" customWidth="1"/>
    <col min="31" max="31" width="3.125" style="38" customWidth="1"/>
    <col min="32" max="33" width="2.375" style="38" customWidth="1"/>
    <col min="34" max="34" width="2.875" style="38" customWidth="1"/>
    <col min="35" max="35" width="7.75" style="38" customWidth="1"/>
    <col min="36" max="37" width="4.375" style="38" customWidth="1"/>
    <col min="38" max="38" width="3.375" style="38" customWidth="1"/>
    <col min="39" max="39" width="2.75" style="38" customWidth="1"/>
    <col min="40" max="40" width="2.875" style="38" customWidth="1"/>
    <col min="41" max="41" width="10.75" style="38" customWidth="1"/>
    <col min="42" max="42" width="2.875" style="38" customWidth="1"/>
    <col min="43" max="44" width="2.5" style="38" customWidth="1"/>
    <col min="45" max="45" width="2.75" style="38" customWidth="1"/>
    <col min="46" max="46" width="7.75" style="38" customWidth="1"/>
    <col min="47" max="47" width="11.75" style="38" customWidth="1"/>
    <col min="48" max="48" width="1.875" style="38" customWidth="1"/>
    <col min="49" max="49" width="5.375" style="38" customWidth="1"/>
    <col min="50" max="50" width="9" style="38"/>
    <col min="51" max="51" width="49.75" style="38" bestFit="1" customWidth="1"/>
    <col min="52" max="53" width="9" style="38"/>
    <col min="54" max="54" width="54.5" style="38" bestFit="1" customWidth="1"/>
    <col min="55" max="55" width="13" style="38" bestFit="1" customWidth="1"/>
    <col min="56" max="56" width="24.375" style="38" bestFit="1" customWidth="1"/>
    <col min="57" max="58" width="9" style="38"/>
    <col min="59" max="59" width="16.25" style="38" customWidth="1"/>
    <col min="60" max="16384" width="9" style="38"/>
  </cols>
  <sheetData>
    <row r="1" spans="2:49" ht="27" customHeight="1">
      <c r="F1" s="37"/>
      <c r="S1" s="83" t="s">
        <v>73</v>
      </c>
      <c r="T1" s="83" t="s">
        <v>214</v>
      </c>
    </row>
    <row r="2" spans="2:49" ht="12" customHeight="1" thickBot="1">
      <c r="B2" s="522" t="s">
        <v>277</v>
      </c>
      <c r="C2" s="522"/>
      <c r="D2" s="522"/>
      <c r="E2" s="522"/>
      <c r="F2" s="522"/>
      <c r="G2" s="522"/>
      <c r="H2" s="522"/>
      <c r="I2" s="522"/>
      <c r="J2" s="522"/>
      <c r="K2"/>
      <c r="L2"/>
      <c r="M2"/>
      <c r="N2"/>
      <c r="O2"/>
      <c r="P2"/>
      <c r="Q2"/>
      <c r="R2"/>
      <c r="S2"/>
      <c r="T2"/>
      <c r="U2"/>
      <c r="V2"/>
      <c r="W2"/>
      <c r="X2"/>
      <c r="Y2"/>
      <c r="Z2" s="39"/>
      <c r="AA2" s="39"/>
      <c r="AB2" s="39"/>
      <c r="AC2" s="39"/>
      <c r="AD2" s="39"/>
      <c r="AE2" s="39"/>
      <c r="AF2" s="39"/>
      <c r="AG2" s="39"/>
      <c r="AH2" s="39"/>
      <c r="AI2" s="39"/>
      <c r="AJ2" s="39"/>
      <c r="AK2" s="39"/>
      <c r="AL2" s="39"/>
      <c r="AM2" s="39"/>
      <c r="AN2" s="39"/>
      <c r="AO2" s="39"/>
      <c r="AP2" s="39"/>
      <c r="AQ2" s="39"/>
      <c r="AR2" s="39"/>
      <c r="AS2" s="39"/>
      <c r="AT2" s="39"/>
      <c r="AU2" s="109"/>
      <c r="AV2" s="105"/>
      <c r="AW2" s="381"/>
    </row>
    <row r="3" spans="2:49" ht="13.15" customHeight="1">
      <c r="B3" s="522"/>
      <c r="C3" s="522"/>
      <c r="D3" s="522"/>
      <c r="E3" s="522"/>
      <c r="F3" s="522"/>
      <c r="G3" s="522"/>
      <c r="H3" s="522"/>
      <c r="I3" s="522"/>
      <c r="J3" s="522"/>
      <c r="K3"/>
      <c r="L3"/>
      <c r="M3"/>
      <c r="N3"/>
      <c r="O3"/>
      <c r="P3"/>
      <c r="Q3"/>
      <c r="R3"/>
      <c r="S3"/>
      <c r="T3"/>
      <c r="U3"/>
      <c r="V3"/>
      <c r="W3"/>
      <c r="X3"/>
      <c r="Y3"/>
      <c r="Z3" s="40"/>
      <c r="AA3" s="40"/>
      <c r="AB3" s="614"/>
      <c r="AC3" s="615"/>
      <c r="AD3" s="615"/>
      <c r="AE3" s="84"/>
      <c r="AF3" s="98"/>
      <c r="AG3" s="98"/>
      <c r="AH3" s="98"/>
      <c r="AI3" s="98"/>
      <c r="AJ3" s="98"/>
      <c r="AK3" s="98"/>
      <c r="AL3" s="98"/>
      <c r="AM3" s="98"/>
      <c r="AN3" s="98"/>
      <c r="AO3" s="98"/>
      <c r="AP3" s="602" t="s">
        <v>298</v>
      </c>
      <c r="AQ3" s="603"/>
      <c r="AR3" s="604"/>
      <c r="AS3" s="610" t="s">
        <v>0</v>
      </c>
      <c r="AT3" s="611"/>
      <c r="AU3" s="108" t="s">
        <v>88</v>
      </c>
      <c r="AV3" s="106"/>
      <c r="AW3" s="381"/>
    </row>
    <row r="4" spans="2:49" ht="14.25" thickBot="1">
      <c r="C4"/>
      <c r="F4"/>
      <c r="G4"/>
      <c r="H4"/>
      <c r="I4"/>
      <c r="J4"/>
      <c r="K4"/>
      <c r="L4"/>
      <c r="M4"/>
      <c r="N4"/>
      <c r="O4"/>
      <c r="P4"/>
      <c r="Q4"/>
      <c r="R4"/>
      <c r="S4"/>
      <c r="T4"/>
      <c r="U4"/>
      <c r="V4"/>
      <c r="W4"/>
      <c r="X4"/>
      <c r="Y4"/>
      <c r="Z4" s="40"/>
      <c r="AA4" s="40"/>
      <c r="AB4" s="99"/>
      <c r="AC4" s="96"/>
      <c r="AD4" s="96"/>
      <c r="AE4" s="84"/>
      <c r="AF4" s="98"/>
      <c r="AG4" s="98"/>
      <c r="AH4" s="98"/>
      <c r="AI4" s="98"/>
      <c r="AJ4" s="98"/>
      <c r="AK4" s="98"/>
      <c r="AL4" s="98"/>
      <c r="AM4" s="98"/>
      <c r="AN4" s="98"/>
      <c r="AO4" s="98"/>
      <c r="AP4" s="605"/>
      <c r="AQ4" s="606"/>
      <c r="AR4" s="607"/>
      <c r="AS4" s="612" t="str">
        <f>+表紙!N28</f>
        <v>○</v>
      </c>
      <c r="AT4" s="613"/>
      <c r="AU4" s="250" t="str">
        <f>+表紙!O28</f>
        <v>　</v>
      </c>
      <c r="AV4" s="106"/>
      <c r="AW4" s="381"/>
    </row>
    <row r="5" spans="2:49" ht="15" customHeight="1">
      <c r="B5" s="142" t="s">
        <v>82</v>
      </c>
      <c r="C5" s="142"/>
      <c r="F5" s="142"/>
      <c r="G5" s="96"/>
      <c r="H5" s="96"/>
      <c r="I5" s="96"/>
      <c r="J5" s="96"/>
      <c r="K5" s="96"/>
      <c r="L5" s="96"/>
      <c r="M5" s="40"/>
      <c r="N5" s="40"/>
      <c r="O5" s="40"/>
      <c r="P5" s="40"/>
      <c r="Q5" s="40"/>
      <c r="R5" s="40"/>
      <c r="S5" s="40"/>
      <c r="T5" s="40"/>
      <c r="U5" s="40"/>
      <c r="V5" s="40"/>
      <c r="W5" s="40"/>
      <c r="X5" s="40"/>
      <c r="Y5" s="40"/>
      <c r="Z5" s="616" t="s">
        <v>81</v>
      </c>
      <c r="AA5" s="616"/>
      <c r="AB5" s="617"/>
      <c r="AC5" s="617"/>
      <c r="AD5" s="617"/>
      <c r="AE5" s="84" t="s">
        <v>75</v>
      </c>
      <c r="AF5" s="532" t="str">
        <f>+表紙!F47</f>
        <v>日鋪建設株式会社　関東南支店</v>
      </c>
      <c r="AG5" s="532"/>
      <c r="AH5" s="532"/>
      <c r="AI5" s="532"/>
      <c r="AJ5" s="532"/>
      <c r="AK5" s="532"/>
      <c r="AL5" s="532"/>
      <c r="AM5" s="532"/>
      <c r="AN5" s="532"/>
      <c r="AO5" s="532"/>
      <c r="AP5" s="532"/>
      <c r="AQ5" s="532"/>
      <c r="AR5" s="532"/>
      <c r="AS5" s="532"/>
      <c r="AT5" s="532"/>
      <c r="AU5" s="532"/>
      <c r="AV5" s="217"/>
      <c r="AW5" s="381"/>
    </row>
    <row r="6" spans="2:49" ht="24.75" customHeight="1" thickBot="1">
      <c r="B6" s="294" t="s">
        <v>422</v>
      </c>
      <c r="C6" s="144"/>
      <c r="F6" s="144"/>
      <c r="G6" s="123"/>
      <c r="H6" s="123"/>
      <c r="I6" s="123"/>
      <c r="J6" s="123"/>
      <c r="K6" s="123"/>
      <c r="L6" s="123"/>
      <c r="M6" s="123"/>
      <c r="N6" s="123"/>
      <c r="O6" s="123"/>
      <c r="P6" s="123"/>
      <c r="Q6" s="123"/>
      <c r="R6" s="123"/>
      <c r="S6" s="123"/>
      <c r="T6" s="123"/>
      <c r="U6" s="123"/>
      <c r="V6" s="123"/>
      <c r="W6" s="123"/>
      <c r="X6" s="123"/>
      <c r="Y6" s="123"/>
      <c r="AC6" s="40"/>
      <c r="AD6" s="40"/>
      <c r="AE6" s="40"/>
      <c r="AF6" s="40"/>
      <c r="AG6" s="40"/>
      <c r="AH6" s="40"/>
      <c r="AI6" s="40"/>
      <c r="AJ6" s="40"/>
      <c r="AK6" s="40"/>
      <c r="AL6" s="40"/>
      <c r="AM6" s="40"/>
      <c r="AN6" s="40"/>
      <c r="AO6" s="40"/>
      <c r="AP6" s="40"/>
      <c r="AQ6" s="40"/>
      <c r="AR6" s="40"/>
      <c r="AS6" s="40"/>
      <c r="AT6" s="40"/>
      <c r="AU6" s="40"/>
      <c r="AV6" s="40"/>
      <c r="AW6" s="381"/>
    </row>
    <row r="7" spans="2:49" ht="28.15" customHeight="1" thickBot="1">
      <c r="B7" s="586" t="s">
        <v>278</v>
      </c>
      <c r="C7" s="587"/>
      <c r="D7" s="583" t="s">
        <v>248</v>
      </c>
      <c r="E7" s="584"/>
      <c r="F7" s="584"/>
      <c r="G7" s="584"/>
      <c r="H7" s="584"/>
      <c r="I7" s="585"/>
      <c r="J7" s="132"/>
      <c r="K7" s="51"/>
      <c r="L7" s="145"/>
      <c r="M7" s="145"/>
      <c r="N7" s="145"/>
      <c r="O7" s="145"/>
      <c r="P7" s="145"/>
      <c r="Q7" s="145"/>
      <c r="R7" s="145"/>
      <c r="S7" s="618"/>
      <c r="T7" s="619"/>
      <c r="U7" s="619"/>
      <c r="V7" s="619"/>
      <c r="W7" s="257"/>
      <c r="X7" s="257"/>
      <c r="Y7" s="124"/>
      <c r="AB7"/>
      <c r="AC7"/>
      <c r="AD7"/>
      <c r="AE7"/>
      <c r="AF7" s="91"/>
      <c r="AG7" s="91"/>
      <c r="AH7" s="91"/>
      <c r="AI7" s="91"/>
      <c r="AJ7" s="91"/>
      <c r="AK7" s="91"/>
      <c r="AL7" s="91"/>
      <c r="AM7" s="91"/>
      <c r="AN7" s="91"/>
      <c r="AO7" s="51"/>
      <c r="AP7" s="51"/>
      <c r="AQ7" s="51"/>
      <c r="AR7" s="51"/>
      <c r="AS7"/>
      <c r="AT7"/>
      <c r="AU7"/>
      <c r="AV7"/>
      <c r="AW7" s="381"/>
    </row>
    <row r="8" spans="2:49" ht="28.15" customHeight="1" thickTop="1" thickBot="1">
      <c r="B8" s="41" t="s">
        <v>83</v>
      </c>
      <c r="C8" s="593" t="s">
        <v>86</v>
      </c>
      <c r="D8" s="593"/>
      <c r="E8" s="593"/>
      <c r="F8" s="593"/>
      <c r="G8" s="593"/>
      <c r="H8" s="593"/>
      <c r="I8" s="593"/>
      <c r="J8" s="593"/>
      <c r="K8" s="593"/>
      <c r="L8" s="137"/>
      <c r="M8" s="137"/>
      <c r="N8" s="137"/>
      <c r="O8" s="137"/>
      <c r="P8" s="137"/>
      <c r="Q8" s="137"/>
      <c r="R8" s="137"/>
      <c r="S8" s="137"/>
      <c r="T8" s="137"/>
      <c r="U8" s="137"/>
      <c r="V8" s="137"/>
      <c r="W8" s="119"/>
      <c r="X8" s="119"/>
      <c r="Y8" s="119"/>
      <c r="Z8" s="91"/>
      <c r="AA8" s="91"/>
      <c r="AB8" s="91"/>
      <c r="AC8" s="91"/>
      <c r="AD8" s="91"/>
      <c r="AE8" s="91"/>
      <c r="AF8" s="51"/>
      <c r="AG8" s="47"/>
      <c r="AH8" s="43" t="s">
        <v>29</v>
      </c>
      <c r="AI8" s="539" t="s">
        <v>303</v>
      </c>
      <c r="AJ8" s="539"/>
      <c r="AK8" s="539"/>
      <c r="AL8" s="539"/>
      <c r="AM8" s="539"/>
      <c r="AN8" s="540"/>
      <c r="AO8" s="51"/>
      <c r="AP8" s="51"/>
      <c r="AQ8" s="51"/>
      <c r="AR8" s="51"/>
      <c r="AS8"/>
      <c r="AT8"/>
      <c r="AU8"/>
      <c r="AV8"/>
      <c r="AW8" s="381"/>
    </row>
    <row r="9" spans="2:49" ht="24.75" customHeight="1" thickTop="1" thickBot="1">
      <c r="B9" s="175" t="s">
        <v>190</v>
      </c>
      <c r="F9" s="590" t="s">
        <v>156</v>
      </c>
      <c r="G9" s="591"/>
      <c r="H9" s="591"/>
      <c r="I9" s="592"/>
      <c r="J9" s="137"/>
      <c r="K9" s="137"/>
      <c r="L9" s="137"/>
      <c r="M9" s="137"/>
      <c r="N9" s="137"/>
      <c r="O9" s="137"/>
      <c r="P9" s="137"/>
      <c r="Q9" s="137"/>
      <c r="R9" s="137"/>
      <c r="S9" s="137"/>
      <c r="T9" s="137"/>
      <c r="U9" s="137"/>
      <c r="V9" s="137"/>
      <c r="W9" s="119"/>
      <c r="X9" s="119"/>
      <c r="Y9" s="119"/>
      <c r="Z9" s="91"/>
      <c r="AA9" s="91"/>
      <c r="AB9" s="91"/>
      <c r="AC9" s="91"/>
      <c r="AD9" s="91"/>
      <c r="AE9" s="620" t="s">
        <v>20</v>
      </c>
      <c r="AF9" s="54"/>
      <c r="AH9" s="541"/>
      <c r="AI9" s="542"/>
      <c r="AJ9" s="542"/>
      <c r="AK9" s="542"/>
      <c r="AL9" s="542"/>
      <c r="AM9" s="542"/>
      <c r="AN9" s="50" t="s">
        <v>13</v>
      </c>
      <c r="AO9" s="51"/>
      <c r="AP9" s="51"/>
      <c r="AQ9" s="51"/>
      <c r="AR9" s="51"/>
      <c r="AS9"/>
      <c r="AT9"/>
      <c r="AU9"/>
      <c r="AV9"/>
      <c r="AW9" s="381"/>
    </row>
    <row r="10" spans="2:49" ht="24.75" customHeight="1" thickTop="1" thickBot="1">
      <c r="F10" s="92"/>
      <c r="G10" s="118"/>
      <c r="H10" s="118"/>
      <c r="I10" s="118"/>
      <c r="J10" s="118"/>
      <c r="K10" s="118"/>
      <c r="L10" s="118"/>
      <c r="M10" s="118"/>
      <c r="N10" s="118"/>
      <c r="O10" s="118"/>
      <c r="P10" s="118"/>
      <c r="Q10" s="118"/>
      <c r="R10" s="118"/>
      <c r="S10" s="118"/>
      <c r="T10" s="118"/>
      <c r="U10" s="118"/>
      <c r="V10" s="118"/>
      <c r="W10" s="119"/>
      <c r="X10" s="119"/>
      <c r="Y10" s="119"/>
      <c r="Z10" s="91"/>
      <c r="AA10" s="91"/>
      <c r="AB10" s="91"/>
      <c r="AD10" s="54"/>
      <c r="AE10" s="621"/>
      <c r="AF10" s="54"/>
      <c r="AN10" s="51"/>
      <c r="AO10" s="51"/>
      <c r="AP10" s="51"/>
      <c r="AQ10" s="51"/>
      <c r="AR10" s="51"/>
      <c r="AS10"/>
      <c r="AT10"/>
      <c r="AU10"/>
      <c r="AV10"/>
      <c r="AW10" s="381"/>
    </row>
    <row r="11" spans="2:49" ht="27" customHeight="1" thickTop="1" thickBot="1">
      <c r="C11" s="153" t="s">
        <v>157</v>
      </c>
      <c r="F11" s="43" t="s">
        <v>17</v>
      </c>
      <c r="G11" s="539" t="s">
        <v>300</v>
      </c>
      <c r="H11" s="539"/>
      <c r="I11" s="540"/>
      <c r="J11" s="44"/>
      <c r="K11" s="45"/>
      <c r="L11" s="46"/>
      <c r="M11" s="579" t="s">
        <v>18</v>
      </c>
      <c r="N11" s="46"/>
      <c r="O11" s="47"/>
      <c r="P11" s="43" t="s">
        <v>19</v>
      </c>
      <c r="Q11" s="594" t="s">
        <v>206</v>
      </c>
      <c r="R11" s="594"/>
      <c r="S11" s="594"/>
      <c r="T11" s="595"/>
      <c r="U11" s="177"/>
      <c r="V11" s="62"/>
      <c r="W11" s="51"/>
      <c r="X11" s="51"/>
      <c r="Y11"/>
      <c r="Z11"/>
      <c r="AA11"/>
      <c r="AB11"/>
      <c r="AC11" s="51"/>
      <c r="AD11" s="59"/>
      <c r="AE11" s="621"/>
      <c r="AF11" s="134"/>
      <c r="AG11" s="47"/>
      <c r="AH11" s="43" t="s">
        <v>36</v>
      </c>
      <c r="AI11" s="539" t="s">
        <v>211</v>
      </c>
      <c r="AJ11" s="539"/>
      <c r="AK11" s="539"/>
      <c r="AL11" s="539"/>
      <c r="AM11" s="539"/>
      <c r="AN11" s="540"/>
      <c r="AO11" s="51"/>
      <c r="AP11" s="51"/>
      <c r="AQ11" s="51"/>
      <c r="AR11" s="51"/>
      <c r="AS11"/>
      <c r="AT11"/>
      <c r="AU11"/>
      <c r="AV11"/>
      <c r="AW11" s="381"/>
    </row>
    <row r="12" spans="2:49" ht="24.75" customHeight="1" thickTop="1" thickBot="1">
      <c r="F12" s="545">
        <f>+ROUND(P12,2)+ROUND(P15,2)+ROUND(P18,2)+ROUND(P24,2)+P27-ROUND(F15,2)</f>
        <v>0</v>
      </c>
      <c r="G12" s="546"/>
      <c r="H12" s="546"/>
      <c r="I12" s="222" t="s">
        <v>189</v>
      </c>
      <c r="J12" s="51"/>
      <c r="K12" s="52"/>
      <c r="L12" s="51"/>
      <c r="M12" s="580"/>
      <c r="N12" s="53"/>
      <c r="P12" s="541"/>
      <c r="Q12" s="596"/>
      <c r="R12" s="596"/>
      <c r="S12" s="596"/>
      <c r="T12" s="50" t="s">
        <v>22</v>
      </c>
      <c r="U12" s="51"/>
      <c r="V12" s="51"/>
      <c r="W12" s="51"/>
      <c r="X12" s="51"/>
      <c r="Y12"/>
      <c r="Z12"/>
      <c r="AA12"/>
      <c r="AB12"/>
      <c r="AC12" s="54"/>
      <c r="AE12" s="621"/>
      <c r="AG12" s="126"/>
      <c r="AH12" s="541"/>
      <c r="AI12" s="542"/>
      <c r="AJ12" s="542"/>
      <c r="AK12" s="542"/>
      <c r="AL12" s="542"/>
      <c r="AM12" s="542"/>
      <c r="AN12" s="50" t="s">
        <v>13</v>
      </c>
      <c r="AO12" s="51"/>
      <c r="AP12" s="51"/>
      <c r="AQ12" s="51"/>
      <c r="AR12" s="51"/>
      <c r="AS12"/>
      <c r="AT12"/>
      <c r="AU12"/>
      <c r="AV12"/>
      <c r="AW12" s="381"/>
    </row>
    <row r="13" spans="2:49" ht="24.75" customHeight="1" thickTop="1" thickBot="1">
      <c r="J13" s="51"/>
      <c r="K13" s="55"/>
      <c r="L13" s="51"/>
      <c r="M13" s="580"/>
      <c r="N13" s="54"/>
      <c r="U13" s="51"/>
      <c r="V13" s="51"/>
      <c r="W13" s="51"/>
      <c r="X13" s="51"/>
      <c r="Y13"/>
      <c r="Z13"/>
      <c r="AA13"/>
      <c r="AB13"/>
      <c r="AC13" s="54"/>
      <c r="AE13" s="621"/>
      <c r="AG13" s="132"/>
      <c r="AH13" s="129"/>
      <c r="AI13" s="130"/>
      <c r="AJ13" s="130"/>
      <c r="AK13" s="130"/>
      <c r="AL13" s="130"/>
      <c r="AM13" s="131"/>
      <c r="AN13" s="131"/>
      <c r="AQ13" s="39"/>
      <c r="AR13" s="39"/>
      <c r="AS13" s="128"/>
      <c r="AT13" s="128"/>
      <c r="AU13" s="257"/>
      <c r="AV13" s="51"/>
      <c r="AW13" s="381"/>
    </row>
    <row r="14" spans="2:49" ht="27" customHeight="1" thickTop="1" thickBot="1">
      <c r="F14" s="49" t="s">
        <v>402</v>
      </c>
      <c r="G14" s="561" t="s">
        <v>23</v>
      </c>
      <c r="H14" s="561"/>
      <c r="I14" s="544"/>
      <c r="J14" s="57"/>
      <c r="K14" s="58"/>
      <c r="L14" s="51"/>
      <c r="M14" s="580"/>
      <c r="N14" s="54"/>
      <c r="O14" s="46"/>
      <c r="P14" s="43" t="s">
        <v>24</v>
      </c>
      <c r="Q14" s="594" t="s">
        <v>279</v>
      </c>
      <c r="R14" s="594"/>
      <c r="S14" s="594"/>
      <c r="T14" s="595"/>
      <c r="U14" s="177"/>
      <c r="V14" s="62"/>
      <c r="W14" s="51"/>
      <c r="X14" s="51"/>
      <c r="Y14"/>
      <c r="Z14"/>
      <c r="AA14"/>
      <c r="AB14"/>
      <c r="AC14" s="54"/>
      <c r="AE14" s="622"/>
      <c r="AG14" s="133"/>
      <c r="AH14" s="49" t="s">
        <v>138</v>
      </c>
      <c r="AI14" s="608" t="s">
        <v>222</v>
      </c>
      <c r="AJ14" s="608"/>
      <c r="AK14" s="608"/>
      <c r="AL14" s="608"/>
      <c r="AM14" s="608"/>
      <c r="AN14" s="609"/>
      <c r="AO14"/>
      <c r="AS14" s="128"/>
      <c r="AT14" s="128"/>
      <c r="AU14" s="257"/>
      <c r="AV14" s="51"/>
      <c r="AW14" s="381"/>
    </row>
    <row r="15" spans="2:49" ht="24.75" customHeight="1" thickBot="1">
      <c r="F15" s="557"/>
      <c r="G15" s="558"/>
      <c r="H15" s="558"/>
      <c r="I15" s="42" t="s">
        <v>189</v>
      </c>
      <c r="J15" s="51"/>
      <c r="K15" s="54"/>
      <c r="L15" s="51"/>
      <c r="M15" s="580"/>
      <c r="N15" s="54"/>
      <c r="P15" s="541"/>
      <c r="Q15" s="596"/>
      <c r="R15" s="596"/>
      <c r="S15" s="596"/>
      <c r="T15" s="50" t="s">
        <v>13</v>
      </c>
      <c r="U15" s="51"/>
      <c r="V15" s="51"/>
      <c r="W15" s="51"/>
      <c r="X15" s="51"/>
      <c r="Y15"/>
      <c r="Z15"/>
      <c r="AA15"/>
      <c r="AB15"/>
      <c r="AC15" s="54"/>
      <c r="AH15" s="571"/>
      <c r="AI15" s="562"/>
      <c r="AJ15" s="562"/>
      <c r="AK15" s="562"/>
      <c r="AL15" s="562"/>
      <c r="AM15" s="562"/>
      <c r="AN15" s="42" t="s">
        <v>13</v>
      </c>
      <c r="AO15"/>
      <c r="AS15" s="60" t="s">
        <v>30</v>
      </c>
      <c r="AT15" s="61"/>
      <c r="AW15" s="381"/>
    </row>
    <row r="16" spans="2:49" ht="27" customHeight="1" thickTop="1" thickBot="1">
      <c r="K16" s="54"/>
      <c r="L16" s="51"/>
      <c r="M16" s="580"/>
      <c r="N16" s="54"/>
      <c r="P16" s="578" t="str">
        <f>+IF(Y18=0,"",IF(Y18-P18=Y18,"エラー！：⑥残さ物量があるのに、④自ら中間処理した量がゼロになっています",""))</f>
        <v/>
      </c>
      <c r="Q16" s="578"/>
      <c r="R16" s="578"/>
      <c r="S16" s="578"/>
      <c r="T16" s="578"/>
      <c r="U16" s="578"/>
      <c r="V16" s="578"/>
      <c r="W16" s="578"/>
      <c r="X16" s="578"/>
      <c r="Y16" s="578"/>
      <c r="Z16" s="578"/>
      <c r="AA16" s="578"/>
      <c r="AB16" s="578"/>
      <c r="AC16" s="54"/>
      <c r="AD16" s="51"/>
      <c r="AE16" s="173"/>
      <c r="AP16" s="48"/>
      <c r="AQ16" s="51"/>
      <c r="AS16" s="547" t="s">
        <v>31</v>
      </c>
      <c r="AT16" s="548"/>
      <c r="AU16" s="223"/>
      <c r="AV16" s="42" t="s">
        <v>13</v>
      </c>
      <c r="AW16" s="381"/>
    </row>
    <row r="17" spans="2:49" ht="27" customHeight="1" thickTop="1" thickBot="1">
      <c r="K17" s="54"/>
      <c r="L17" s="51"/>
      <c r="M17" s="580"/>
      <c r="N17" s="54"/>
      <c r="O17" s="46"/>
      <c r="P17" s="43" t="s">
        <v>27</v>
      </c>
      <c r="Q17" s="539" t="s">
        <v>207</v>
      </c>
      <c r="R17" s="539"/>
      <c r="S17" s="539"/>
      <c r="T17" s="540"/>
      <c r="U17" s="588"/>
      <c r="V17" s="589"/>
      <c r="W17" s="589"/>
      <c r="X17" s="589"/>
      <c r="Y17" s="125" t="s">
        <v>21</v>
      </c>
      <c r="Z17" s="539" t="s">
        <v>210</v>
      </c>
      <c r="AA17" s="539"/>
      <c r="AB17" s="540"/>
      <c r="AC17" s="138"/>
      <c r="AD17" s="133"/>
      <c r="AE17" s="579" t="s">
        <v>28</v>
      </c>
      <c r="AF17" s="46"/>
      <c r="AG17" s="46"/>
      <c r="AH17" s="225" t="s">
        <v>140</v>
      </c>
      <c r="AI17" s="561" t="s">
        <v>212</v>
      </c>
      <c r="AJ17" s="561"/>
      <c r="AK17" s="561"/>
      <c r="AL17" s="544"/>
      <c r="AM17" s="46"/>
      <c r="AN17" s="234"/>
      <c r="AO17" s="543" t="s">
        <v>186</v>
      </c>
      <c r="AP17" s="544"/>
      <c r="AQ17" s="236"/>
      <c r="AS17" s="547" t="s">
        <v>192</v>
      </c>
      <c r="AT17" s="548"/>
      <c r="AU17" s="223"/>
      <c r="AV17" s="42" t="s">
        <v>34</v>
      </c>
      <c r="AW17" s="381"/>
    </row>
    <row r="18" spans="2:49" ht="27" customHeight="1" thickBot="1">
      <c r="K18" s="54"/>
      <c r="L18" s="51"/>
      <c r="M18" s="580"/>
      <c r="N18" s="54"/>
      <c r="P18" s="541"/>
      <c r="Q18" s="596"/>
      <c r="R18" s="596"/>
      <c r="S18" s="596"/>
      <c r="T18" s="50" t="s">
        <v>14</v>
      </c>
      <c r="U18"/>
      <c r="V18" s="227"/>
      <c r="W18"/>
      <c r="X18" s="181"/>
      <c r="Y18" s="545">
        <f>+ROUND(AH9,2)+ROUND(AH12,2)+ROUND(AH15,2)+AH18</f>
        <v>0</v>
      </c>
      <c r="Z18" s="546"/>
      <c r="AA18" s="546"/>
      <c r="AB18" s="50" t="s">
        <v>4</v>
      </c>
      <c r="AC18" s="179"/>
      <c r="AD18" s="180"/>
      <c r="AE18" s="580"/>
      <c r="AH18" s="549">
        <f>+ROUND(AO18,2)+ROUND(AO21,2)</f>
        <v>0</v>
      </c>
      <c r="AI18" s="534"/>
      <c r="AJ18" s="534"/>
      <c r="AK18" s="534"/>
      <c r="AL18" s="42" t="s">
        <v>13</v>
      </c>
      <c r="AM18" s="53"/>
      <c r="AO18" s="251">
        <f>+ROUND(AU16,2)+ROUND(AU17,2)+ROUND(AU18,2)</f>
        <v>0</v>
      </c>
      <c r="AP18" s="42" t="s">
        <v>34</v>
      </c>
      <c r="AS18" s="547" t="s">
        <v>139</v>
      </c>
      <c r="AT18" s="548"/>
      <c r="AU18" s="223"/>
      <c r="AV18" s="42" t="s">
        <v>26</v>
      </c>
      <c r="AW18" s="520" t="s">
        <v>410</v>
      </c>
    </row>
    <row r="19" spans="2:49" ht="24.75" customHeight="1" thickTop="1" thickBot="1">
      <c r="K19" s="54"/>
      <c r="L19" s="51"/>
      <c r="M19" s="580"/>
      <c r="N19" s="54"/>
      <c r="P19" s="120"/>
      <c r="Q19" s="226"/>
      <c r="R19" s="184"/>
      <c r="S19" s="120"/>
      <c r="T19" s="120"/>
      <c r="U19" s="122"/>
      <c r="V19" s="228"/>
      <c r="W19" s="122"/>
      <c r="X19" s="122"/>
      <c r="Y19" s="121"/>
      <c r="Z19" s="121"/>
      <c r="AA19" s="121"/>
      <c r="AB19" s="121"/>
      <c r="AC19" s="51"/>
      <c r="AD19" s="51"/>
      <c r="AE19" s="580"/>
      <c r="AH19" s="51"/>
      <c r="AI19" s="54"/>
      <c r="AJ19" s="51"/>
      <c r="AK19" s="51"/>
      <c r="AL19" s="51"/>
      <c r="AM19" s="54"/>
      <c r="AS19"/>
      <c r="AT19"/>
      <c r="AU19"/>
      <c r="AV19"/>
      <c r="AW19" s="521"/>
    </row>
    <row r="20" spans="2:49" ht="27" customHeight="1" thickTop="1" thickBot="1">
      <c r="K20" s="54"/>
      <c r="L20" s="51"/>
      <c r="M20" s="580"/>
      <c r="N20" s="54"/>
      <c r="P20" s="43" t="s">
        <v>48</v>
      </c>
      <c r="Q20" s="539" t="s">
        <v>208</v>
      </c>
      <c r="R20" s="539"/>
      <c r="S20" s="539"/>
      <c r="T20" s="540"/>
      <c r="U20" s="122"/>
      <c r="V20" s="228"/>
      <c r="W20" s="230"/>
      <c r="X20" s="231"/>
      <c r="Y20" s="125" t="s">
        <v>25</v>
      </c>
      <c r="Z20" s="539" t="s">
        <v>209</v>
      </c>
      <c r="AA20" s="539"/>
      <c r="AB20" s="540"/>
      <c r="AC20" s="51"/>
      <c r="AD20" s="51"/>
      <c r="AE20" s="580"/>
      <c r="AG20" s="51"/>
      <c r="AH20" s="51"/>
      <c r="AI20" s="54"/>
      <c r="AJ20" s="51"/>
      <c r="AK20" s="51"/>
      <c r="AL20" s="136"/>
      <c r="AM20" s="54"/>
      <c r="AN20" s="235"/>
      <c r="AO20" s="543" t="s">
        <v>187</v>
      </c>
      <c r="AP20" s="544"/>
      <c r="AQ20" s="178"/>
      <c r="AR20" s="51"/>
      <c r="AS20" s="56"/>
      <c r="AT20" s="56"/>
      <c r="AW20" s="521"/>
    </row>
    <row r="21" spans="2:49" ht="25.15" customHeight="1" thickBot="1">
      <c r="B21" s="550" t="s">
        <v>421</v>
      </c>
      <c r="C21" s="550"/>
      <c r="D21" s="550"/>
      <c r="E21" s="550"/>
      <c r="F21" s="550"/>
      <c r="G21" s="550"/>
      <c r="H21" s="550"/>
      <c r="I21" s="550"/>
      <c r="J21" s="550"/>
      <c r="K21" s="54"/>
      <c r="L21" s="51"/>
      <c r="M21" s="580"/>
      <c r="N21" s="54"/>
      <c r="P21" s="541"/>
      <c r="Q21" s="600"/>
      <c r="R21" s="600"/>
      <c r="S21" s="600"/>
      <c r="T21" s="50" t="s">
        <v>13</v>
      </c>
      <c r="U21" s="122"/>
      <c r="V21" s="122"/>
      <c r="W21" s="122"/>
      <c r="X21" s="122"/>
      <c r="Y21" s="545">
        <f>+P18-Y18</f>
        <v>0</v>
      </c>
      <c r="Z21" s="546"/>
      <c r="AA21" s="546"/>
      <c r="AB21" s="50" t="s">
        <v>4</v>
      </c>
      <c r="AC21" s="122"/>
      <c r="AD21" s="51"/>
      <c r="AE21" s="581"/>
      <c r="AG21" s="51"/>
      <c r="AH21" s="51"/>
      <c r="AI21" s="54"/>
      <c r="AJ21" s="51"/>
      <c r="AK21" s="51"/>
      <c r="AL21" s="51"/>
      <c r="AM21" s="51"/>
      <c r="AN21" s="136"/>
      <c r="AO21" s="223"/>
      <c r="AP21" s="42" t="s">
        <v>38</v>
      </c>
      <c r="AQ21" s="178"/>
      <c r="AR21" s="51"/>
      <c r="AS21"/>
      <c r="AT21"/>
      <c r="AU21"/>
      <c r="AV21"/>
      <c r="AW21" s="381"/>
    </row>
    <row r="22" spans="2:49" ht="25.5" customHeight="1" thickTop="1" thickBot="1">
      <c r="B22" s="551"/>
      <c r="C22" s="551"/>
      <c r="D22" s="551"/>
      <c r="E22" s="551"/>
      <c r="F22" s="551"/>
      <c r="G22" s="551"/>
      <c r="H22" s="551"/>
      <c r="I22" s="551"/>
      <c r="J22" s="551"/>
      <c r="K22" s="54"/>
      <c r="L22" s="51"/>
      <c r="M22" s="580"/>
      <c r="N22" s="54"/>
      <c r="P22" s="597" t="str">
        <f>+IF(P21=0,"",IF(P18&lt;P21,"エラー !：④の内数である⑤の量が④を超えています",""))</f>
        <v/>
      </c>
      <c r="Q22" s="597"/>
      <c r="R22" s="597"/>
      <c r="S22" s="597"/>
      <c r="T22" s="597"/>
      <c r="U22" s="597"/>
      <c r="V22" s="597"/>
      <c r="W22" s="121"/>
      <c r="X22" s="121"/>
      <c r="Y22" s="121"/>
      <c r="Z22" s="121"/>
      <c r="AA22" s="121"/>
      <c r="AB22" s="121"/>
      <c r="AC22" s="51"/>
      <c r="AD22" s="51"/>
      <c r="AE22" s="173"/>
      <c r="AG22" s="51"/>
      <c r="AH22" s="51"/>
      <c r="AI22" s="54"/>
      <c r="AJ22" s="51"/>
      <c r="AK22" s="51"/>
      <c r="AL22" s="51"/>
      <c r="AM22" s="51"/>
      <c r="AN22" s="51"/>
      <c r="AW22" s="381"/>
    </row>
    <row r="23" spans="2:49" ht="27" customHeight="1" thickTop="1" thickBot="1">
      <c r="B23" s="554" t="s">
        <v>159</v>
      </c>
      <c r="C23" s="556"/>
      <c r="D23" s="555" t="s">
        <v>423</v>
      </c>
      <c r="E23" s="555"/>
      <c r="F23" s="555"/>
      <c r="G23" s="556"/>
      <c r="H23" s="554" t="s">
        <v>424</v>
      </c>
      <c r="I23" s="555"/>
      <c r="J23" s="556"/>
      <c r="K23" s="54"/>
      <c r="L23" s="51"/>
      <c r="M23" s="580"/>
      <c r="N23" s="54"/>
      <c r="O23" s="46"/>
      <c r="P23" s="49" t="s">
        <v>72</v>
      </c>
      <c r="Q23" s="561" t="s">
        <v>32</v>
      </c>
      <c r="R23" s="561"/>
      <c r="S23" s="561"/>
      <c r="T23" s="544"/>
      <c r="U23" s="598"/>
      <c r="V23" s="599"/>
      <c r="W23" s="599"/>
      <c r="X23" s="599"/>
      <c r="AC23" s="51"/>
      <c r="AD23" s="51"/>
      <c r="AE23"/>
      <c r="AF23"/>
      <c r="AG23"/>
      <c r="AH23"/>
      <c r="AI23" s="237"/>
      <c r="AJ23"/>
      <c r="AK23" s="51"/>
      <c r="AL23" s="51"/>
      <c r="AM23" s="51"/>
      <c r="AN23" s="140"/>
      <c r="AP23" s="51"/>
      <c r="AR23" s="47"/>
      <c r="AS23" s="125" t="s">
        <v>152</v>
      </c>
      <c r="AT23" s="539" t="s">
        <v>153</v>
      </c>
      <c r="AU23" s="539"/>
      <c r="AV23" s="540"/>
      <c r="AW23" s="381"/>
    </row>
    <row r="24" spans="2:49" ht="27" customHeight="1" thickBot="1">
      <c r="B24" s="535" t="s">
        <v>160</v>
      </c>
      <c r="C24" s="536"/>
      <c r="D24" s="562">
        <v>0</v>
      </c>
      <c r="E24" s="562"/>
      <c r="F24" s="562"/>
      <c r="G24" s="182" t="s">
        <v>158</v>
      </c>
      <c r="H24" s="533">
        <f>+F12</f>
        <v>0</v>
      </c>
      <c r="I24" s="534"/>
      <c r="J24" s="182" t="s">
        <v>158</v>
      </c>
      <c r="K24" s="54"/>
      <c r="L24" s="51"/>
      <c r="M24" s="581"/>
      <c r="P24" s="571"/>
      <c r="Q24" s="601"/>
      <c r="R24" s="601"/>
      <c r="S24" s="601"/>
      <c r="T24" s="42" t="s">
        <v>34</v>
      </c>
      <c r="U24"/>
      <c r="V24"/>
      <c r="W24"/>
      <c r="X24"/>
      <c r="AC24" s="51"/>
      <c r="AD24" s="51"/>
      <c r="AE24"/>
      <c r="AF24"/>
      <c r="AG24"/>
      <c r="AH24"/>
      <c r="AI24" s="237"/>
      <c r="AJ24"/>
      <c r="AK24" s="51"/>
      <c r="AL24" s="130"/>
      <c r="AM24" s="51"/>
      <c r="AN24" s="51"/>
      <c r="AQ24" s="54"/>
      <c r="AR24" s="135"/>
      <c r="AS24" s="545">
        <f>+ROUND(AU16,2)+ROUND(AA28,2)</f>
        <v>0</v>
      </c>
      <c r="AT24" s="546"/>
      <c r="AU24" s="546"/>
      <c r="AV24" s="50" t="s">
        <v>13</v>
      </c>
      <c r="AW24" s="381"/>
    </row>
    <row r="25" spans="2:49" ht="27" customHeight="1" thickBot="1">
      <c r="B25" s="535" t="s">
        <v>161</v>
      </c>
      <c r="C25" s="536"/>
      <c r="D25" s="562">
        <v>0</v>
      </c>
      <c r="E25" s="562"/>
      <c r="F25" s="562"/>
      <c r="G25" s="182" t="s">
        <v>158</v>
      </c>
      <c r="H25" s="533">
        <f>+P12+AH9</f>
        <v>0</v>
      </c>
      <c r="I25" s="534"/>
      <c r="J25" s="182" t="s">
        <v>158</v>
      </c>
      <c r="K25" s="54"/>
      <c r="L25" s="51"/>
      <c r="P25" s="51"/>
      <c r="Q25" s="51"/>
      <c r="R25" s="51"/>
      <c r="S25" s="51"/>
      <c r="T25" s="51"/>
      <c r="U25" s="51"/>
      <c r="V25" s="51"/>
      <c r="AE25" s="139"/>
      <c r="AH25" s="51"/>
      <c r="AI25" s="54"/>
      <c r="AJ25" s="51"/>
      <c r="AK25" s="51"/>
      <c r="AL25" s="174"/>
      <c r="AM25" s="174"/>
      <c r="AN25" s="174"/>
      <c r="AQ25" s="239"/>
      <c r="AR25" s="117"/>
      <c r="AW25" s="381"/>
    </row>
    <row r="26" spans="2:49" ht="27" customHeight="1" thickTop="1" thickBot="1">
      <c r="B26" s="535" t="s">
        <v>162</v>
      </c>
      <c r="C26" s="536"/>
      <c r="D26" s="562">
        <v>0</v>
      </c>
      <c r="E26" s="562"/>
      <c r="F26" s="562"/>
      <c r="G26" s="182" t="s">
        <v>158</v>
      </c>
      <c r="H26" s="533">
        <f>+P21</f>
        <v>0</v>
      </c>
      <c r="I26" s="534"/>
      <c r="J26" s="182" t="s">
        <v>158</v>
      </c>
      <c r="K26" s="54"/>
      <c r="L26" s="133"/>
      <c r="M26" s="579" t="s">
        <v>35</v>
      </c>
      <c r="N26" s="46"/>
      <c r="O26" s="46"/>
      <c r="P26" s="225" t="s">
        <v>141</v>
      </c>
      <c r="Q26" s="561" t="s">
        <v>143</v>
      </c>
      <c r="R26" s="561"/>
      <c r="S26" s="561"/>
      <c r="T26" s="544"/>
      <c r="U26" s="46"/>
      <c r="V26" s="46"/>
      <c r="W26" s="46"/>
      <c r="X26" s="46"/>
      <c r="Y26" s="46"/>
      <c r="Z26" s="46"/>
      <c r="AA26" s="46"/>
      <c r="AB26" s="46"/>
      <c r="AC26" s="46"/>
      <c r="AD26" s="46"/>
      <c r="AE26" s="46"/>
      <c r="AF26" s="46"/>
      <c r="AG26" s="46"/>
      <c r="AH26" s="46"/>
      <c r="AI26" s="59"/>
      <c r="AJ26" s="46"/>
      <c r="AK26" s="47"/>
      <c r="AL26" s="125" t="s">
        <v>149</v>
      </c>
      <c r="AM26" s="539" t="s">
        <v>213</v>
      </c>
      <c r="AN26" s="539"/>
      <c r="AO26" s="539"/>
      <c r="AP26" s="540"/>
      <c r="AQ26" s="241"/>
      <c r="AR26" s="242"/>
      <c r="AS26" s="125" t="s">
        <v>154</v>
      </c>
      <c r="AT26" s="539" t="s">
        <v>398</v>
      </c>
      <c r="AU26" s="539"/>
      <c r="AV26" s="540"/>
      <c r="AW26" s="381"/>
    </row>
    <row r="27" spans="2:49" ht="27" customHeight="1" thickBot="1">
      <c r="B27" s="535" t="s">
        <v>164</v>
      </c>
      <c r="C27" s="536"/>
      <c r="D27" s="562">
        <v>0</v>
      </c>
      <c r="E27" s="562"/>
      <c r="F27" s="562"/>
      <c r="G27" s="182" t="s">
        <v>158</v>
      </c>
      <c r="H27" s="533">
        <f>+Y21</f>
        <v>0</v>
      </c>
      <c r="I27" s="534"/>
      <c r="J27" s="182" t="s">
        <v>158</v>
      </c>
      <c r="M27" s="580"/>
      <c r="P27" s="549">
        <f>+R30+ROUND(R33,2)</f>
        <v>0</v>
      </c>
      <c r="Q27" s="582"/>
      <c r="R27" s="582"/>
      <c r="S27" s="582"/>
      <c r="T27" s="42" t="s">
        <v>38</v>
      </c>
      <c r="U27" s="62"/>
      <c r="V27" s="62"/>
      <c r="Y27" s="60" t="s">
        <v>39</v>
      </c>
      <c r="Z27" s="63"/>
      <c r="AH27" s="51"/>
      <c r="AI27" s="51"/>
      <c r="AJ27" s="51"/>
      <c r="AK27" s="51"/>
      <c r="AL27" s="545">
        <f>+AH18+P27</f>
        <v>0</v>
      </c>
      <c r="AM27" s="546"/>
      <c r="AN27" s="546"/>
      <c r="AO27" s="546"/>
      <c r="AP27" s="50" t="s">
        <v>13</v>
      </c>
      <c r="AQ27" s="239"/>
      <c r="AR27" s="117"/>
      <c r="AS27" s="541"/>
      <c r="AT27" s="542"/>
      <c r="AU27" s="542"/>
      <c r="AV27" s="50" t="s">
        <v>13</v>
      </c>
      <c r="AW27" s="381"/>
    </row>
    <row r="28" spans="2:49" ht="27" customHeight="1" thickTop="1" thickBot="1">
      <c r="B28" s="537" t="s">
        <v>299</v>
      </c>
      <c r="C28" s="538"/>
      <c r="D28" s="562">
        <v>0</v>
      </c>
      <c r="E28" s="562"/>
      <c r="F28" s="562"/>
      <c r="G28" s="182" t="s">
        <v>158</v>
      </c>
      <c r="H28" s="533">
        <f>+P15+AH12</f>
        <v>0</v>
      </c>
      <c r="I28" s="534"/>
      <c r="J28" s="182" t="s">
        <v>158</v>
      </c>
      <c r="M28" s="580"/>
      <c r="P28" s="54"/>
      <c r="U28" s="51"/>
      <c r="V28" s="51"/>
      <c r="Y28" s="572" t="s">
        <v>137</v>
      </c>
      <c r="Z28" s="573"/>
      <c r="AA28" s="571"/>
      <c r="AB28" s="562"/>
      <c r="AC28" s="562"/>
      <c r="AD28" s="562"/>
      <c r="AE28" s="562"/>
      <c r="AF28" s="42" t="s">
        <v>13</v>
      </c>
      <c r="AH28" s="51"/>
      <c r="AI28" s="51"/>
      <c r="AN28" s="238"/>
      <c r="AQ28" s="239"/>
      <c r="AR28" s="117"/>
      <c r="AS28" s="383" t="str">
        <f>+IF(AS27=0,"",IF(AL27&lt;(AS24+AS27+AS31),"エラー !：⑩の内数である（⑫+⑬＋⑭）の量が⑩を超えています",""))</f>
        <v/>
      </c>
      <c r="AT28" s="379"/>
      <c r="AU28" s="379"/>
      <c r="AV28" s="379"/>
      <c r="AW28" s="381"/>
    </row>
    <row r="29" spans="2:49" ht="27" customHeight="1" thickTop="1" thickBot="1">
      <c r="B29" s="535" t="s">
        <v>165</v>
      </c>
      <c r="C29" s="536"/>
      <c r="D29" s="562">
        <v>0</v>
      </c>
      <c r="E29" s="562"/>
      <c r="F29" s="562"/>
      <c r="G29" s="182" t="s">
        <v>158</v>
      </c>
      <c r="H29" s="533">
        <f>+AL27</f>
        <v>0</v>
      </c>
      <c r="I29" s="534"/>
      <c r="J29" s="182" t="s">
        <v>158</v>
      </c>
      <c r="M29" s="580"/>
      <c r="P29" s="54"/>
      <c r="Q29" s="133"/>
      <c r="R29" s="49" t="s">
        <v>144</v>
      </c>
      <c r="S29" s="561" t="s">
        <v>33</v>
      </c>
      <c r="T29" s="576"/>
      <c r="U29" s="576"/>
      <c r="V29" s="577"/>
      <c r="W29" s="46"/>
      <c r="X29" s="64"/>
      <c r="Y29" s="572" t="s">
        <v>191</v>
      </c>
      <c r="Z29" s="573"/>
      <c r="AA29" s="571"/>
      <c r="AB29" s="562"/>
      <c r="AC29" s="562"/>
      <c r="AD29" s="562"/>
      <c r="AE29" s="562"/>
      <c r="AF29" s="42" t="s">
        <v>13</v>
      </c>
      <c r="AH29" s="51"/>
      <c r="AI29" s="51"/>
      <c r="AJ29" s="51"/>
      <c r="AK29" s="51"/>
      <c r="AL29" s="125" t="s">
        <v>150</v>
      </c>
      <c r="AM29" s="539" t="s">
        <v>151</v>
      </c>
      <c r="AN29" s="539"/>
      <c r="AO29" s="539"/>
      <c r="AP29" s="540"/>
      <c r="AQ29" s="240"/>
      <c r="AR29" s="243"/>
      <c r="AS29" s="569" t="s">
        <v>155</v>
      </c>
      <c r="AT29" s="565" t="s">
        <v>399</v>
      </c>
      <c r="AU29" s="565"/>
      <c r="AV29" s="566"/>
      <c r="AW29" s="381"/>
    </row>
    <row r="30" spans="2:49" ht="27" customHeight="1" thickBot="1">
      <c r="B30" s="535" t="s">
        <v>166</v>
      </c>
      <c r="C30" s="536"/>
      <c r="D30" s="562">
        <v>0</v>
      </c>
      <c r="E30" s="562"/>
      <c r="F30" s="562"/>
      <c r="G30" s="182" t="s">
        <v>158</v>
      </c>
      <c r="H30" s="533">
        <f>+AL30</f>
        <v>0</v>
      </c>
      <c r="I30" s="534"/>
      <c r="J30" s="182" t="s">
        <v>158</v>
      </c>
      <c r="M30" s="580"/>
      <c r="P30" s="54"/>
      <c r="R30" s="549">
        <f>+ROUND(AA28,2)+ROUND(AA29,2)+ROUND(AA30,2)</f>
        <v>0</v>
      </c>
      <c r="S30" s="582"/>
      <c r="T30" s="582"/>
      <c r="U30" s="582"/>
      <c r="V30" s="42" t="s">
        <v>16</v>
      </c>
      <c r="Y30" s="572" t="s">
        <v>148</v>
      </c>
      <c r="Z30" s="573"/>
      <c r="AA30" s="571"/>
      <c r="AB30" s="562"/>
      <c r="AC30" s="562"/>
      <c r="AD30" s="562"/>
      <c r="AE30" s="562"/>
      <c r="AF30" s="42" t="s">
        <v>13</v>
      </c>
      <c r="AL30" s="541"/>
      <c r="AM30" s="542"/>
      <c r="AN30" s="542"/>
      <c r="AO30" s="542"/>
      <c r="AP30" s="50" t="s">
        <v>13</v>
      </c>
      <c r="AS30" s="570"/>
      <c r="AT30" s="567"/>
      <c r="AU30" s="567"/>
      <c r="AV30" s="568"/>
      <c r="AW30" s="381"/>
    </row>
    <row r="31" spans="2:49" ht="27" customHeight="1" thickTop="1" thickBot="1">
      <c r="B31" s="535" t="s">
        <v>167</v>
      </c>
      <c r="C31" s="536"/>
      <c r="D31" s="562">
        <v>0</v>
      </c>
      <c r="E31" s="562"/>
      <c r="F31" s="562"/>
      <c r="G31" s="182" t="s">
        <v>158</v>
      </c>
      <c r="H31" s="533">
        <f>+AS24</f>
        <v>0</v>
      </c>
      <c r="I31" s="534"/>
      <c r="J31" s="182" t="s">
        <v>158</v>
      </c>
      <c r="M31" s="580"/>
      <c r="P31" s="54"/>
      <c r="Y31"/>
      <c r="Z31"/>
      <c r="AA31" s="65" t="s">
        <v>309</v>
      </c>
      <c r="AK31" s="117"/>
      <c r="AL31" s="578" t="str">
        <f>+IF(AL30=0,"",IF(AL27&lt;AL30,"エラー !：⑩の内数である⑪の量が⑩を超えています",""))</f>
        <v/>
      </c>
      <c r="AM31" s="578"/>
      <c r="AN31" s="578"/>
      <c r="AO31" s="578"/>
      <c r="AP31" s="578"/>
      <c r="AQ31" s="578"/>
      <c r="AR31" s="39"/>
      <c r="AS31" s="563"/>
      <c r="AT31" s="564"/>
      <c r="AU31" s="564"/>
      <c r="AV31" s="152" t="s">
        <v>13</v>
      </c>
      <c r="AW31" s="381"/>
    </row>
    <row r="32" spans="2:49" ht="27" customHeight="1" thickTop="1" thickBot="1">
      <c r="B32" s="535" t="s">
        <v>400</v>
      </c>
      <c r="C32" s="536"/>
      <c r="D32" s="562">
        <v>0</v>
      </c>
      <c r="E32" s="562"/>
      <c r="F32" s="562"/>
      <c r="G32" s="182" t="s">
        <v>158</v>
      </c>
      <c r="H32" s="533">
        <f>+AS27</f>
        <v>0</v>
      </c>
      <c r="I32" s="534"/>
      <c r="J32" s="182" t="s">
        <v>158</v>
      </c>
      <c r="M32" s="580"/>
      <c r="P32" s="54"/>
      <c r="Q32" s="133"/>
      <c r="R32" s="49" t="s">
        <v>146</v>
      </c>
      <c r="S32" s="561" t="s">
        <v>37</v>
      </c>
      <c r="T32" s="576"/>
      <c r="U32" s="576"/>
      <c r="V32" s="577"/>
      <c r="W32" s="51"/>
      <c r="X32" s="51"/>
      <c r="Y32"/>
      <c r="Z32"/>
      <c r="AA32" s="523" t="s">
        <v>280</v>
      </c>
      <c r="AB32" s="524"/>
      <c r="AC32" s="524"/>
      <c r="AD32" s="524"/>
      <c r="AE32" s="524"/>
      <c r="AF32" s="524"/>
      <c r="AG32" s="524" t="s">
        <v>281</v>
      </c>
      <c r="AH32" s="524"/>
      <c r="AI32" s="524"/>
      <c r="AJ32" s="524"/>
      <c r="AK32" s="524" t="s">
        <v>310</v>
      </c>
      <c r="AL32" s="524"/>
      <c r="AM32" s="524"/>
      <c r="AN32" s="524"/>
      <c r="AO32" s="529"/>
      <c r="AP32" s="176"/>
      <c r="AS32" s="384" t="str">
        <f>+IF(AS31=0,"",IF(AL27&lt;(AS24+AS27+AS31),"エラー !：⑩の内数である（⑫+⑬＋⑭）の量が⑩を超えています",""))</f>
        <v/>
      </c>
      <c r="AT32" s="380"/>
      <c r="AU32" s="380"/>
      <c r="AV32" s="380"/>
      <c r="AW32" s="381"/>
    </row>
    <row r="33" spans="2:62" ht="27" customHeight="1" thickBot="1">
      <c r="B33" s="559" t="s">
        <v>401</v>
      </c>
      <c r="C33" s="560"/>
      <c r="D33" s="574">
        <v>0</v>
      </c>
      <c r="E33" s="575"/>
      <c r="F33" s="575"/>
      <c r="G33" s="183" t="s">
        <v>158</v>
      </c>
      <c r="H33" s="552">
        <f>+AS31</f>
        <v>0</v>
      </c>
      <c r="I33" s="553"/>
      <c r="J33" s="183" t="s">
        <v>158</v>
      </c>
      <c r="M33" s="581"/>
      <c r="R33" s="571"/>
      <c r="S33" s="562"/>
      <c r="T33" s="562"/>
      <c r="U33" s="562"/>
      <c r="V33" s="42" t="s">
        <v>38</v>
      </c>
      <c r="W33" s="51"/>
      <c r="X33" s="51"/>
      <c r="Y33"/>
      <c r="Z33"/>
      <c r="AA33" s="525"/>
      <c r="AB33" s="526"/>
      <c r="AC33" s="526"/>
      <c r="AD33" s="526"/>
      <c r="AE33" s="526"/>
      <c r="AF33" s="526"/>
      <c r="AG33" s="526"/>
      <c r="AH33" s="526"/>
      <c r="AI33" s="526"/>
      <c r="AJ33" s="526"/>
      <c r="AK33" s="526"/>
      <c r="AL33" s="526"/>
      <c r="AM33" s="526"/>
      <c r="AN33" s="526"/>
      <c r="AO33" s="530"/>
      <c r="AP33" s="176"/>
      <c r="AW33" s="381"/>
    </row>
    <row r="34" spans="2:62" ht="18" customHeight="1">
      <c r="C34" s="244" t="str">
        <f>+IF(D30=0,"",IF(D29&lt;D30,"エラー !：上の表は、⑩の内数である⑪の量が⑩を超えています",""))</f>
        <v/>
      </c>
      <c r="AA34" s="527"/>
      <c r="AB34" s="528"/>
      <c r="AC34" s="528"/>
      <c r="AD34" s="528"/>
      <c r="AE34" s="528"/>
      <c r="AF34" s="528"/>
      <c r="AG34" s="528"/>
      <c r="AH34" s="528"/>
      <c r="AI34" s="528"/>
      <c r="AJ34" s="528"/>
      <c r="AK34" s="528"/>
      <c r="AL34" s="528"/>
      <c r="AM34" s="528"/>
      <c r="AN34" s="528"/>
      <c r="AO34" s="531"/>
      <c r="AP34" s="176"/>
      <c r="AW34" s="381"/>
    </row>
    <row r="35" spans="2:62" ht="15" customHeight="1">
      <c r="C35" s="245" t="str">
        <f>+IF(D31=0,"",IF(D29&lt;D31,"エラー !：上の表は、⑩の内数である⑫の量が⑩を超えています",""))</f>
        <v/>
      </c>
      <c r="AF35" s="62"/>
      <c r="AG35" s="62"/>
      <c r="AH35" s="62"/>
      <c r="AI35" s="62"/>
      <c r="AJ35" s="62"/>
      <c r="AK35" s="62"/>
      <c r="AL35" s="51"/>
      <c r="AM35" s="51"/>
      <c r="AN35" s="51"/>
      <c r="AO35" s="51"/>
      <c r="AP35" s="51"/>
      <c r="AQ35" s="51"/>
      <c r="AR35" s="51"/>
    </row>
    <row r="36" spans="2:62" ht="15" customHeight="1">
      <c r="C36" s="245" t="str">
        <f>+IF(D32=0,"",IF(D29&lt;D32,"エラー !：上の表は、⑩の内数である⑬の量が⑩を超えています",""))</f>
        <v/>
      </c>
      <c r="AF36" s="62"/>
      <c r="AG36" s="62"/>
      <c r="AH36" s="62"/>
      <c r="AI36" s="62"/>
      <c r="AJ36" s="62"/>
      <c r="AK36" s="62"/>
      <c r="AL36" s="62"/>
      <c r="AM36" s="141"/>
      <c r="AN36" s="141"/>
      <c r="AO36" s="117"/>
      <c r="AP36" s="51"/>
      <c r="AQ36" s="51"/>
      <c r="AR36" s="51"/>
      <c r="AS36" s="51"/>
      <c r="AT36" s="51"/>
      <c r="AU36" s="51"/>
      <c r="AV36" s="51"/>
      <c r="AW36" s="66"/>
      <c r="AY36" s="213"/>
      <c r="AZ36" s="213"/>
      <c r="BA36" s="213"/>
      <c r="BB36" s="213"/>
      <c r="BC36" s="213"/>
      <c r="BD36" s="51"/>
    </row>
    <row r="37" spans="2:62" ht="15" customHeight="1">
      <c r="C37" s="245" t="str">
        <f>+IF(D33=0,"",IF(D29&lt;D33,"エラー !：上の表は、⑩の内数である⑭の量が⑩を超えています",""))</f>
        <v/>
      </c>
      <c r="J37" s="66"/>
      <c r="K37" s="66"/>
      <c r="R37" s="66"/>
      <c r="S37" s="66"/>
      <c r="T37" s="66"/>
      <c r="AF37" s="51"/>
      <c r="AG37" s="51"/>
      <c r="AH37" s="51"/>
      <c r="AI37" s="51"/>
      <c r="AJ37" s="51"/>
      <c r="AK37" s="51"/>
      <c r="AL37" s="62"/>
      <c r="AM37" s="117"/>
      <c r="AN37" s="117"/>
      <c r="AO37" s="117"/>
      <c r="AP37" s="51"/>
      <c r="AQ37" s="51"/>
      <c r="AR37" s="51"/>
      <c r="AS37" s="51"/>
      <c r="AT37" s="51"/>
      <c r="AU37" s="62"/>
      <c r="AV37" s="62"/>
      <c r="AW37" s="66"/>
      <c r="AY37" s="81"/>
      <c r="AZ37" s="214"/>
      <c r="BA37" s="214"/>
      <c r="BB37" s="214"/>
      <c r="BC37" s="214"/>
      <c r="BD37" s="214"/>
    </row>
    <row r="38" spans="2:62" ht="13.5">
      <c r="J38" s="66"/>
      <c r="K38" s="66"/>
      <c r="R38" s="66"/>
      <c r="S38" s="66"/>
      <c r="T38" s="66"/>
      <c r="AF38" s="51"/>
      <c r="AG38" s="51"/>
      <c r="AH38" s="51"/>
      <c r="AI38" s="51"/>
      <c r="AJ38" s="51"/>
      <c r="AK38" s="51"/>
      <c r="AL38" s="62"/>
      <c r="AM38" s="117"/>
      <c r="AN38" s="117"/>
      <c r="AO38" s="117"/>
      <c r="AP38" s="51"/>
      <c r="AQ38" s="51"/>
      <c r="AR38" s="51"/>
      <c r="AS38" s="117"/>
      <c r="AT38" s="141"/>
      <c r="AU38" s="62"/>
      <c r="AV38" s="62"/>
      <c r="AW38" s="66"/>
      <c r="AY38" s="117"/>
      <c r="AZ38" s="117"/>
      <c r="BA38" s="117"/>
      <c r="BB38" s="117"/>
      <c r="BC38" s="117"/>
      <c r="BD38" s="117"/>
    </row>
    <row r="39" spans="2:62" ht="13.5">
      <c r="J39" s="66"/>
      <c r="K39" s="66"/>
      <c r="R39" s="66"/>
      <c r="S39" s="66"/>
      <c r="T39" s="66"/>
      <c r="AF39" s="51"/>
      <c r="AG39" s="51"/>
      <c r="AH39" s="51"/>
      <c r="AI39" s="51"/>
      <c r="AJ39" s="51"/>
      <c r="AK39" s="51"/>
      <c r="AL39" s="62"/>
      <c r="AM39" s="117"/>
      <c r="AN39" s="117"/>
      <c r="AO39" s="117"/>
      <c r="AP39" s="51"/>
      <c r="AQ39" s="51"/>
      <c r="AR39" s="51"/>
      <c r="AS39" s="117"/>
      <c r="AT39" s="62"/>
      <c r="AU39" s="62"/>
      <c r="AV39" s="62"/>
      <c r="AW39" s="66"/>
      <c r="AY39" s="117"/>
      <c r="AZ39" s="117"/>
      <c r="BA39" s="117"/>
      <c r="BB39" s="117"/>
      <c r="BC39" s="117"/>
      <c r="BD39" s="117"/>
    </row>
    <row r="40" spans="2:62" ht="13.5">
      <c r="J40" s="66"/>
      <c r="K40" s="66"/>
      <c r="R40" s="66"/>
      <c r="S40" s="66"/>
      <c r="T40" s="66"/>
      <c r="AF40" s="51"/>
      <c r="AG40" s="51"/>
      <c r="AH40" s="51"/>
      <c r="AI40" s="51"/>
      <c r="AJ40" s="51"/>
      <c r="AK40" s="51"/>
      <c r="AL40" s="62"/>
      <c r="AM40" s="117"/>
      <c r="AN40" s="117"/>
      <c r="AO40" s="117"/>
      <c r="AP40" s="51"/>
      <c r="AQ40" s="51"/>
      <c r="AR40" s="51"/>
      <c r="AS40" s="117"/>
      <c r="AT40" s="62"/>
      <c r="AU40" s="62"/>
      <c r="AV40" s="62"/>
      <c r="AW40" s="66"/>
      <c r="AY40" s="117"/>
      <c r="AZ40" s="117"/>
      <c r="BA40" s="117"/>
      <c r="BB40" s="117"/>
      <c r="BC40" s="117"/>
      <c r="BD40" s="117"/>
    </row>
    <row r="41" spans="2:62" ht="13.5">
      <c r="J41" s="66"/>
      <c r="K41" s="66"/>
      <c r="R41" s="66"/>
      <c r="S41" s="66"/>
      <c r="T41" s="66"/>
      <c r="AF41" s="51"/>
      <c r="AG41" s="51"/>
      <c r="AH41" s="51"/>
      <c r="AI41" s="51"/>
      <c r="AJ41" s="51"/>
      <c r="AK41" s="51"/>
      <c r="AL41" s="51"/>
      <c r="AM41" s="51"/>
      <c r="AN41" s="51"/>
      <c r="AO41" s="51"/>
      <c r="AP41" s="51"/>
      <c r="AQ41" s="51"/>
      <c r="AR41" s="51"/>
      <c r="AS41" s="117"/>
      <c r="AT41" s="62"/>
      <c r="AU41" s="62"/>
      <c r="AV41" s="62"/>
      <c r="AW41" s="66"/>
      <c r="AY41" s="117"/>
      <c r="AZ41" s="117"/>
      <c r="BA41" s="117"/>
      <c r="BB41" s="117"/>
      <c r="BC41" s="117"/>
      <c r="BD41" s="117"/>
    </row>
    <row r="42" spans="2:62" ht="13.5">
      <c r="I42" s="66"/>
      <c r="J42" s="66"/>
      <c r="K42" s="66"/>
      <c r="R42" s="66"/>
      <c r="S42" s="66"/>
      <c r="T42" s="66"/>
      <c r="AQ42" s="51"/>
      <c r="AR42" s="51"/>
      <c r="AS42" s="117"/>
      <c r="AT42" s="62"/>
      <c r="AY42" s="117"/>
      <c r="AZ42" s="117"/>
      <c r="BA42" s="117"/>
      <c r="BB42" s="117"/>
      <c r="BC42" s="117"/>
      <c r="BD42" s="117"/>
    </row>
    <row r="43" spans="2:62">
      <c r="I43" s="66"/>
      <c r="J43" s="66"/>
      <c r="K43" s="66"/>
      <c r="R43" s="66"/>
      <c r="S43" s="66"/>
      <c r="T43" s="66"/>
      <c r="AW43" s="66"/>
      <c r="AY43" s="51"/>
      <c r="AZ43" s="51"/>
      <c r="BA43" s="51"/>
      <c r="BB43" s="51"/>
      <c r="BC43" s="51"/>
      <c r="BD43" s="51"/>
    </row>
    <row r="44" spans="2:62">
      <c r="I44" s="66"/>
      <c r="J44" s="66"/>
      <c r="K44" s="66"/>
      <c r="R44" s="66"/>
      <c r="S44" s="66"/>
      <c r="T44" s="66"/>
      <c r="AW44" s="66"/>
    </row>
    <row r="45" spans="2:62" ht="13.5">
      <c r="I45" s="66"/>
      <c r="J45" s="66"/>
      <c r="K45" s="66"/>
      <c r="R45" s="66"/>
      <c r="S45" s="66"/>
      <c r="T45" s="66"/>
      <c r="AY45" s="67"/>
      <c r="AZ45" s="67"/>
      <c r="BA45" s="67"/>
      <c r="BB45" s="67"/>
      <c r="BC45" s="67"/>
      <c r="BD45" s="67"/>
    </row>
    <row r="46" spans="2:62" ht="13.5">
      <c r="I46" s="66"/>
      <c r="J46" s="66"/>
      <c r="K46" s="66"/>
      <c r="R46" s="66"/>
      <c r="S46" s="66"/>
      <c r="T46" s="66"/>
      <c r="AY46" s="67"/>
      <c r="AZ46" s="67"/>
      <c r="BA46" s="67"/>
      <c r="BB46" s="67"/>
      <c r="BC46" s="67"/>
      <c r="BD46" s="67"/>
    </row>
    <row r="47" spans="2:62" ht="13.5">
      <c r="I47" s="66"/>
      <c r="J47" s="66"/>
      <c r="K47" s="66"/>
      <c r="R47" s="66"/>
      <c r="S47" s="66"/>
      <c r="T47" s="66"/>
      <c r="AY47" s="67"/>
      <c r="AZ47" s="67"/>
      <c r="BA47" s="67"/>
      <c r="BB47" s="67"/>
      <c r="BC47" s="67"/>
      <c r="BE47" s="65"/>
      <c r="BF47" s="65"/>
      <c r="BG47" s="67"/>
      <c r="BH47" s="67"/>
      <c r="BI47" s="67"/>
      <c r="BJ47" s="65"/>
    </row>
    <row r="48" spans="2:62">
      <c r="I48" s="66"/>
      <c r="J48" s="66"/>
      <c r="K48" s="66"/>
      <c r="R48" s="66"/>
      <c r="S48" s="66"/>
      <c r="T48" s="66"/>
      <c r="BE48" s="65"/>
      <c r="BF48" s="65"/>
      <c r="BG48" s="65"/>
      <c r="BH48" s="65"/>
    </row>
    <row r="49" spans="7:62">
      <c r="G49" s="66"/>
      <c r="H49" s="66"/>
      <c r="I49" s="66"/>
      <c r="J49" s="66"/>
      <c r="K49" s="66"/>
      <c r="R49" s="66"/>
      <c r="S49" s="66"/>
      <c r="T49" s="66"/>
      <c r="BE49" s="65"/>
      <c r="BF49" s="65"/>
      <c r="BG49" s="65"/>
      <c r="BH49" s="65"/>
    </row>
    <row r="50" spans="7:62">
      <c r="G50" s="66"/>
      <c r="H50" s="66"/>
      <c r="I50" s="66"/>
      <c r="J50" s="66"/>
      <c r="K50" s="66"/>
      <c r="R50" s="66"/>
      <c r="S50" s="66"/>
      <c r="T50" s="66"/>
      <c r="BE50" s="65"/>
      <c r="BF50" s="65"/>
      <c r="BG50" s="65"/>
      <c r="BH50" s="65"/>
    </row>
    <row r="51" spans="7:62">
      <c r="G51" s="66"/>
      <c r="H51" s="66"/>
      <c r="I51" s="66"/>
      <c r="J51" s="66"/>
      <c r="K51" s="66"/>
      <c r="R51" s="66"/>
      <c r="S51" s="66"/>
      <c r="T51" s="66"/>
      <c r="BE51" s="65"/>
      <c r="BF51" s="65"/>
      <c r="BG51" s="65"/>
      <c r="BH51" s="65"/>
    </row>
    <row r="52" spans="7:62">
      <c r="G52" s="66"/>
      <c r="H52" s="66"/>
      <c r="I52" s="66"/>
      <c r="J52" s="66"/>
      <c r="K52" s="66"/>
      <c r="R52" s="66"/>
      <c r="S52" s="66"/>
      <c r="T52" s="66"/>
      <c r="BE52" s="65"/>
      <c r="BF52" s="65"/>
      <c r="BG52" s="65"/>
      <c r="BH52" s="65"/>
    </row>
    <row r="53" spans="7:62">
      <c r="G53" s="66"/>
      <c r="H53" s="66"/>
      <c r="I53" s="66"/>
      <c r="J53" s="66"/>
      <c r="K53" s="66"/>
      <c r="R53" s="66"/>
      <c r="S53" s="66"/>
      <c r="T53" s="66"/>
      <c r="BE53" s="65"/>
      <c r="BG53" s="65"/>
      <c r="BH53" s="65"/>
      <c r="BI53" s="65"/>
      <c r="BJ53" s="65"/>
    </row>
    <row r="54" spans="7:62">
      <c r="G54" s="66"/>
      <c r="H54" s="66"/>
      <c r="I54" s="66"/>
      <c r="J54" s="66"/>
      <c r="K54" s="66"/>
      <c r="R54" s="66"/>
      <c r="S54" s="66"/>
      <c r="T54" s="66"/>
      <c r="BD54" s="65"/>
      <c r="BE54" s="68"/>
      <c r="BG54" s="65"/>
      <c r="BH54" s="65"/>
      <c r="BI54" s="65"/>
      <c r="BJ54" s="65"/>
    </row>
    <row r="55" spans="7:62">
      <c r="G55" s="66"/>
      <c r="H55" s="66"/>
      <c r="I55" s="66"/>
      <c r="J55" s="66"/>
      <c r="K55" s="66"/>
      <c r="R55" s="66"/>
      <c r="S55" s="66"/>
      <c r="T55" s="66"/>
      <c r="BD55" s="65"/>
      <c r="BE55" s="68"/>
      <c r="BG55" s="65"/>
      <c r="BH55" s="65"/>
      <c r="BI55" s="65"/>
      <c r="BJ55" s="65"/>
    </row>
    <row r="56" spans="7:62">
      <c r="G56" s="66"/>
      <c r="H56" s="66"/>
      <c r="I56" s="66"/>
      <c r="J56" s="66"/>
      <c r="K56" s="66"/>
      <c r="R56" s="66"/>
      <c r="S56" s="66"/>
      <c r="T56" s="66"/>
      <c r="BD56" s="65"/>
      <c r="BE56" s="68"/>
      <c r="BG56" s="65"/>
      <c r="BH56" s="65"/>
      <c r="BI56" s="65"/>
      <c r="BJ56" s="65"/>
    </row>
    <row r="57" spans="7:62">
      <c r="G57" s="66"/>
      <c r="H57" s="66"/>
      <c r="I57" s="66"/>
      <c r="BD57" s="65"/>
      <c r="BE57" s="68"/>
      <c r="BG57" s="65"/>
      <c r="BH57" s="65"/>
      <c r="BI57" s="65"/>
      <c r="BJ57" s="65"/>
    </row>
    <row r="58" spans="7:62" ht="12.75">
      <c r="G58" s="66"/>
      <c r="H58" s="66"/>
      <c r="I58" s="66"/>
      <c r="L58" s="66"/>
      <c r="M58" s="69"/>
      <c r="N58" s="66"/>
      <c r="O58" s="66"/>
      <c r="BD58" s="65"/>
      <c r="BE58" s="68"/>
      <c r="BG58" s="65"/>
      <c r="BH58" s="65"/>
      <c r="BI58" s="65"/>
      <c r="BJ58" s="65"/>
    </row>
    <row r="59" spans="7:62">
      <c r="G59" s="66"/>
      <c r="H59" s="66"/>
      <c r="I59" s="66"/>
      <c r="BD59" s="65"/>
      <c r="BE59" s="68"/>
      <c r="BG59" s="65"/>
      <c r="BH59" s="65"/>
      <c r="BI59" s="65"/>
      <c r="BJ59" s="65"/>
    </row>
    <row r="60" spans="7:62">
      <c r="G60" s="66"/>
      <c r="H60" s="66"/>
      <c r="I60" s="66"/>
      <c r="BD60" s="65"/>
      <c r="BE60" s="68"/>
      <c r="BG60" s="65"/>
      <c r="BH60" s="65"/>
      <c r="BI60" s="65"/>
      <c r="BJ60" s="65"/>
    </row>
    <row r="61" spans="7:62">
      <c r="G61" s="66"/>
      <c r="H61" s="66"/>
      <c r="I61" s="66"/>
      <c r="BD61" s="65"/>
      <c r="BE61" s="68"/>
      <c r="BG61" s="65"/>
      <c r="BH61" s="65"/>
      <c r="BI61" s="65"/>
      <c r="BJ61" s="65"/>
    </row>
    <row r="62" spans="7:62">
      <c r="BD62" s="65"/>
      <c r="BE62" s="68"/>
      <c r="BG62" s="65"/>
      <c r="BH62" s="65"/>
      <c r="BI62" s="65"/>
      <c r="BJ62" s="65"/>
    </row>
    <row r="63" spans="7:62">
      <c r="BD63" s="65"/>
      <c r="BE63" s="68"/>
      <c r="BG63" s="65"/>
      <c r="BH63" s="65"/>
      <c r="BI63" s="65"/>
      <c r="BJ63" s="65"/>
    </row>
    <row r="64" spans="7:62">
      <c r="BD64" s="65"/>
      <c r="BE64" s="68"/>
      <c r="BG64" s="65"/>
      <c r="BH64" s="65"/>
      <c r="BI64" s="65"/>
      <c r="BJ64" s="65"/>
    </row>
    <row r="65" spans="12:62">
      <c r="BD65" s="65"/>
      <c r="BE65" s="68"/>
      <c r="BG65" s="65"/>
      <c r="BH65" s="65"/>
      <c r="BI65" s="65"/>
      <c r="BJ65" s="65"/>
    </row>
    <row r="66" spans="12:62">
      <c r="BD66" s="65"/>
      <c r="BE66" s="68"/>
      <c r="BG66" s="65"/>
      <c r="BH66" s="65"/>
      <c r="BI66" s="65"/>
      <c r="BJ66" s="65"/>
    </row>
    <row r="67" spans="12:62">
      <c r="BD67" s="65"/>
      <c r="BE67" s="68"/>
      <c r="BG67" s="65"/>
      <c r="BH67" s="65"/>
      <c r="BI67" s="65"/>
      <c r="BJ67" s="65"/>
    </row>
    <row r="69" spans="12:62" ht="12.75">
      <c r="L69" s="66"/>
      <c r="M69" s="69"/>
      <c r="N69" s="66"/>
      <c r="O69" s="66"/>
    </row>
    <row r="70" spans="12:62" ht="12.75">
      <c r="L70" s="66"/>
      <c r="M70" s="69"/>
      <c r="N70" s="66"/>
      <c r="O70" s="66"/>
    </row>
    <row r="71" spans="12:62" ht="12.75">
      <c r="L71" s="66"/>
      <c r="M71" s="69"/>
      <c r="N71" s="66"/>
      <c r="O71" s="66"/>
    </row>
    <row r="72" spans="12:62" ht="12.75">
      <c r="L72" s="66"/>
      <c r="M72" s="69"/>
      <c r="N72" s="66"/>
      <c r="O72" s="66"/>
    </row>
    <row r="73" spans="12:62" ht="12.75">
      <c r="L73" s="66"/>
      <c r="M73" s="69"/>
      <c r="N73" s="66"/>
      <c r="O73" s="66"/>
    </row>
    <row r="74" spans="12:62" ht="12.75">
      <c r="L74" s="66"/>
      <c r="M74" s="69"/>
      <c r="N74" s="66"/>
      <c r="O74" s="66"/>
    </row>
    <row r="75" spans="12:62" ht="12.75">
      <c r="L75" s="66"/>
      <c r="M75" s="69"/>
      <c r="N75" s="66"/>
      <c r="O75" s="66"/>
    </row>
    <row r="76" spans="12:62" ht="12.75">
      <c r="L76" s="66"/>
      <c r="M76" s="69"/>
      <c r="N76" s="66"/>
      <c r="O76" s="66"/>
    </row>
  </sheetData>
  <sheetProtection algorithmName="SHA-512" hashValue="SBUULU0QREJyQbE03CXaOHo2PY63q9TkBLRnDfzWu+xrnM8eB74pTRkl3+avta/tnJ1b7F5YVvzm0GIO2jts6g==" saltValue="28L1O0L+yrJdAosNvOwQkQ==" spinCount="100000" sheet="1" objects="1" scenarios="1"/>
  <mergeCells count="113">
    <mergeCell ref="AP3:AR4"/>
    <mergeCell ref="P15:S15"/>
    <mergeCell ref="AI14:AN14"/>
    <mergeCell ref="P12:S12"/>
    <mergeCell ref="AS3:AT3"/>
    <mergeCell ref="AS4:AT4"/>
    <mergeCell ref="AH12:AM12"/>
    <mergeCell ref="AB3:AD3"/>
    <mergeCell ref="Z5:AD5"/>
    <mergeCell ref="AH9:AM9"/>
    <mergeCell ref="S7:V7"/>
    <mergeCell ref="AE9:AE14"/>
    <mergeCell ref="D7:I7"/>
    <mergeCell ref="B7:C7"/>
    <mergeCell ref="D23:G23"/>
    <mergeCell ref="AI11:AN11"/>
    <mergeCell ref="U17:X17"/>
    <mergeCell ref="AH15:AM15"/>
    <mergeCell ref="F9:I9"/>
    <mergeCell ref="C8:K8"/>
    <mergeCell ref="AI8:AN8"/>
    <mergeCell ref="Y18:AA18"/>
    <mergeCell ref="G11:I11"/>
    <mergeCell ref="Q11:T11"/>
    <mergeCell ref="P18:S18"/>
    <mergeCell ref="M11:M24"/>
    <mergeCell ref="Q23:T23"/>
    <mergeCell ref="P22:V22"/>
    <mergeCell ref="U23:X23"/>
    <mergeCell ref="P21:S21"/>
    <mergeCell ref="P24:S24"/>
    <mergeCell ref="Q14:T14"/>
    <mergeCell ref="Q20:T20"/>
    <mergeCell ref="P16:AB16"/>
    <mergeCell ref="Q17:T17"/>
    <mergeCell ref="AE17:AE21"/>
    <mergeCell ref="AO20:AP20"/>
    <mergeCell ref="D33:F33"/>
    <mergeCell ref="AM29:AP29"/>
    <mergeCell ref="S29:V29"/>
    <mergeCell ref="AL30:AO30"/>
    <mergeCell ref="AL31:AQ31"/>
    <mergeCell ref="D29:F29"/>
    <mergeCell ref="D30:F30"/>
    <mergeCell ref="D31:F31"/>
    <mergeCell ref="D32:F32"/>
    <mergeCell ref="M26:M33"/>
    <mergeCell ref="Q26:T26"/>
    <mergeCell ref="R33:U33"/>
    <mergeCell ref="S32:V32"/>
    <mergeCell ref="R30:U30"/>
    <mergeCell ref="P27:S27"/>
    <mergeCell ref="Y29:Z29"/>
    <mergeCell ref="Y30:Z30"/>
    <mergeCell ref="AS16:AT16"/>
    <mergeCell ref="AS17:AT17"/>
    <mergeCell ref="G14:I14"/>
    <mergeCell ref="AI17:AL17"/>
    <mergeCell ref="B32:C32"/>
    <mergeCell ref="D24:F24"/>
    <mergeCell ref="D25:F25"/>
    <mergeCell ref="D26:F26"/>
    <mergeCell ref="D27:F27"/>
    <mergeCell ref="D28:F28"/>
    <mergeCell ref="B23:C23"/>
    <mergeCell ref="B24:C24"/>
    <mergeCell ref="B25:C25"/>
    <mergeCell ref="Z17:AB17"/>
    <mergeCell ref="AS31:AU31"/>
    <mergeCell ref="AT29:AV30"/>
    <mergeCell ref="AS29:AS30"/>
    <mergeCell ref="AA28:AE28"/>
    <mergeCell ref="AT23:AV23"/>
    <mergeCell ref="AA29:AE29"/>
    <mergeCell ref="AA30:AE30"/>
    <mergeCell ref="AS24:AU24"/>
    <mergeCell ref="AL27:AO27"/>
    <mergeCell ref="Y28:Z28"/>
    <mergeCell ref="AH18:AK18"/>
    <mergeCell ref="B21:J22"/>
    <mergeCell ref="H30:I30"/>
    <mergeCell ref="H31:I31"/>
    <mergeCell ref="H32:I32"/>
    <mergeCell ref="H33:I33"/>
    <mergeCell ref="H23:J23"/>
    <mergeCell ref="F12:H12"/>
    <mergeCell ref="F15:H15"/>
    <mergeCell ref="H24:I24"/>
    <mergeCell ref="B33:C33"/>
    <mergeCell ref="AW18:AW20"/>
    <mergeCell ref="B2:J3"/>
    <mergeCell ref="AA32:AF34"/>
    <mergeCell ref="AG32:AJ34"/>
    <mergeCell ref="AK32:AO34"/>
    <mergeCell ref="AF5:AU5"/>
    <mergeCell ref="H25:I25"/>
    <mergeCell ref="H26:I26"/>
    <mergeCell ref="H27:I27"/>
    <mergeCell ref="H28:I28"/>
    <mergeCell ref="H29:I29"/>
    <mergeCell ref="B26:C26"/>
    <mergeCell ref="B27:C27"/>
    <mergeCell ref="B29:C29"/>
    <mergeCell ref="B30:C30"/>
    <mergeCell ref="B31:C31"/>
    <mergeCell ref="B28:C28"/>
    <mergeCell ref="AT26:AV26"/>
    <mergeCell ref="AS27:AU27"/>
    <mergeCell ref="AM26:AP26"/>
    <mergeCell ref="Z20:AB20"/>
    <mergeCell ref="AO17:AP17"/>
    <mergeCell ref="Y21:AA21"/>
    <mergeCell ref="AS18:AT18"/>
  </mergeCells>
  <phoneticPr fontId="3"/>
  <dataValidations count="4">
    <dataValidation type="custom" allowBlank="1" showInputMessage="1" showErrorMessage="1" error="入力は少数第1位までにして下さい。" sqref="AU13:AU14 W7:X7" xr:uid="{00000000-0002-0000-0100-000000000000}">
      <formula1>W7=ROUND(W7,1)</formula1>
    </dataValidation>
    <dataValidation type="custom" allowBlank="1" showInputMessage="1" showErrorMessage="1" sqref="H24:H33" xr:uid="{00000000-0002-0000-0100-000001000000}">
      <formula1>H24=ROUND(H24,1)</formula1>
    </dataValidation>
    <dataValidation type="custom" allowBlank="1" showInputMessage="1" showErrorMessage="1" error="入力は少数第2位までにしてください。" sqref="AL30:AO30 AS27:AU27 AS31:AU31 AA28:AE30 F15:H15 P12:S12 P15:S15 P18:S18 P21:S21 P24:S24 AH9:AM9 AH12:AM12 AH15:AM15 AU16:AU18 AO21 D24:F33" xr:uid="{00000000-0002-0000-0100-000002000000}">
      <formula1>D9=ROUND(D9,2)</formula1>
    </dataValidation>
    <dataValidation type="textLength" allowBlank="1" showInputMessage="1" showErrorMessage="1" errorTitle="要確認" error="「廃油」は、中間処理を経ずに「最終処分」はできません。" sqref="R33:U33" xr:uid="{00000000-0002-0000-0100-000004000000}">
      <formula1>0</formula1>
      <formula2>0</formula2>
    </dataValidation>
  </dataValidations>
  <pageMargins left="0.59055118110236227" right="0.59055118110236227" top="0.62992125984251968" bottom="0.39370078740157483" header="0.51181102362204722" footer="0"/>
  <pageSetup paperSize="9" scale="68" orientation="landscape" r:id="rId1"/>
  <headerFooter alignWithMargins="0"/>
  <cellWatches>
    <cellWatch r="U18"/>
  </cellWatches>
  <drawing r:id="rId2"/>
  <legacyDrawing r:id="rId3"/>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pageSetUpPr fitToPage="1"/>
  </sheetPr>
  <dimension ref="B1:BJ76"/>
  <sheetViews>
    <sheetView showGridLines="0" zoomScaleNormal="100" workbookViewId="0">
      <selection activeCell="B2" sqref="B2:J3"/>
    </sheetView>
  </sheetViews>
  <sheetFormatPr defaultColWidth="9" defaultRowHeight="12"/>
  <cols>
    <col min="1" max="2" width="2.875" style="38" customWidth="1"/>
    <col min="3" max="3" width="18.375" style="38" customWidth="1"/>
    <col min="4" max="5" width="4.375" style="38" customWidth="1"/>
    <col min="6" max="6" width="3.75" style="38" customWidth="1"/>
    <col min="7" max="7" width="2.375" style="38" customWidth="1"/>
    <col min="8" max="8" width="10.375" style="38" customWidth="1"/>
    <col min="9" max="9" width="2.375" style="38" customWidth="1"/>
    <col min="10" max="11" width="2.5" style="38" customWidth="1"/>
    <col min="12" max="12" width="2.75" style="38" customWidth="1"/>
    <col min="13" max="13" width="2.875" style="38" customWidth="1"/>
    <col min="14" max="15" width="2.75" style="38" customWidth="1"/>
    <col min="16" max="16" width="3" style="38" customWidth="1"/>
    <col min="17" max="19" width="4.75" style="38" customWidth="1"/>
    <col min="20" max="22" width="2.875" style="38" customWidth="1"/>
    <col min="23" max="24" width="2.5" style="38" customWidth="1"/>
    <col min="25" max="25" width="2.875" style="38" customWidth="1"/>
    <col min="26" max="26" width="7.75" style="38" customWidth="1"/>
    <col min="27" max="27" width="4.75" style="38" customWidth="1"/>
    <col min="28" max="28" width="2" style="38" customWidth="1"/>
    <col min="29" max="30" width="2.375" style="38" customWidth="1"/>
    <col min="31" max="31" width="3.125" style="38" customWidth="1"/>
    <col min="32" max="33" width="2.375" style="38" customWidth="1"/>
    <col min="34" max="34" width="2.875" style="38" customWidth="1"/>
    <col min="35" max="35" width="7.75" style="38" customWidth="1"/>
    <col min="36" max="37" width="4.375" style="38" customWidth="1"/>
    <col min="38" max="38" width="3.375" style="38" customWidth="1"/>
    <col min="39" max="39" width="2.75" style="38" customWidth="1"/>
    <col min="40" max="40" width="2.875" style="38" customWidth="1"/>
    <col min="41" max="41" width="10.75" style="38" customWidth="1"/>
    <col min="42" max="42" width="2.875" style="38" customWidth="1"/>
    <col min="43" max="44" width="2.5" style="38" customWidth="1"/>
    <col min="45" max="45" width="2.75" style="38" customWidth="1"/>
    <col min="46" max="46" width="7.75" style="38" customWidth="1"/>
    <col min="47" max="47" width="11.75" style="38" customWidth="1"/>
    <col min="48" max="48" width="1.875" style="38" customWidth="1"/>
    <col min="49" max="49" width="5.375" style="38" customWidth="1"/>
    <col min="50" max="58" width="9" style="38"/>
    <col min="59" max="59" width="16.25" style="38" customWidth="1"/>
    <col min="60" max="16384" width="9" style="38"/>
  </cols>
  <sheetData>
    <row r="1" spans="2:49" ht="27" customHeight="1">
      <c r="F1" s="37"/>
      <c r="S1" s="83" t="s">
        <v>74</v>
      </c>
      <c r="T1" s="83" t="s">
        <v>214</v>
      </c>
    </row>
    <row r="2" spans="2:49" ht="12" customHeight="1" thickBot="1">
      <c r="B2" s="522" t="s">
        <v>277</v>
      </c>
      <c r="C2" s="522"/>
      <c r="D2" s="522"/>
      <c r="E2" s="522"/>
      <c r="F2" s="522"/>
      <c r="G2" s="522"/>
      <c r="H2" s="522"/>
      <c r="I2" s="522"/>
      <c r="J2" s="522"/>
      <c r="K2" s="116"/>
      <c r="L2" s="116"/>
      <c r="M2" s="116"/>
      <c r="N2" s="116"/>
      <c r="O2" s="116"/>
      <c r="P2" s="116"/>
      <c r="Q2" s="116"/>
      <c r="R2" s="116"/>
      <c r="S2" s="116"/>
      <c r="T2" s="116"/>
      <c r="U2" s="116"/>
      <c r="V2" s="116"/>
      <c r="W2" s="116"/>
      <c r="X2" s="116"/>
      <c r="Y2" s="97"/>
      <c r="Z2" s="39"/>
      <c r="AA2" s="39"/>
      <c r="AB2" s="39"/>
      <c r="AC2" s="39"/>
      <c r="AD2" s="39"/>
      <c r="AE2" s="39"/>
      <c r="AF2" s="39"/>
      <c r="AG2" s="39"/>
      <c r="AH2" s="39"/>
      <c r="AI2" s="39"/>
      <c r="AJ2" s="39"/>
      <c r="AK2" s="39"/>
      <c r="AL2" s="39"/>
      <c r="AM2" s="39"/>
      <c r="AN2" s="39"/>
      <c r="AO2" s="39"/>
      <c r="AP2" s="39"/>
      <c r="AQ2" s="39"/>
      <c r="AR2" s="39"/>
      <c r="AS2" s="39"/>
      <c r="AT2" s="39"/>
      <c r="AU2" s="109"/>
      <c r="AV2" s="107"/>
      <c r="AW2" s="382"/>
    </row>
    <row r="3" spans="2:49" ht="13.15" customHeight="1">
      <c r="B3" s="522"/>
      <c r="C3" s="522"/>
      <c r="D3" s="522"/>
      <c r="E3" s="522"/>
      <c r="F3" s="522"/>
      <c r="G3" s="522"/>
      <c r="H3" s="522"/>
      <c r="I3" s="522"/>
      <c r="J3" s="522"/>
      <c r="K3" s="116"/>
      <c r="L3" s="116"/>
      <c r="M3" s="116"/>
      <c r="N3" s="116"/>
      <c r="O3" s="116"/>
      <c r="P3" s="116"/>
      <c r="Q3" s="116"/>
      <c r="R3" s="116"/>
      <c r="S3" s="116"/>
      <c r="T3" s="116"/>
      <c r="U3" s="116"/>
      <c r="V3" s="116"/>
      <c r="W3" s="116"/>
      <c r="X3" s="116"/>
      <c r="Y3" s="97"/>
      <c r="Z3" s="40"/>
      <c r="AA3" s="40"/>
      <c r="AB3" s="614"/>
      <c r="AC3" s="614"/>
      <c r="AD3" s="614"/>
      <c r="AE3" s="88"/>
      <c r="AF3" s="98"/>
      <c r="AG3" s="98"/>
      <c r="AH3" s="98"/>
      <c r="AI3" s="98"/>
      <c r="AJ3" s="98"/>
      <c r="AK3" s="98"/>
      <c r="AL3" s="98"/>
      <c r="AM3" s="98"/>
      <c r="AN3" s="98"/>
      <c r="AO3" s="98"/>
      <c r="AP3" s="626" t="s">
        <v>298</v>
      </c>
      <c r="AQ3" s="603"/>
      <c r="AR3" s="604"/>
      <c r="AS3" s="610" t="s">
        <v>0</v>
      </c>
      <c r="AT3" s="611"/>
      <c r="AU3" s="108" t="s">
        <v>88</v>
      </c>
      <c r="AV3" s="98"/>
      <c r="AW3" s="382"/>
    </row>
    <row r="4" spans="2:49" ht="14.25" thickBot="1">
      <c r="C4" s="97"/>
      <c r="F4" s="97"/>
      <c r="G4" s="97"/>
      <c r="H4" s="97"/>
      <c r="I4" s="97"/>
      <c r="J4" s="97"/>
      <c r="K4" s="97"/>
      <c r="L4" s="97"/>
      <c r="M4" s="97"/>
      <c r="N4" s="97"/>
      <c r="O4" s="97"/>
      <c r="P4" s="97"/>
      <c r="Q4" s="97"/>
      <c r="R4" s="97"/>
      <c r="S4" s="97"/>
      <c r="T4" s="97"/>
      <c r="U4" s="97"/>
      <c r="V4" s="97"/>
      <c r="W4" s="97"/>
      <c r="X4" s="97"/>
      <c r="Y4" s="97"/>
      <c r="Z4" s="40"/>
      <c r="AA4" s="40"/>
      <c r="AB4" s="99"/>
      <c r="AC4" s="99"/>
      <c r="AD4" s="99"/>
      <c r="AE4" s="88"/>
      <c r="AF4" s="98"/>
      <c r="AG4" s="98"/>
      <c r="AH4" s="98"/>
      <c r="AI4" s="98"/>
      <c r="AJ4" s="98"/>
      <c r="AK4" s="98"/>
      <c r="AL4" s="98"/>
      <c r="AM4" s="98"/>
      <c r="AN4" s="98"/>
      <c r="AO4" s="98"/>
      <c r="AP4" s="605"/>
      <c r="AQ4" s="606"/>
      <c r="AR4" s="607"/>
      <c r="AS4" s="612" t="str">
        <f>+表紙!N28</f>
        <v>○</v>
      </c>
      <c r="AT4" s="613"/>
      <c r="AU4" s="250" t="str">
        <f>+表紙!O28</f>
        <v>　</v>
      </c>
      <c r="AV4" s="98"/>
      <c r="AW4" s="382"/>
    </row>
    <row r="5" spans="2:49" ht="15" customHeight="1">
      <c r="B5" s="143" t="s">
        <v>84</v>
      </c>
      <c r="C5" s="143"/>
      <c r="F5" s="143"/>
      <c r="G5" s="96"/>
      <c r="H5" s="96"/>
      <c r="I5" s="96"/>
      <c r="J5" s="96"/>
      <c r="K5" s="96"/>
      <c r="L5" s="96"/>
      <c r="M5" s="40"/>
      <c r="N5" s="40"/>
      <c r="O5" s="40"/>
      <c r="P5" s="40"/>
      <c r="Q5" s="40"/>
      <c r="R5" s="40"/>
      <c r="S5" s="40"/>
      <c r="T5" s="40"/>
      <c r="U5" s="40"/>
      <c r="V5" s="40"/>
      <c r="W5" s="40"/>
      <c r="X5" s="40"/>
      <c r="Y5" s="40"/>
      <c r="Z5" s="624" t="s">
        <v>81</v>
      </c>
      <c r="AA5" s="624"/>
      <c r="AB5" s="625"/>
      <c r="AC5" s="625"/>
      <c r="AD5" s="625"/>
      <c r="AE5" s="88" t="s">
        <v>85</v>
      </c>
      <c r="AF5" s="532" t="str">
        <f>+表紙!F47</f>
        <v>日鋪建設株式会社　関東南支店</v>
      </c>
      <c r="AG5" s="532"/>
      <c r="AH5" s="532"/>
      <c r="AI5" s="532"/>
      <c r="AJ5" s="532"/>
      <c r="AK5" s="532"/>
      <c r="AL5" s="532"/>
      <c r="AM5" s="532"/>
      <c r="AN5" s="532"/>
      <c r="AO5" s="532"/>
      <c r="AP5" s="532"/>
      <c r="AQ5" s="532"/>
      <c r="AR5" s="532"/>
      <c r="AS5" s="532"/>
      <c r="AT5" s="532"/>
      <c r="AU5" s="532"/>
      <c r="AV5" s="218"/>
      <c r="AW5" s="382"/>
    </row>
    <row r="6" spans="2:49" ht="24.75" customHeight="1" thickBot="1">
      <c r="B6" s="294" t="s">
        <v>422</v>
      </c>
      <c r="C6" s="123"/>
      <c r="F6" s="123"/>
      <c r="G6" s="123"/>
      <c r="H6" s="123"/>
      <c r="I6" s="123"/>
      <c r="J6" s="123"/>
      <c r="K6" s="123"/>
      <c r="L6" s="123"/>
      <c r="M6" s="123"/>
      <c r="N6" s="123"/>
      <c r="O6" s="123"/>
      <c r="P6" s="123"/>
      <c r="Q6" s="123"/>
      <c r="R6" s="123"/>
      <c r="S6" s="123"/>
      <c r="T6" s="123"/>
      <c r="U6" s="123"/>
      <c r="V6" s="123"/>
      <c r="W6" s="123"/>
      <c r="X6" s="123"/>
      <c r="Y6" s="123"/>
      <c r="AC6" s="40"/>
      <c r="AD6" s="40"/>
      <c r="AE6" s="40"/>
      <c r="AF6" s="40"/>
      <c r="AG6" s="40"/>
      <c r="AH6" s="40"/>
      <c r="AI6" s="40"/>
      <c r="AJ6" s="40"/>
      <c r="AK6" s="40"/>
      <c r="AL6" s="40"/>
      <c r="AM6" s="40"/>
      <c r="AN6" s="40"/>
      <c r="AO6" s="40"/>
      <c r="AP6" s="40"/>
      <c r="AQ6" s="40"/>
      <c r="AR6" s="40"/>
      <c r="AS6" s="40"/>
      <c r="AT6" s="40"/>
      <c r="AU6" s="40"/>
      <c r="AV6" s="40"/>
      <c r="AW6" s="382"/>
    </row>
    <row r="7" spans="2:49" ht="28.15" customHeight="1" thickBot="1">
      <c r="B7" s="586" t="s">
        <v>278</v>
      </c>
      <c r="C7" s="587"/>
      <c r="D7" s="583" t="s">
        <v>249</v>
      </c>
      <c r="E7" s="584"/>
      <c r="F7" s="584"/>
      <c r="G7" s="584"/>
      <c r="H7" s="584"/>
      <c r="I7" s="585"/>
      <c r="J7" s="132"/>
      <c r="K7" s="51"/>
      <c r="L7" s="145"/>
      <c r="M7" s="145"/>
      <c r="N7" s="145"/>
      <c r="O7" s="145"/>
      <c r="P7" s="145"/>
      <c r="Q7" s="145"/>
      <c r="R7" s="145"/>
      <c r="S7" s="618"/>
      <c r="T7" s="619"/>
      <c r="U7" s="619"/>
      <c r="V7" s="619"/>
      <c r="W7" s="257"/>
      <c r="X7" s="257"/>
      <c r="Y7" s="124"/>
      <c r="AB7"/>
      <c r="AC7"/>
      <c r="AD7"/>
      <c r="AE7"/>
      <c r="AF7" s="91"/>
      <c r="AG7" s="91"/>
      <c r="AH7" s="91"/>
      <c r="AI7" s="91"/>
      <c r="AJ7" s="91"/>
      <c r="AK7" s="91"/>
      <c r="AL7" s="91"/>
      <c r="AM7" s="91"/>
      <c r="AN7" s="91"/>
      <c r="AO7" s="51"/>
      <c r="AP7" s="51"/>
      <c r="AQ7" s="51"/>
      <c r="AR7" s="51"/>
      <c r="AS7"/>
      <c r="AT7"/>
      <c r="AU7"/>
      <c r="AV7"/>
      <c r="AW7" s="382"/>
    </row>
    <row r="8" spans="2:49" ht="28.15" customHeight="1" thickTop="1" thickBot="1">
      <c r="B8" s="41" t="s">
        <v>83</v>
      </c>
      <c r="C8" s="593" t="s">
        <v>86</v>
      </c>
      <c r="D8" s="593"/>
      <c r="E8" s="593"/>
      <c r="F8" s="593"/>
      <c r="G8" s="593"/>
      <c r="H8" s="593"/>
      <c r="I8" s="593"/>
      <c r="J8" s="593"/>
      <c r="K8" s="593"/>
      <c r="L8" s="137"/>
      <c r="M8" s="137"/>
      <c r="N8" s="137"/>
      <c r="O8" s="137"/>
      <c r="P8" s="137"/>
      <c r="Q8" s="137"/>
      <c r="R8" s="137"/>
      <c r="S8" s="137"/>
      <c r="T8" s="137"/>
      <c r="U8" s="137"/>
      <c r="V8" s="137"/>
      <c r="W8" s="119"/>
      <c r="X8" s="119"/>
      <c r="Y8" s="119"/>
      <c r="Z8" s="91"/>
      <c r="AA8" s="91"/>
      <c r="AB8" s="91"/>
      <c r="AC8" s="91"/>
      <c r="AD8" s="91"/>
      <c r="AE8" s="91"/>
      <c r="AF8" s="51"/>
      <c r="AG8" s="47"/>
      <c r="AH8" s="43" t="s">
        <v>29</v>
      </c>
      <c r="AI8" s="539" t="s">
        <v>303</v>
      </c>
      <c r="AJ8" s="539"/>
      <c r="AK8" s="539"/>
      <c r="AL8" s="539"/>
      <c r="AM8" s="539"/>
      <c r="AN8" s="540"/>
      <c r="AO8" s="51"/>
      <c r="AP8" s="51"/>
      <c r="AQ8" s="51"/>
      <c r="AR8" s="51"/>
      <c r="AS8"/>
      <c r="AT8"/>
      <c r="AU8"/>
      <c r="AV8"/>
      <c r="AW8" s="382"/>
    </row>
    <row r="9" spans="2:49" ht="24.75" customHeight="1" thickTop="1" thickBot="1">
      <c r="B9" s="175" t="s">
        <v>190</v>
      </c>
      <c r="F9" s="590" t="s">
        <v>156</v>
      </c>
      <c r="G9" s="591"/>
      <c r="H9" s="591"/>
      <c r="I9" s="592"/>
      <c r="J9" s="137"/>
      <c r="K9" s="137"/>
      <c r="L9" s="137"/>
      <c r="M9" s="137"/>
      <c r="N9" s="137"/>
      <c r="O9" s="137"/>
      <c r="P9" s="137"/>
      <c r="Q9" s="137"/>
      <c r="R9" s="137"/>
      <c r="S9" s="137"/>
      <c r="T9" s="137"/>
      <c r="U9" s="137"/>
      <c r="V9" s="137"/>
      <c r="W9" s="119"/>
      <c r="X9" s="119"/>
      <c r="Y9" s="119"/>
      <c r="Z9" s="91"/>
      <c r="AA9" s="91"/>
      <c r="AB9" s="91"/>
      <c r="AC9" s="91"/>
      <c r="AD9" s="91"/>
      <c r="AE9" s="620" t="s">
        <v>20</v>
      </c>
      <c r="AF9" s="54"/>
      <c r="AH9" s="541"/>
      <c r="AI9" s="542"/>
      <c r="AJ9" s="542"/>
      <c r="AK9" s="542"/>
      <c r="AL9" s="542"/>
      <c r="AM9" s="542"/>
      <c r="AN9" s="50" t="s">
        <v>13</v>
      </c>
      <c r="AO9" s="51"/>
      <c r="AP9" s="51"/>
      <c r="AQ9" s="51"/>
      <c r="AR9" s="51"/>
      <c r="AS9"/>
      <c r="AT9"/>
      <c r="AU9"/>
      <c r="AV9"/>
      <c r="AW9" s="382"/>
    </row>
    <row r="10" spans="2:49" ht="24.75" customHeight="1" thickTop="1" thickBot="1">
      <c r="F10" s="92"/>
      <c r="G10" s="118"/>
      <c r="H10" s="118"/>
      <c r="I10" s="118"/>
      <c r="J10" s="118"/>
      <c r="K10" s="118"/>
      <c r="L10" s="118"/>
      <c r="M10" s="118"/>
      <c r="N10" s="118"/>
      <c r="O10" s="118"/>
      <c r="P10" s="118"/>
      <c r="Q10" s="118"/>
      <c r="R10" s="118"/>
      <c r="S10" s="118"/>
      <c r="T10" s="118"/>
      <c r="U10" s="118"/>
      <c r="V10" s="118"/>
      <c r="W10" s="119"/>
      <c r="X10" s="119"/>
      <c r="Y10" s="119"/>
      <c r="Z10" s="91"/>
      <c r="AA10" s="91"/>
      <c r="AB10" s="91"/>
      <c r="AD10" s="51"/>
      <c r="AE10" s="621"/>
      <c r="AF10" s="54"/>
      <c r="AN10" s="51"/>
      <c r="AO10" s="51"/>
      <c r="AP10" s="51"/>
      <c r="AQ10" s="51"/>
      <c r="AR10" s="51"/>
      <c r="AS10"/>
      <c r="AT10"/>
      <c r="AU10"/>
      <c r="AV10"/>
      <c r="AW10" s="382"/>
    </row>
    <row r="11" spans="2:49" ht="27" customHeight="1" thickTop="1" thickBot="1">
      <c r="C11" s="153" t="s">
        <v>157</v>
      </c>
      <c r="F11" s="43" t="s">
        <v>17</v>
      </c>
      <c r="G11" s="539" t="s">
        <v>300</v>
      </c>
      <c r="H11" s="539"/>
      <c r="I11" s="540"/>
      <c r="J11" s="44"/>
      <c r="K11" s="45"/>
      <c r="L11" s="46"/>
      <c r="M11" s="579" t="s">
        <v>18</v>
      </c>
      <c r="N11" s="46"/>
      <c r="O11" s="47"/>
      <c r="P11" s="43" t="s">
        <v>19</v>
      </c>
      <c r="Q11" s="594" t="s">
        <v>206</v>
      </c>
      <c r="R11" s="594"/>
      <c r="S11" s="594"/>
      <c r="T11" s="595"/>
      <c r="U11" s="177"/>
      <c r="V11" s="62"/>
      <c r="W11" s="51"/>
      <c r="X11" s="51"/>
      <c r="Y11"/>
      <c r="Z11"/>
      <c r="AA11"/>
      <c r="AB11"/>
      <c r="AC11" s="51"/>
      <c r="AD11" s="59"/>
      <c r="AE11" s="621"/>
      <c r="AF11" s="134"/>
      <c r="AG11" s="47"/>
      <c r="AH11" s="43" t="s">
        <v>36</v>
      </c>
      <c r="AI11" s="539" t="s">
        <v>211</v>
      </c>
      <c r="AJ11" s="539"/>
      <c r="AK11" s="539"/>
      <c r="AL11" s="539"/>
      <c r="AM11" s="539"/>
      <c r="AN11" s="540"/>
      <c r="AO11" s="51"/>
      <c r="AP11" s="51"/>
      <c r="AQ11" s="51"/>
      <c r="AR11" s="51"/>
      <c r="AS11"/>
      <c r="AT11"/>
      <c r="AU11"/>
      <c r="AV11"/>
      <c r="AW11" s="382"/>
    </row>
    <row r="12" spans="2:49" ht="24.75" customHeight="1" thickTop="1" thickBot="1">
      <c r="F12" s="545">
        <f>+ROUND(P12,2)+ROUND(P15,2)+ROUND(P18,2)+ROUND(P24,2)+P27-ROUND(F15,2)</f>
        <v>0</v>
      </c>
      <c r="G12" s="546"/>
      <c r="H12" s="546"/>
      <c r="I12" s="222" t="s">
        <v>13</v>
      </c>
      <c r="J12" s="51"/>
      <c r="K12" s="52"/>
      <c r="L12" s="51"/>
      <c r="M12" s="580"/>
      <c r="N12" s="53"/>
      <c r="P12" s="541"/>
      <c r="Q12" s="596"/>
      <c r="R12" s="596"/>
      <c r="S12" s="596"/>
      <c r="T12" s="50" t="s">
        <v>13</v>
      </c>
      <c r="U12" s="51"/>
      <c r="V12" s="51"/>
      <c r="W12" s="51"/>
      <c r="X12" s="51"/>
      <c r="Y12"/>
      <c r="Z12"/>
      <c r="AA12"/>
      <c r="AB12"/>
      <c r="AC12" s="54"/>
      <c r="AE12" s="621"/>
      <c r="AG12" s="126"/>
      <c r="AH12" s="541"/>
      <c r="AI12" s="542"/>
      <c r="AJ12" s="542"/>
      <c r="AK12" s="542"/>
      <c r="AL12" s="542"/>
      <c r="AM12" s="542"/>
      <c r="AN12" s="50" t="s">
        <v>13</v>
      </c>
      <c r="AO12" s="51"/>
      <c r="AP12" s="51"/>
      <c r="AQ12" s="51"/>
      <c r="AR12" s="51"/>
      <c r="AS12"/>
      <c r="AT12"/>
      <c r="AU12"/>
      <c r="AV12"/>
      <c r="AW12" s="382"/>
    </row>
    <row r="13" spans="2:49" ht="24.75" customHeight="1" thickTop="1" thickBot="1">
      <c r="J13" s="51"/>
      <c r="K13" s="55"/>
      <c r="L13" s="51"/>
      <c r="M13" s="580"/>
      <c r="N13" s="54"/>
      <c r="U13" s="51"/>
      <c r="V13" s="51"/>
      <c r="W13" s="51"/>
      <c r="X13" s="51"/>
      <c r="Y13"/>
      <c r="Z13"/>
      <c r="AA13"/>
      <c r="AB13"/>
      <c r="AC13" s="54"/>
      <c r="AE13" s="621"/>
      <c r="AG13" s="132"/>
      <c r="AH13" s="129"/>
      <c r="AI13" s="130"/>
      <c r="AJ13" s="130"/>
      <c r="AK13" s="130"/>
      <c r="AL13" s="130"/>
      <c r="AM13" s="131"/>
      <c r="AN13" s="131"/>
      <c r="AQ13" s="39"/>
      <c r="AR13" s="39"/>
      <c r="AS13" s="128"/>
      <c r="AT13" s="128"/>
      <c r="AU13" s="257"/>
      <c r="AV13" s="51"/>
      <c r="AW13" s="382"/>
    </row>
    <row r="14" spans="2:49" ht="27" customHeight="1" thickTop="1" thickBot="1">
      <c r="F14" s="49" t="s">
        <v>402</v>
      </c>
      <c r="G14" s="561" t="s">
        <v>163</v>
      </c>
      <c r="H14" s="561"/>
      <c r="I14" s="544"/>
      <c r="J14" s="57"/>
      <c r="K14" s="58"/>
      <c r="L14" s="51"/>
      <c r="M14" s="580"/>
      <c r="N14" s="54"/>
      <c r="O14" s="46"/>
      <c r="P14" s="43" t="s">
        <v>24</v>
      </c>
      <c r="Q14" s="594" t="s">
        <v>279</v>
      </c>
      <c r="R14" s="594"/>
      <c r="S14" s="594"/>
      <c r="T14" s="595"/>
      <c r="U14" s="177"/>
      <c r="V14" s="62"/>
      <c r="W14" s="51"/>
      <c r="X14" s="51"/>
      <c r="Y14"/>
      <c r="Z14"/>
      <c r="AA14"/>
      <c r="AB14"/>
      <c r="AC14" s="54"/>
      <c r="AE14" s="622"/>
      <c r="AG14" s="133"/>
      <c r="AH14" s="49" t="s">
        <v>138</v>
      </c>
      <c r="AI14" s="608" t="s">
        <v>222</v>
      </c>
      <c r="AJ14" s="608"/>
      <c r="AK14" s="608"/>
      <c r="AL14" s="608"/>
      <c r="AM14" s="608"/>
      <c r="AN14" s="609"/>
      <c r="AO14"/>
      <c r="AS14" s="128"/>
      <c r="AT14" s="128"/>
      <c r="AU14" s="257"/>
      <c r="AV14" s="51"/>
      <c r="AW14" s="382"/>
    </row>
    <row r="15" spans="2:49" ht="24.75" customHeight="1" thickBot="1">
      <c r="F15" s="557"/>
      <c r="G15" s="558"/>
      <c r="H15" s="558"/>
      <c r="I15" s="42" t="s">
        <v>13</v>
      </c>
      <c r="J15" s="51"/>
      <c r="K15" s="54"/>
      <c r="L15" s="51"/>
      <c r="M15" s="580"/>
      <c r="N15" s="54"/>
      <c r="P15" s="541"/>
      <c r="Q15" s="596"/>
      <c r="R15" s="596"/>
      <c r="S15" s="596"/>
      <c r="T15" s="50" t="s">
        <v>13</v>
      </c>
      <c r="U15" s="51"/>
      <c r="V15" s="51"/>
      <c r="W15" s="51"/>
      <c r="X15" s="51"/>
      <c r="Y15"/>
      <c r="Z15"/>
      <c r="AA15"/>
      <c r="AB15"/>
      <c r="AC15" s="54"/>
      <c r="AH15" s="571"/>
      <c r="AI15" s="562"/>
      <c r="AJ15" s="562"/>
      <c r="AK15" s="562"/>
      <c r="AL15" s="562"/>
      <c r="AM15" s="562"/>
      <c r="AN15" s="42" t="s">
        <v>13</v>
      </c>
      <c r="AO15"/>
      <c r="AS15" s="60" t="s">
        <v>30</v>
      </c>
      <c r="AT15" s="61"/>
      <c r="AW15" s="382"/>
    </row>
    <row r="16" spans="2:49" ht="27" customHeight="1" thickTop="1" thickBot="1">
      <c r="K16" s="54"/>
      <c r="L16" s="51"/>
      <c r="M16" s="580"/>
      <c r="N16" s="54"/>
      <c r="P16" s="578" t="str">
        <f>+IF(Y18=0,"",IF(Y18-P18=Y18,"エラー！：⑥残さ物量があるのに、④自ら中間処理した量がゼロになっています",""))</f>
        <v/>
      </c>
      <c r="Q16" s="578"/>
      <c r="R16" s="578"/>
      <c r="S16" s="578"/>
      <c r="T16" s="578"/>
      <c r="U16" s="578"/>
      <c r="V16" s="578"/>
      <c r="W16" s="578"/>
      <c r="X16" s="578"/>
      <c r="Y16" s="578"/>
      <c r="Z16" s="578"/>
      <c r="AA16" s="578"/>
      <c r="AB16" s="578"/>
      <c r="AC16" s="54"/>
      <c r="AD16" s="51"/>
      <c r="AE16" s="173"/>
      <c r="AP16" s="48"/>
      <c r="AQ16" s="51"/>
      <c r="AS16" s="547" t="s">
        <v>137</v>
      </c>
      <c r="AT16" s="548"/>
      <c r="AU16" s="223"/>
      <c r="AV16" s="42" t="s">
        <v>13</v>
      </c>
      <c r="AW16" s="382"/>
    </row>
    <row r="17" spans="2:49" ht="27" customHeight="1" thickTop="1" thickBot="1">
      <c r="K17" s="54"/>
      <c r="L17" s="51"/>
      <c r="M17" s="580"/>
      <c r="N17" s="54"/>
      <c r="O17" s="46"/>
      <c r="P17" s="43" t="s">
        <v>27</v>
      </c>
      <c r="Q17" s="539" t="s">
        <v>207</v>
      </c>
      <c r="R17" s="539"/>
      <c r="S17" s="539"/>
      <c r="T17" s="540"/>
      <c r="U17" s="588"/>
      <c r="V17" s="589"/>
      <c r="W17" s="589"/>
      <c r="X17" s="589"/>
      <c r="Y17" s="125" t="s">
        <v>21</v>
      </c>
      <c r="Z17" s="539" t="s">
        <v>210</v>
      </c>
      <c r="AA17" s="539"/>
      <c r="AB17" s="540"/>
      <c r="AC17" s="138"/>
      <c r="AD17" s="133"/>
      <c r="AE17" s="579" t="s">
        <v>28</v>
      </c>
      <c r="AF17" s="46"/>
      <c r="AG17" s="46"/>
      <c r="AH17" s="225" t="s">
        <v>140</v>
      </c>
      <c r="AI17" s="561" t="s">
        <v>212</v>
      </c>
      <c r="AJ17" s="561"/>
      <c r="AK17" s="561"/>
      <c r="AL17" s="544"/>
      <c r="AM17" s="46"/>
      <c r="AN17" s="234"/>
      <c r="AO17" s="543" t="s">
        <v>186</v>
      </c>
      <c r="AP17" s="544"/>
      <c r="AQ17" s="236"/>
      <c r="AS17" s="547" t="s">
        <v>192</v>
      </c>
      <c r="AT17" s="548"/>
      <c r="AU17" s="223"/>
      <c r="AV17" s="42" t="s">
        <v>34</v>
      </c>
      <c r="AW17" s="382"/>
    </row>
    <row r="18" spans="2:49" ht="27" customHeight="1" thickBot="1">
      <c r="K18" s="54"/>
      <c r="L18" s="51"/>
      <c r="M18" s="580"/>
      <c r="N18" s="54"/>
      <c r="P18" s="541"/>
      <c r="Q18" s="596"/>
      <c r="R18" s="596"/>
      <c r="S18" s="596"/>
      <c r="T18" s="50" t="s">
        <v>13</v>
      </c>
      <c r="U18"/>
      <c r="V18" s="227"/>
      <c r="W18"/>
      <c r="X18" s="181"/>
      <c r="Y18" s="545">
        <f>+ROUND(AH9,2)+ROUND(AH12,2)+ROUND(AH15,2)+AH18</f>
        <v>0</v>
      </c>
      <c r="Z18" s="546"/>
      <c r="AA18" s="546"/>
      <c r="AB18" s="50" t="s">
        <v>4</v>
      </c>
      <c r="AC18" s="180"/>
      <c r="AD18" s="180"/>
      <c r="AE18" s="580"/>
      <c r="AH18" s="549">
        <f>+ROUND(AO18,2)+ROUND(AO21,2)</f>
        <v>0</v>
      </c>
      <c r="AI18" s="534"/>
      <c r="AJ18" s="534"/>
      <c r="AK18" s="534"/>
      <c r="AL18" s="42" t="s">
        <v>13</v>
      </c>
      <c r="AM18" s="53"/>
      <c r="AO18" s="251">
        <f>+ROUND(AU16,2)+ROUND(AU17,2)+ROUND(AU18,2)</f>
        <v>0</v>
      </c>
      <c r="AP18" s="42" t="s">
        <v>34</v>
      </c>
      <c r="AS18" s="547" t="s">
        <v>139</v>
      </c>
      <c r="AT18" s="548"/>
      <c r="AU18" s="223"/>
      <c r="AV18" s="42" t="s">
        <v>26</v>
      </c>
      <c r="AW18" s="623" t="s">
        <v>410</v>
      </c>
    </row>
    <row r="19" spans="2:49" ht="24.75" customHeight="1" thickTop="1" thickBot="1">
      <c r="K19" s="54"/>
      <c r="L19" s="51"/>
      <c r="M19" s="580"/>
      <c r="N19" s="54"/>
      <c r="P19" s="120"/>
      <c r="Q19" s="226"/>
      <c r="R19" s="184"/>
      <c r="S19" s="120"/>
      <c r="T19" s="120"/>
      <c r="U19" s="122"/>
      <c r="V19" s="228"/>
      <c r="W19" s="122"/>
      <c r="X19" s="122"/>
      <c r="Y19" s="121"/>
      <c r="Z19" s="121"/>
      <c r="AA19" s="121"/>
      <c r="AB19" s="121"/>
      <c r="AC19" s="51"/>
      <c r="AD19" s="51"/>
      <c r="AE19" s="580"/>
      <c r="AH19" s="51"/>
      <c r="AI19" s="54"/>
      <c r="AJ19" s="51"/>
      <c r="AK19" s="51"/>
      <c r="AL19" s="51"/>
      <c r="AM19" s="54"/>
      <c r="AS19"/>
      <c r="AT19"/>
      <c r="AU19"/>
      <c r="AV19"/>
      <c r="AW19" s="623"/>
    </row>
    <row r="20" spans="2:49" ht="27" customHeight="1" thickTop="1" thickBot="1">
      <c r="K20" s="54"/>
      <c r="L20" s="51"/>
      <c r="M20" s="580"/>
      <c r="N20" s="54"/>
      <c r="P20" s="43" t="s">
        <v>48</v>
      </c>
      <c r="Q20" s="539" t="s">
        <v>208</v>
      </c>
      <c r="R20" s="539"/>
      <c r="S20" s="539"/>
      <c r="T20" s="540"/>
      <c r="U20" s="120"/>
      <c r="V20" s="229"/>
      <c r="W20" s="232"/>
      <c r="X20" s="233"/>
      <c r="Y20" s="125" t="s">
        <v>25</v>
      </c>
      <c r="Z20" s="539" t="s">
        <v>209</v>
      </c>
      <c r="AA20" s="539"/>
      <c r="AB20" s="540"/>
      <c r="AC20" s="51"/>
      <c r="AD20" s="51"/>
      <c r="AE20" s="580"/>
      <c r="AG20" s="51"/>
      <c r="AH20" s="51"/>
      <c r="AI20" s="54"/>
      <c r="AJ20" s="51"/>
      <c r="AK20" s="51"/>
      <c r="AL20" s="136"/>
      <c r="AM20" s="54"/>
      <c r="AN20" s="235"/>
      <c r="AO20" s="543" t="s">
        <v>188</v>
      </c>
      <c r="AP20" s="544"/>
      <c r="AQ20" s="178"/>
      <c r="AR20" s="51"/>
      <c r="AS20" s="56"/>
      <c r="AT20" s="56"/>
      <c r="AW20" s="623"/>
    </row>
    <row r="21" spans="2:49" ht="25.15" customHeight="1" thickBot="1">
      <c r="B21" s="550" t="s">
        <v>421</v>
      </c>
      <c r="C21" s="550"/>
      <c r="D21" s="550"/>
      <c r="E21" s="550"/>
      <c r="F21" s="550"/>
      <c r="G21" s="550"/>
      <c r="H21" s="550"/>
      <c r="I21" s="550"/>
      <c r="J21" s="550"/>
      <c r="K21" s="54"/>
      <c r="L21" s="51"/>
      <c r="M21" s="580"/>
      <c r="N21" s="54"/>
      <c r="P21" s="541"/>
      <c r="Q21" s="600"/>
      <c r="R21" s="600"/>
      <c r="S21" s="600"/>
      <c r="T21" s="50" t="s">
        <v>13</v>
      </c>
      <c r="U21" s="120"/>
      <c r="V21" s="120"/>
      <c r="W21" s="120"/>
      <c r="X21" s="120"/>
      <c r="Y21" s="545">
        <f>+P18-Y18</f>
        <v>0</v>
      </c>
      <c r="Z21" s="546"/>
      <c r="AA21" s="546"/>
      <c r="AB21" s="50" t="s">
        <v>4</v>
      </c>
      <c r="AC21" s="122"/>
      <c r="AD21" s="51"/>
      <c r="AE21" s="581"/>
      <c r="AG21" s="51"/>
      <c r="AH21" s="51"/>
      <c r="AI21" s="54"/>
      <c r="AJ21" s="51"/>
      <c r="AK21" s="51"/>
      <c r="AL21" s="51"/>
      <c r="AM21" s="51"/>
      <c r="AN21" s="136"/>
      <c r="AO21" s="223"/>
      <c r="AP21" s="42" t="s">
        <v>38</v>
      </c>
      <c r="AQ21" s="178"/>
      <c r="AR21" s="51"/>
      <c r="AS21"/>
      <c r="AT21"/>
      <c r="AU21"/>
      <c r="AV21"/>
      <c r="AW21" s="382"/>
    </row>
    <row r="22" spans="2:49" ht="25.5" customHeight="1" thickTop="1" thickBot="1">
      <c r="B22" s="551"/>
      <c r="C22" s="551"/>
      <c r="D22" s="551"/>
      <c r="E22" s="551"/>
      <c r="F22" s="551"/>
      <c r="G22" s="551"/>
      <c r="H22" s="551"/>
      <c r="I22" s="551"/>
      <c r="J22" s="551"/>
      <c r="K22" s="54"/>
      <c r="L22" s="51"/>
      <c r="M22" s="580"/>
      <c r="N22" s="54"/>
      <c r="P22" s="597" t="str">
        <f>+IF(P21=0,"",IF(P18&lt;P21,"エラー !：④の内数である⑤の量が④を超えています",""))</f>
        <v/>
      </c>
      <c r="Q22" s="597"/>
      <c r="R22" s="597"/>
      <c r="S22" s="597"/>
      <c r="T22" s="597"/>
      <c r="U22" s="597"/>
      <c r="V22" s="597"/>
      <c r="W22" s="121"/>
      <c r="X22" s="121"/>
      <c r="Y22" s="121"/>
      <c r="Z22" s="121"/>
      <c r="AA22" s="121"/>
      <c r="AB22" s="121"/>
      <c r="AC22" s="51"/>
      <c r="AD22" s="51"/>
      <c r="AE22" s="173"/>
      <c r="AG22" s="51"/>
      <c r="AH22" s="51"/>
      <c r="AI22" s="54"/>
      <c r="AJ22" s="51"/>
      <c r="AK22" s="51"/>
      <c r="AL22" s="51"/>
      <c r="AM22" s="51"/>
      <c r="AN22" s="51"/>
      <c r="AW22" s="382"/>
    </row>
    <row r="23" spans="2:49" ht="27" customHeight="1" thickTop="1" thickBot="1">
      <c r="B23" s="554" t="s">
        <v>159</v>
      </c>
      <c r="C23" s="556"/>
      <c r="D23" s="555" t="s">
        <v>423</v>
      </c>
      <c r="E23" s="555"/>
      <c r="F23" s="555"/>
      <c r="G23" s="556"/>
      <c r="H23" s="554" t="s">
        <v>424</v>
      </c>
      <c r="I23" s="555"/>
      <c r="J23" s="556"/>
      <c r="K23" s="54"/>
      <c r="L23" s="51"/>
      <c r="M23" s="580"/>
      <c r="N23" s="54"/>
      <c r="O23" s="46"/>
      <c r="P23" s="49" t="s">
        <v>72</v>
      </c>
      <c r="Q23" s="561" t="s">
        <v>32</v>
      </c>
      <c r="R23" s="561"/>
      <c r="S23" s="561"/>
      <c r="T23" s="544"/>
      <c r="U23" s="598"/>
      <c r="V23" s="599"/>
      <c r="W23" s="599"/>
      <c r="X23" s="599"/>
      <c r="AC23" s="51"/>
      <c r="AD23" s="51"/>
      <c r="AE23"/>
      <c r="AF23"/>
      <c r="AG23"/>
      <c r="AH23"/>
      <c r="AI23" s="237"/>
      <c r="AJ23"/>
      <c r="AK23" s="51"/>
      <c r="AL23" s="51"/>
      <c r="AM23" s="51"/>
      <c r="AN23" s="140"/>
      <c r="AP23" s="51"/>
      <c r="AR23" s="47"/>
      <c r="AS23" s="125" t="s">
        <v>152</v>
      </c>
      <c r="AT23" s="539" t="s">
        <v>153</v>
      </c>
      <c r="AU23" s="539"/>
      <c r="AV23" s="540"/>
      <c r="AW23" s="382"/>
    </row>
    <row r="24" spans="2:49" ht="27" customHeight="1" thickBot="1">
      <c r="B24" s="535" t="s">
        <v>160</v>
      </c>
      <c r="C24" s="536"/>
      <c r="D24" s="562">
        <v>0</v>
      </c>
      <c r="E24" s="562"/>
      <c r="F24" s="562"/>
      <c r="G24" s="182" t="s">
        <v>158</v>
      </c>
      <c r="H24" s="533">
        <f>+F12</f>
        <v>0</v>
      </c>
      <c r="I24" s="534"/>
      <c r="J24" s="182" t="s">
        <v>158</v>
      </c>
      <c r="K24" s="54"/>
      <c r="L24" s="51"/>
      <c r="M24" s="581"/>
      <c r="P24" s="571"/>
      <c r="Q24" s="601"/>
      <c r="R24" s="601"/>
      <c r="S24" s="601"/>
      <c r="T24" s="42" t="s">
        <v>13</v>
      </c>
      <c r="U24"/>
      <c r="V24"/>
      <c r="W24"/>
      <c r="X24"/>
      <c r="AC24" s="51"/>
      <c r="AD24" s="51"/>
      <c r="AE24"/>
      <c r="AF24"/>
      <c r="AG24"/>
      <c r="AH24"/>
      <c r="AI24" s="237"/>
      <c r="AJ24"/>
      <c r="AK24" s="51"/>
      <c r="AL24" s="130"/>
      <c r="AM24" s="51"/>
      <c r="AN24" s="51"/>
      <c r="AQ24" s="54"/>
      <c r="AR24" s="135"/>
      <c r="AS24" s="545">
        <f>+ROUND(AU16,2)+ROUND(AA28,2)</f>
        <v>0</v>
      </c>
      <c r="AT24" s="546"/>
      <c r="AU24" s="546"/>
      <c r="AV24" s="50" t="s">
        <v>13</v>
      </c>
      <c r="AW24" s="382"/>
    </row>
    <row r="25" spans="2:49" ht="27" customHeight="1" thickBot="1">
      <c r="B25" s="535" t="s">
        <v>161</v>
      </c>
      <c r="C25" s="536"/>
      <c r="D25" s="562">
        <v>0</v>
      </c>
      <c r="E25" s="562"/>
      <c r="F25" s="562"/>
      <c r="G25" s="182" t="s">
        <v>158</v>
      </c>
      <c r="H25" s="533">
        <f>+P12+AH9</f>
        <v>0</v>
      </c>
      <c r="I25" s="534"/>
      <c r="J25" s="182" t="s">
        <v>158</v>
      </c>
      <c r="K25" s="54"/>
      <c r="L25" s="51"/>
      <c r="P25" s="51"/>
      <c r="Q25" s="51"/>
      <c r="R25" s="51"/>
      <c r="S25" s="51"/>
      <c r="T25" s="51"/>
      <c r="U25" s="51"/>
      <c r="V25" s="51"/>
      <c r="AE25" s="139"/>
      <c r="AH25" s="51"/>
      <c r="AI25" s="54"/>
      <c r="AJ25" s="51"/>
      <c r="AK25" s="51"/>
      <c r="AL25" s="174"/>
      <c r="AM25" s="174"/>
      <c r="AN25" s="174"/>
      <c r="AQ25" s="239"/>
      <c r="AR25" s="117"/>
      <c r="AW25" s="382"/>
    </row>
    <row r="26" spans="2:49" ht="27" customHeight="1" thickTop="1" thickBot="1">
      <c r="B26" s="535" t="s">
        <v>162</v>
      </c>
      <c r="C26" s="536"/>
      <c r="D26" s="562">
        <v>0</v>
      </c>
      <c r="E26" s="562"/>
      <c r="F26" s="562"/>
      <c r="G26" s="182" t="s">
        <v>158</v>
      </c>
      <c r="H26" s="533">
        <f>+P21</f>
        <v>0</v>
      </c>
      <c r="I26" s="534"/>
      <c r="J26" s="182" t="s">
        <v>158</v>
      </c>
      <c r="K26" s="54"/>
      <c r="L26" s="133"/>
      <c r="M26" s="579" t="s">
        <v>35</v>
      </c>
      <c r="N26" s="46"/>
      <c r="O26" s="46"/>
      <c r="P26" s="225" t="s">
        <v>142</v>
      </c>
      <c r="Q26" s="561" t="s">
        <v>143</v>
      </c>
      <c r="R26" s="561"/>
      <c r="S26" s="561"/>
      <c r="T26" s="544"/>
      <c r="U26" s="46"/>
      <c r="V26" s="46"/>
      <c r="W26" s="46"/>
      <c r="X26" s="46"/>
      <c r="Y26" s="46"/>
      <c r="Z26" s="46"/>
      <c r="AA26" s="46"/>
      <c r="AB26" s="46"/>
      <c r="AC26" s="46"/>
      <c r="AD26" s="46"/>
      <c r="AE26" s="46"/>
      <c r="AF26" s="46"/>
      <c r="AG26" s="46"/>
      <c r="AH26" s="46"/>
      <c r="AI26" s="59"/>
      <c r="AJ26" s="46"/>
      <c r="AK26" s="47"/>
      <c r="AL26" s="125" t="s">
        <v>149</v>
      </c>
      <c r="AM26" s="539" t="s">
        <v>213</v>
      </c>
      <c r="AN26" s="539"/>
      <c r="AO26" s="539"/>
      <c r="AP26" s="540"/>
      <c r="AQ26" s="241"/>
      <c r="AR26" s="242"/>
      <c r="AS26" s="125" t="s">
        <v>154</v>
      </c>
      <c r="AT26" s="539" t="s">
        <v>398</v>
      </c>
      <c r="AU26" s="539"/>
      <c r="AV26" s="540"/>
      <c r="AW26" s="382"/>
    </row>
    <row r="27" spans="2:49" ht="27" customHeight="1" thickBot="1">
      <c r="B27" s="535" t="s">
        <v>164</v>
      </c>
      <c r="C27" s="536"/>
      <c r="D27" s="562">
        <v>0</v>
      </c>
      <c r="E27" s="562"/>
      <c r="F27" s="562"/>
      <c r="G27" s="182" t="s">
        <v>158</v>
      </c>
      <c r="H27" s="533">
        <f>+Y21</f>
        <v>0</v>
      </c>
      <c r="I27" s="534"/>
      <c r="J27" s="182" t="s">
        <v>158</v>
      </c>
      <c r="M27" s="580"/>
      <c r="P27" s="549">
        <f>+R30+ROUND(R33,2)</f>
        <v>0</v>
      </c>
      <c r="Q27" s="582"/>
      <c r="R27" s="582"/>
      <c r="S27" s="582"/>
      <c r="T27" s="42" t="s">
        <v>38</v>
      </c>
      <c r="U27" s="62"/>
      <c r="V27" s="62"/>
      <c r="Y27" s="60" t="s">
        <v>39</v>
      </c>
      <c r="Z27" s="63"/>
      <c r="AH27" s="51"/>
      <c r="AI27" s="51"/>
      <c r="AJ27" s="51"/>
      <c r="AK27" s="51"/>
      <c r="AL27" s="545">
        <f>+AH18+P27</f>
        <v>0</v>
      </c>
      <c r="AM27" s="546"/>
      <c r="AN27" s="546"/>
      <c r="AO27" s="546"/>
      <c r="AP27" s="50" t="s">
        <v>13</v>
      </c>
      <c r="AQ27" s="239"/>
      <c r="AR27" s="117"/>
      <c r="AS27" s="541"/>
      <c r="AT27" s="542"/>
      <c r="AU27" s="542"/>
      <c r="AV27" s="50" t="s">
        <v>13</v>
      </c>
      <c r="AW27" s="382"/>
    </row>
    <row r="28" spans="2:49" ht="27" customHeight="1" thickTop="1" thickBot="1">
      <c r="B28" s="537" t="s">
        <v>299</v>
      </c>
      <c r="C28" s="538"/>
      <c r="D28" s="562">
        <v>0</v>
      </c>
      <c r="E28" s="562"/>
      <c r="F28" s="562"/>
      <c r="G28" s="182" t="s">
        <v>158</v>
      </c>
      <c r="H28" s="533">
        <f>+P15+AH12</f>
        <v>0</v>
      </c>
      <c r="I28" s="534"/>
      <c r="J28" s="182" t="s">
        <v>158</v>
      </c>
      <c r="M28" s="580"/>
      <c r="P28" s="54"/>
      <c r="U28" s="51"/>
      <c r="V28" s="51"/>
      <c r="Y28" s="572" t="s">
        <v>137</v>
      </c>
      <c r="Z28" s="573"/>
      <c r="AA28" s="571"/>
      <c r="AB28" s="562"/>
      <c r="AC28" s="562"/>
      <c r="AD28" s="562"/>
      <c r="AE28" s="562"/>
      <c r="AF28" s="42" t="s">
        <v>13</v>
      </c>
      <c r="AH28" s="51"/>
      <c r="AI28" s="51"/>
      <c r="AN28" s="238"/>
      <c r="AQ28" s="239"/>
      <c r="AR28" s="117"/>
      <c r="AS28" s="383" t="str">
        <f>+IF(AS27=0,"",IF(AL27&lt;(AS24+AS27+AS31),"エラー !：⑩の内数である（⑫+⑬＋⑭）の量が⑩を超えています",""))</f>
        <v/>
      </c>
      <c r="AT28" s="379"/>
      <c r="AU28" s="379"/>
      <c r="AV28" s="379"/>
      <c r="AW28" s="382"/>
    </row>
    <row r="29" spans="2:49" ht="27" customHeight="1" thickTop="1" thickBot="1">
      <c r="B29" s="535" t="s">
        <v>165</v>
      </c>
      <c r="C29" s="536"/>
      <c r="D29" s="562">
        <v>0</v>
      </c>
      <c r="E29" s="562"/>
      <c r="F29" s="562"/>
      <c r="G29" s="182" t="s">
        <v>158</v>
      </c>
      <c r="H29" s="533">
        <f>+AL27</f>
        <v>0</v>
      </c>
      <c r="I29" s="534"/>
      <c r="J29" s="182" t="s">
        <v>158</v>
      </c>
      <c r="M29" s="580"/>
      <c r="P29" s="54"/>
      <c r="Q29" s="133"/>
      <c r="R29" s="49" t="s">
        <v>145</v>
      </c>
      <c r="S29" s="561" t="s">
        <v>33</v>
      </c>
      <c r="T29" s="576"/>
      <c r="U29" s="576"/>
      <c r="V29" s="577"/>
      <c r="W29" s="46"/>
      <c r="X29" s="64"/>
      <c r="Y29" s="572" t="s">
        <v>191</v>
      </c>
      <c r="Z29" s="573"/>
      <c r="AA29" s="571"/>
      <c r="AB29" s="562"/>
      <c r="AC29" s="562"/>
      <c r="AD29" s="562"/>
      <c r="AE29" s="562"/>
      <c r="AF29" s="42" t="s">
        <v>13</v>
      </c>
      <c r="AH29" s="51"/>
      <c r="AI29" s="51"/>
      <c r="AJ29" s="51"/>
      <c r="AK29" s="51"/>
      <c r="AL29" s="125" t="s">
        <v>150</v>
      </c>
      <c r="AM29" s="539" t="s">
        <v>151</v>
      </c>
      <c r="AN29" s="539"/>
      <c r="AO29" s="539"/>
      <c r="AP29" s="540"/>
      <c r="AQ29" s="240"/>
      <c r="AR29" s="243"/>
      <c r="AS29" s="569" t="s">
        <v>155</v>
      </c>
      <c r="AT29" s="565" t="s">
        <v>399</v>
      </c>
      <c r="AU29" s="565"/>
      <c r="AV29" s="566"/>
      <c r="AW29" s="382"/>
    </row>
    <row r="30" spans="2:49" ht="27" customHeight="1" thickBot="1">
      <c r="B30" s="535" t="s">
        <v>166</v>
      </c>
      <c r="C30" s="536"/>
      <c r="D30" s="562">
        <v>0</v>
      </c>
      <c r="E30" s="562"/>
      <c r="F30" s="562"/>
      <c r="G30" s="182" t="s">
        <v>158</v>
      </c>
      <c r="H30" s="533">
        <f>+AL30</f>
        <v>0</v>
      </c>
      <c r="I30" s="534"/>
      <c r="J30" s="182" t="s">
        <v>158</v>
      </c>
      <c r="M30" s="580"/>
      <c r="P30" s="54"/>
      <c r="R30" s="549">
        <f>+ROUND(AA28,2)+ROUND(AA29,2)+ROUND(AA30,2)</f>
        <v>0</v>
      </c>
      <c r="S30" s="582"/>
      <c r="T30" s="582"/>
      <c r="U30" s="582"/>
      <c r="V30" s="42" t="s">
        <v>16</v>
      </c>
      <c r="Y30" s="572" t="s">
        <v>148</v>
      </c>
      <c r="Z30" s="573"/>
      <c r="AA30" s="571"/>
      <c r="AB30" s="562"/>
      <c r="AC30" s="562"/>
      <c r="AD30" s="562"/>
      <c r="AE30" s="562"/>
      <c r="AF30" s="42" t="s">
        <v>13</v>
      </c>
      <c r="AL30" s="541"/>
      <c r="AM30" s="542"/>
      <c r="AN30" s="542"/>
      <c r="AO30" s="542"/>
      <c r="AP30" s="50" t="s">
        <v>13</v>
      </c>
      <c r="AS30" s="570"/>
      <c r="AT30" s="567"/>
      <c r="AU30" s="567"/>
      <c r="AV30" s="568"/>
      <c r="AW30" s="382"/>
    </row>
    <row r="31" spans="2:49" ht="27" customHeight="1" thickTop="1" thickBot="1">
      <c r="B31" s="535" t="s">
        <v>167</v>
      </c>
      <c r="C31" s="536"/>
      <c r="D31" s="562">
        <v>0</v>
      </c>
      <c r="E31" s="562"/>
      <c r="F31" s="562"/>
      <c r="G31" s="182" t="s">
        <v>158</v>
      </c>
      <c r="H31" s="533">
        <f>+AS24</f>
        <v>0</v>
      </c>
      <c r="I31" s="534"/>
      <c r="J31" s="182" t="s">
        <v>158</v>
      </c>
      <c r="M31" s="580"/>
      <c r="P31" s="54"/>
      <c r="Y31"/>
      <c r="Z31"/>
      <c r="AA31" s="65" t="s">
        <v>309</v>
      </c>
      <c r="AK31" s="117"/>
      <c r="AL31" s="578" t="str">
        <f>+IF(AL30=0,"",IF(AL27&lt;AL30,"エラー !：⑩の内数である⑪の量が⑩を超えています",""))</f>
        <v/>
      </c>
      <c r="AM31" s="578"/>
      <c r="AN31" s="578"/>
      <c r="AO31" s="578"/>
      <c r="AP31" s="578"/>
      <c r="AQ31" s="578"/>
      <c r="AR31" s="39"/>
      <c r="AS31" s="563"/>
      <c r="AT31" s="564"/>
      <c r="AU31" s="564"/>
      <c r="AV31" s="152" t="s">
        <v>13</v>
      </c>
      <c r="AW31" s="382"/>
    </row>
    <row r="32" spans="2:49" ht="27" customHeight="1" thickTop="1" thickBot="1">
      <c r="B32" s="535" t="s">
        <v>400</v>
      </c>
      <c r="C32" s="536"/>
      <c r="D32" s="562">
        <v>0</v>
      </c>
      <c r="E32" s="562"/>
      <c r="F32" s="562"/>
      <c r="G32" s="182" t="s">
        <v>158</v>
      </c>
      <c r="H32" s="533">
        <f>+AS27</f>
        <v>0</v>
      </c>
      <c r="I32" s="534"/>
      <c r="J32" s="182" t="s">
        <v>158</v>
      </c>
      <c r="M32" s="580"/>
      <c r="P32" s="54"/>
      <c r="Q32" s="133"/>
      <c r="R32" s="49" t="s">
        <v>147</v>
      </c>
      <c r="S32" s="561" t="s">
        <v>37</v>
      </c>
      <c r="T32" s="576"/>
      <c r="U32" s="576"/>
      <c r="V32" s="577"/>
      <c r="W32" s="51"/>
      <c r="X32" s="51"/>
      <c r="Y32"/>
      <c r="Z32"/>
      <c r="AA32" s="523" t="s">
        <v>280</v>
      </c>
      <c r="AB32" s="524"/>
      <c r="AC32" s="524"/>
      <c r="AD32" s="524"/>
      <c r="AE32" s="524"/>
      <c r="AF32" s="524"/>
      <c r="AG32" s="524" t="s">
        <v>281</v>
      </c>
      <c r="AH32" s="524"/>
      <c r="AI32" s="524"/>
      <c r="AJ32" s="524"/>
      <c r="AK32" s="524" t="s">
        <v>310</v>
      </c>
      <c r="AL32" s="524"/>
      <c r="AM32" s="524"/>
      <c r="AN32" s="524"/>
      <c r="AO32" s="529"/>
      <c r="AP32" s="176"/>
      <c r="AS32" s="384" t="str">
        <f>+IF(AS31=0,"",IF(AL27&lt;(AS24+AS27+AS31),"エラー !：⑩の内数である（⑫+⑬＋⑭）の量が⑩を超えています",""))</f>
        <v/>
      </c>
      <c r="AT32" s="380"/>
      <c r="AU32" s="380"/>
      <c r="AV32" s="380"/>
      <c r="AW32" s="382"/>
    </row>
    <row r="33" spans="2:62" ht="27" customHeight="1" thickBot="1">
      <c r="B33" s="559" t="s">
        <v>401</v>
      </c>
      <c r="C33" s="560"/>
      <c r="D33" s="574">
        <v>0</v>
      </c>
      <c r="E33" s="575"/>
      <c r="F33" s="575"/>
      <c r="G33" s="183" t="s">
        <v>158</v>
      </c>
      <c r="H33" s="552">
        <f>+AS31</f>
        <v>0</v>
      </c>
      <c r="I33" s="553"/>
      <c r="J33" s="183" t="s">
        <v>158</v>
      </c>
      <c r="M33" s="581"/>
      <c r="R33" s="571"/>
      <c r="S33" s="562"/>
      <c r="T33" s="562"/>
      <c r="U33" s="562"/>
      <c r="V33" s="42" t="s">
        <v>38</v>
      </c>
      <c r="W33" s="51"/>
      <c r="X33" s="51"/>
      <c r="Y33"/>
      <c r="Z33"/>
      <c r="AA33" s="525"/>
      <c r="AB33" s="526"/>
      <c r="AC33" s="526"/>
      <c r="AD33" s="526"/>
      <c r="AE33" s="526"/>
      <c r="AF33" s="526"/>
      <c r="AG33" s="526"/>
      <c r="AH33" s="526"/>
      <c r="AI33" s="526"/>
      <c r="AJ33" s="526"/>
      <c r="AK33" s="526"/>
      <c r="AL33" s="526"/>
      <c r="AM33" s="526"/>
      <c r="AN33" s="526"/>
      <c r="AO33" s="530"/>
      <c r="AP33" s="176"/>
      <c r="AW33" s="382"/>
    </row>
    <row r="34" spans="2:62" ht="18" customHeight="1">
      <c r="C34" s="244" t="str">
        <f>+IF(D30=0,"",IF(D29&lt;D30,"エラー !：上の表は、⑩の内数である⑪の量が⑩を超えています",""))</f>
        <v/>
      </c>
      <c r="AA34" s="527"/>
      <c r="AB34" s="528"/>
      <c r="AC34" s="528"/>
      <c r="AD34" s="528"/>
      <c r="AE34" s="528"/>
      <c r="AF34" s="528"/>
      <c r="AG34" s="528"/>
      <c r="AH34" s="528"/>
      <c r="AI34" s="528"/>
      <c r="AJ34" s="528"/>
      <c r="AK34" s="528"/>
      <c r="AL34" s="528"/>
      <c r="AM34" s="528"/>
      <c r="AN34" s="528"/>
      <c r="AO34" s="531"/>
      <c r="AP34" s="176"/>
      <c r="AW34" s="382"/>
    </row>
    <row r="35" spans="2:62" ht="15" customHeight="1">
      <c r="C35" s="245" t="str">
        <f>+IF(D31=0,"",IF(D29&lt;D31,"エラー !：上の表は、⑩の内数である⑫の量が⑩を超えています",""))</f>
        <v/>
      </c>
      <c r="AF35" s="62"/>
      <c r="AG35" s="62"/>
      <c r="AH35" s="62"/>
      <c r="AI35" s="62"/>
      <c r="AJ35" s="62"/>
      <c r="AK35" s="62"/>
      <c r="AL35" s="51"/>
      <c r="AM35" s="51"/>
      <c r="AN35" s="51"/>
      <c r="AO35" s="51"/>
      <c r="AP35" s="51"/>
      <c r="AQ35" s="51"/>
      <c r="AR35" s="51"/>
    </row>
    <row r="36" spans="2:62" ht="15" customHeight="1">
      <c r="C36" s="245" t="str">
        <f>+IF(D32=0,"",IF(D29&lt;D32,"エラー !：上の表は、⑩の内数である⑬の量が⑩を超えています",""))</f>
        <v/>
      </c>
      <c r="AF36" s="62"/>
      <c r="AG36" s="62"/>
      <c r="AH36" s="62"/>
      <c r="AI36" s="62"/>
      <c r="AJ36" s="62"/>
      <c r="AK36" s="62"/>
      <c r="AL36" s="62"/>
      <c r="AM36" s="141"/>
      <c r="AN36" s="141"/>
      <c r="AO36" s="117"/>
      <c r="AP36" s="51"/>
      <c r="AQ36" s="51"/>
      <c r="AR36" s="51"/>
      <c r="AS36" s="51"/>
      <c r="AT36" s="51"/>
      <c r="AU36" s="51"/>
      <c r="AV36" s="51"/>
      <c r="AW36" s="66"/>
      <c r="AY36" s="51"/>
      <c r="AZ36" s="51"/>
      <c r="BA36" s="51"/>
      <c r="BB36" s="51"/>
      <c r="BC36" s="51"/>
      <c r="BD36" s="51"/>
    </row>
    <row r="37" spans="2:62" ht="15" customHeight="1">
      <c r="C37" s="245" t="str">
        <f>+IF(D33=0,"",IF(D29&lt;D33,"エラー !：上の表は、⑩の内数である⑭の量が⑩を超えています",""))</f>
        <v/>
      </c>
      <c r="J37" s="66"/>
      <c r="K37" s="66"/>
      <c r="R37" s="66"/>
      <c r="S37" s="66"/>
      <c r="T37" s="66"/>
      <c r="AF37" s="51"/>
      <c r="AG37" s="51"/>
      <c r="AH37" s="51"/>
      <c r="AI37" s="51"/>
      <c r="AJ37" s="51"/>
      <c r="AK37" s="51"/>
      <c r="AL37" s="62"/>
      <c r="AM37" s="117"/>
      <c r="AN37" s="117"/>
      <c r="AO37" s="117"/>
      <c r="AP37" s="51"/>
      <c r="AQ37" s="51"/>
      <c r="AR37" s="51"/>
      <c r="AS37" s="51"/>
      <c r="AT37" s="51"/>
      <c r="AU37" s="62"/>
      <c r="AV37" s="62"/>
      <c r="AW37" s="66"/>
      <c r="AY37" s="51"/>
      <c r="AZ37" s="51"/>
      <c r="BA37" s="51"/>
      <c r="BB37" s="51"/>
      <c r="BC37" s="51"/>
      <c r="BD37" s="51"/>
    </row>
    <row r="38" spans="2:62" ht="13.5">
      <c r="J38" s="66"/>
      <c r="K38" s="66"/>
      <c r="R38" s="66"/>
      <c r="S38" s="66"/>
      <c r="T38" s="66"/>
      <c r="AF38" s="51"/>
      <c r="AG38" s="51"/>
      <c r="AH38" s="51"/>
      <c r="AI38" s="51"/>
      <c r="AJ38" s="51"/>
      <c r="AK38" s="51"/>
      <c r="AL38" s="62"/>
      <c r="AM38" s="117"/>
      <c r="AN38" s="117"/>
      <c r="AO38" s="117"/>
      <c r="AP38" s="51"/>
      <c r="AQ38" s="51"/>
      <c r="AR38" s="51"/>
      <c r="AS38" s="117"/>
      <c r="AT38" s="141"/>
      <c r="AU38" s="62"/>
      <c r="AV38" s="62"/>
      <c r="AW38" s="66"/>
      <c r="AY38" s="51"/>
      <c r="AZ38" s="51"/>
      <c r="BA38" s="51"/>
      <c r="BB38" s="51"/>
      <c r="BC38" s="51"/>
      <c r="BD38" s="51"/>
    </row>
    <row r="39" spans="2:62" ht="13.5">
      <c r="J39" s="66"/>
      <c r="K39" s="66"/>
      <c r="R39" s="66"/>
      <c r="S39" s="66"/>
      <c r="T39" s="66"/>
      <c r="AF39" s="51"/>
      <c r="AG39" s="51"/>
      <c r="AH39" s="51"/>
      <c r="AI39" s="51"/>
      <c r="AJ39" s="51"/>
      <c r="AK39" s="51"/>
      <c r="AL39" s="62"/>
      <c r="AM39" s="117"/>
      <c r="AN39" s="117"/>
      <c r="AO39" s="117"/>
      <c r="AP39" s="51"/>
      <c r="AQ39" s="51"/>
      <c r="AR39" s="51"/>
      <c r="AS39" s="117"/>
      <c r="AT39" s="62"/>
      <c r="AU39" s="62"/>
      <c r="AV39" s="62"/>
      <c r="AW39" s="66"/>
      <c r="AY39" s="51"/>
      <c r="AZ39" s="51"/>
      <c r="BA39" s="51"/>
      <c r="BB39" s="51"/>
      <c r="BC39" s="51"/>
      <c r="BD39" s="51"/>
    </row>
    <row r="40" spans="2:62" ht="13.5">
      <c r="J40" s="66"/>
      <c r="K40" s="66"/>
      <c r="R40" s="66"/>
      <c r="S40" s="66"/>
      <c r="T40" s="66"/>
      <c r="AF40" s="51"/>
      <c r="AG40" s="51"/>
      <c r="AH40" s="51"/>
      <c r="AI40" s="51"/>
      <c r="AJ40" s="51"/>
      <c r="AK40" s="51"/>
      <c r="AL40" s="62"/>
      <c r="AM40" s="117"/>
      <c r="AN40" s="117"/>
      <c r="AO40" s="117"/>
      <c r="AP40" s="51"/>
      <c r="AQ40" s="51"/>
      <c r="AR40" s="51"/>
      <c r="AS40" s="117"/>
      <c r="AT40" s="62"/>
      <c r="AU40" s="62"/>
      <c r="AV40" s="62"/>
      <c r="AW40" s="66"/>
      <c r="AY40" s="51"/>
      <c r="AZ40" s="51"/>
      <c r="BA40" s="51"/>
      <c r="BB40" s="51"/>
      <c r="BC40" s="51"/>
      <c r="BD40" s="51"/>
    </row>
    <row r="41" spans="2:62" ht="13.5">
      <c r="J41" s="66"/>
      <c r="K41" s="66"/>
      <c r="R41" s="66"/>
      <c r="S41" s="66"/>
      <c r="T41" s="66"/>
      <c r="AF41" s="51"/>
      <c r="AG41" s="51"/>
      <c r="AH41" s="51"/>
      <c r="AI41" s="51"/>
      <c r="AJ41" s="51"/>
      <c r="AK41" s="51"/>
      <c r="AL41" s="51"/>
      <c r="AM41" s="51"/>
      <c r="AN41" s="51"/>
      <c r="AO41" s="51"/>
      <c r="AP41" s="51"/>
      <c r="AQ41" s="51"/>
      <c r="AR41" s="51"/>
      <c r="AS41" s="117"/>
      <c r="AT41" s="62"/>
      <c r="AU41" s="62"/>
      <c r="AV41" s="62"/>
      <c r="AW41" s="66"/>
      <c r="AY41" s="51"/>
      <c r="AZ41" s="51"/>
      <c r="BA41" s="51"/>
      <c r="BB41" s="51"/>
      <c r="BC41" s="51"/>
      <c r="BD41" s="51"/>
    </row>
    <row r="42" spans="2:62" ht="13.5">
      <c r="I42" s="66"/>
      <c r="J42" s="66"/>
      <c r="K42" s="66"/>
      <c r="R42" s="66"/>
      <c r="S42" s="66"/>
      <c r="T42" s="66"/>
      <c r="AQ42" s="51"/>
      <c r="AR42" s="51"/>
      <c r="AS42" s="117"/>
      <c r="AT42" s="62"/>
      <c r="AY42" s="51"/>
      <c r="AZ42" s="51"/>
      <c r="BA42" s="51"/>
      <c r="BB42" s="51"/>
      <c r="BC42" s="51"/>
      <c r="BD42" s="51"/>
    </row>
    <row r="43" spans="2:62">
      <c r="I43" s="66"/>
      <c r="J43" s="66"/>
      <c r="K43" s="66"/>
      <c r="R43" s="66"/>
      <c r="S43" s="66"/>
      <c r="T43" s="66"/>
      <c r="AW43" s="66"/>
      <c r="AY43" s="51"/>
      <c r="AZ43" s="51"/>
      <c r="BA43" s="51"/>
      <c r="BB43" s="51"/>
      <c r="BC43" s="51"/>
      <c r="BD43" s="51"/>
    </row>
    <row r="44" spans="2:62">
      <c r="I44" s="66"/>
      <c r="J44" s="66"/>
      <c r="K44" s="66"/>
      <c r="R44" s="66"/>
      <c r="S44" s="66"/>
      <c r="T44" s="66"/>
      <c r="AW44" s="66"/>
    </row>
    <row r="45" spans="2:62">
      <c r="I45" s="66"/>
      <c r="J45" s="66"/>
      <c r="K45" s="66"/>
      <c r="R45" s="66"/>
      <c r="S45" s="66"/>
      <c r="T45" s="66"/>
    </row>
    <row r="46" spans="2:62">
      <c r="I46" s="66"/>
      <c r="J46" s="66"/>
      <c r="K46" s="66"/>
      <c r="R46" s="66"/>
      <c r="S46" s="66"/>
      <c r="T46" s="66"/>
    </row>
    <row r="47" spans="2:62" ht="13.5">
      <c r="I47" s="66"/>
      <c r="J47" s="66"/>
      <c r="K47" s="66"/>
      <c r="R47" s="66"/>
      <c r="S47" s="66"/>
      <c r="T47" s="66"/>
      <c r="BH47" s="67"/>
      <c r="BI47" s="67"/>
      <c r="BJ47" s="65"/>
    </row>
    <row r="48" spans="2:62">
      <c r="I48" s="66"/>
      <c r="J48" s="66"/>
      <c r="K48" s="66"/>
      <c r="R48" s="66"/>
      <c r="S48" s="66"/>
      <c r="T48" s="66"/>
      <c r="BH48" s="65"/>
    </row>
    <row r="49" spans="7:62">
      <c r="G49" s="66"/>
      <c r="H49" s="66"/>
      <c r="I49" s="66"/>
      <c r="J49" s="66"/>
      <c r="K49" s="66"/>
      <c r="R49" s="66"/>
      <c r="S49" s="66"/>
      <c r="T49" s="66"/>
      <c r="BE49" s="65"/>
      <c r="BF49" s="65"/>
      <c r="BG49" s="65"/>
      <c r="BH49" s="65"/>
    </row>
    <row r="50" spans="7:62">
      <c r="G50" s="66"/>
      <c r="H50" s="66"/>
      <c r="I50" s="66"/>
      <c r="J50" s="66"/>
      <c r="K50" s="66"/>
      <c r="R50" s="66"/>
      <c r="S50" s="66"/>
      <c r="T50" s="66"/>
      <c r="BE50" s="65"/>
      <c r="BF50" s="65"/>
      <c r="BG50" s="65"/>
      <c r="BH50" s="65"/>
    </row>
    <row r="51" spans="7:62">
      <c r="G51" s="66"/>
      <c r="H51" s="66"/>
      <c r="I51" s="66"/>
      <c r="J51" s="66"/>
      <c r="K51" s="66"/>
      <c r="R51" s="66"/>
      <c r="S51" s="66"/>
      <c r="T51" s="66"/>
      <c r="BE51" s="65"/>
      <c r="BF51" s="65"/>
      <c r="BG51" s="65"/>
      <c r="BH51" s="65"/>
    </row>
    <row r="52" spans="7:62">
      <c r="G52" s="66"/>
      <c r="H52" s="66"/>
      <c r="I52" s="66"/>
      <c r="J52" s="66"/>
      <c r="K52" s="66"/>
      <c r="R52" s="66"/>
      <c r="S52" s="66"/>
      <c r="T52" s="66"/>
      <c r="BE52" s="65"/>
      <c r="BF52" s="65"/>
      <c r="BG52" s="65"/>
      <c r="BH52" s="65"/>
    </row>
    <row r="53" spans="7:62">
      <c r="G53" s="66"/>
      <c r="H53" s="66"/>
      <c r="I53" s="66"/>
      <c r="J53" s="66"/>
      <c r="K53" s="66"/>
      <c r="R53" s="66"/>
      <c r="S53" s="66"/>
      <c r="T53" s="66"/>
      <c r="BE53" s="65"/>
      <c r="BG53" s="65"/>
      <c r="BH53" s="65"/>
      <c r="BI53" s="65"/>
      <c r="BJ53" s="65"/>
    </row>
    <row r="54" spans="7:62">
      <c r="G54" s="66"/>
      <c r="H54" s="66"/>
      <c r="I54" s="66"/>
      <c r="J54" s="66"/>
      <c r="K54" s="66"/>
      <c r="R54" s="66"/>
      <c r="S54" s="66"/>
      <c r="T54" s="66"/>
      <c r="BD54" s="65"/>
      <c r="BE54" s="68"/>
      <c r="BG54" s="65"/>
      <c r="BH54" s="65"/>
      <c r="BI54" s="65"/>
      <c r="BJ54" s="65"/>
    </row>
    <row r="55" spans="7:62">
      <c r="G55" s="66"/>
      <c r="H55" s="66"/>
      <c r="I55" s="66"/>
      <c r="J55" s="66"/>
      <c r="K55" s="66"/>
      <c r="R55" s="66"/>
      <c r="S55" s="66"/>
      <c r="T55" s="66"/>
      <c r="BD55" s="65"/>
      <c r="BE55" s="68"/>
      <c r="BG55" s="65"/>
      <c r="BH55" s="65"/>
      <c r="BI55" s="65"/>
      <c r="BJ55" s="65"/>
    </row>
    <row r="56" spans="7:62">
      <c r="G56" s="66"/>
      <c r="H56" s="66"/>
      <c r="I56" s="66"/>
      <c r="J56" s="66"/>
      <c r="K56" s="66"/>
      <c r="R56" s="66"/>
      <c r="S56" s="66"/>
      <c r="T56" s="66"/>
      <c r="BD56" s="65"/>
      <c r="BE56" s="68"/>
      <c r="BG56" s="65"/>
      <c r="BH56" s="65"/>
      <c r="BI56" s="65"/>
      <c r="BJ56" s="65"/>
    </row>
    <row r="57" spans="7:62">
      <c r="G57" s="66"/>
      <c r="H57" s="66"/>
      <c r="I57" s="66"/>
      <c r="BD57" s="65"/>
      <c r="BE57" s="68"/>
      <c r="BG57" s="65"/>
      <c r="BH57" s="65"/>
      <c r="BI57" s="65"/>
      <c r="BJ57" s="65"/>
    </row>
    <row r="58" spans="7:62" ht="12.75">
      <c r="G58" s="66"/>
      <c r="H58" s="66"/>
      <c r="I58" s="66"/>
      <c r="L58" s="66"/>
      <c r="M58" s="69"/>
      <c r="N58" s="66"/>
      <c r="O58" s="66"/>
      <c r="BD58" s="65"/>
      <c r="BE58" s="68"/>
      <c r="BG58" s="65"/>
      <c r="BH58" s="65"/>
      <c r="BI58" s="65"/>
      <c r="BJ58" s="65"/>
    </row>
    <row r="59" spans="7:62">
      <c r="G59" s="66"/>
      <c r="H59" s="66"/>
      <c r="I59" s="66"/>
      <c r="BD59" s="65"/>
      <c r="BE59" s="68"/>
      <c r="BG59" s="65"/>
      <c r="BH59" s="65"/>
      <c r="BI59" s="65"/>
      <c r="BJ59" s="65"/>
    </row>
    <row r="60" spans="7:62">
      <c r="G60" s="66"/>
      <c r="H60" s="66"/>
      <c r="I60" s="66"/>
      <c r="BD60" s="65"/>
      <c r="BE60" s="68"/>
      <c r="BG60" s="65"/>
      <c r="BH60" s="65"/>
      <c r="BI60" s="65"/>
      <c r="BJ60" s="65"/>
    </row>
    <row r="61" spans="7:62">
      <c r="G61" s="66"/>
      <c r="H61" s="66"/>
      <c r="I61" s="66"/>
      <c r="BD61" s="65"/>
      <c r="BE61" s="68"/>
      <c r="BG61" s="65"/>
      <c r="BH61" s="65"/>
      <c r="BI61" s="65"/>
      <c r="BJ61" s="65"/>
    </row>
    <row r="62" spans="7:62">
      <c r="BD62" s="65"/>
      <c r="BE62" s="68"/>
      <c r="BG62" s="65"/>
      <c r="BH62" s="65"/>
      <c r="BI62" s="65"/>
      <c r="BJ62" s="65"/>
    </row>
    <row r="63" spans="7:62">
      <c r="BD63" s="65"/>
      <c r="BE63" s="68"/>
      <c r="BG63" s="65"/>
      <c r="BH63" s="65"/>
      <c r="BI63" s="65"/>
      <c r="BJ63" s="65"/>
    </row>
    <row r="64" spans="7:62">
      <c r="BD64" s="65"/>
      <c r="BE64" s="68"/>
      <c r="BG64" s="65"/>
      <c r="BH64" s="65"/>
      <c r="BI64" s="65"/>
      <c r="BJ64" s="65"/>
    </row>
    <row r="65" spans="12:62">
      <c r="BD65" s="65"/>
      <c r="BE65" s="68"/>
      <c r="BG65" s="65"/>
      <c r="BH65" s="65"/>
      <c r="BI65" s="65"/>
      <c r="BJ65" s="65"/>
    </row>
    <row r="66" spans="12:62">
      <c r="BD66" s="65"/>
      <c r="BE66" s="68"/>
      <c r="BG66" s="65"/>
      <c r="BH66" s="65"/>
      <c r="BI66" s="65"/>
      <c r="BJ66" s="65"/>
    </row>
    <row r="67" spans="12:62">
      <c r="BD67" s="65"/>
      <c r="BE67" s="68"/>
      <c r="BG67" s="65"/>
      <c r="BH67" s="65"/>
      <c r="BI67" s="65"/>
      <c r="BJ67" s="65"/>
    </row>
    <row r="69" spans="12:62" ht="12.75">
      <c r="L69" s="66"/>
      <c r="M69" s="69"/>
      <c r="N69" s="66"/>
      <c r="O69" s="66"/>
    </row>
    <row r="70" spans="12:62" ht="12.75">
      <c r="L70" s="66"/>
      <c r="M70" s="69"/>
      <c r="N70" s="66"/>
      <c r="O70" s="66"/>
    </row>
    <row r="71" spans="12:62" ht="12.75">
      <c r="L71" s="66"/>
      <c r="M71" s="69"/>
      <c r="N71" s="66"/>
      <c r="O71" s="66"/>
    </row>
    <row r="72" spans="12:62" ht="12.75">
      <c r="L72" s="66"/>
      <c r="M72" s="69"/>
      <c r="N72" s="66"/>
      <c r="O72" s="66"/>
    </row>
    <row r="73" spans="12:62" ht="12.75">
      <c r="L73" s="66"/>
      <c r="M73" s="69"/>
      <c r="N73" s="66"/>
      <c r="O73" s="66"/>
    </row>
    <row r="74" spans="12:62" ht="12.75">
      <c r="L74" s="66"/>
      <c r="M74" s="69"/>
      <c r="N74" s="66"/>
      <c r="O74" s="66"/>
    </row>
    <row r="75" spans="12:62" ht="12.75">
      <c r="L75" s="66"/>
      <c r="M75" s="69"/>
      <c r="N75" s="66"/>
      <c r="O75" s="66"/>
    </row>
    <row r="76" spans="12:62" ht="12.75">
      <c r="L76" s="66"/>
      <c r="M76" s="69"/>
      <c r="N76" s="66"/>
      <c r="O76" s="66"/>
    </row>
  </sheetData>
  <sheetProtection algorithmName="SHA-512" hashValue="11w6PdRnzqafhFR3aksq3wU+FSk8HhVi5McCwyAndK8h7QIC9rFdzJxXH9aCMxnbuJD86sw4CKBTBs3Y+lEVkQ==" saltValue="miSMWSehwqlolfoJFRWqZw==" spinCount="100000" sheet="1" objects="1" scenarios="1"/>
  <mergeCells count="113">
    <mergeCell ref="AS3:AT3"/>
    <mergeCell ref="AS4:AT4"/>
    <mergeCell ref="AO17:AP17"/>
    <mergeCell ref="P16:AB16"/>
    <mergeCell ref="S7:V7"/>
    <mergeCell ref="Z17:AB17"/>
    <mergeCell ref="AE17:AE21"/>
    <mergeCell ref="AI17:AL17"/>
    <mergeCell ref="Q17:T17"/>
    <mergeCell ref="AI8:AN8"/>
    <mergeCell ref="AH15:AM15"/>
    <mergeCell ref="Q14:T14"/>
    <mergeCell ref="P15:S15"/>
    <mergeCell ref="AS18:AT18"/>
    <mergeCell ref="Q20:T20"/>
    <mergeCell ref="P21:S21"/>
    <mergeCell ref="U17:X17"/>
    <mergeCell ref="Q11:T11"/>
    <mergeCell ref="AH12:AM12"/>
    <mergeCell ref="Z20:AB20"/>
    <mergeCell ref="Y21:AA21"/>
    <mergeCell ref="P12:S12"/>
    <mergeCell ref="R33:U33"/>
    <mergeCell ref="P18:S18"/>
    <mergeCell ref="S32:V32"/>
    <mergeCell ref="AK32:AO34"/>
    <mergeCell ref="AB3:AD3"/>
    <mergeCell ref="Z5:AD5"/>
    <mergeCell ref="AI14:AN14"/>
    <mergeCell ref="Y18:AA18"/>
    <mergeCell ref="AP3:AR4"/>
    <mergeCell ref="P24:S24"/>
    <mergeCell ref="Q23:T23"/>
    <mergeCell ref="U23:X23"/>
    <mergeCell ref="AL31:AQ31"/>
    <mergeCell ref="AA29:AE29"/>
    <mergeCell ref="S29:V29"/>
    <mergeCell ref="AA30:AE30"/>
    <mergeCell ref="R30:U30"/>
    <mergeCell ref="AA28:AE28"/>
    <mergeCell ref="AS31:AU31"/>
    <mergeCell ref="AE9:AE14"/>
    <mergeCell ref="P27:S27"/>
    <mergeCell ref="AL27:AO27"/>
    <mergeCell ref="AS27:AU27"/>
    <mergeCell ref="AL30:AO30"/>
    <mergeCell ref="Y28:Z28"/>
    <mergeCell ref="Y29:Z29"/>
    <mergeCell ref="AS16:AT16"/>
    <mergeCell ref="AS17:AT17"/>
    <mergeCell ref="AS24:AU24"/>
    <mergeCell ref="AT23:AV23"/>
    <mergeCell ref="AT26:AV26"/>
    <mergeCell ref="AS29:AS30"/>
    <mergeCell ref="B7:C7"/>
    <mergeCell ref="C8:K8"/>
    <mergeCell ref="D7:I7"/>
    <mergeCell ref="AO20:AP20"/>
    <mergeCell ref="AH9:AM9"/>
    <mergeCell ref="AT29:AV30"/>
    <mergeCell ref="Y30:Z30"/>
    <mergeCell ref="AI11:AN11"/>
    <mergeCell ref="AH18:AK18"/>
    <mergeCell ref="M11:M24"/>
    <mergeCell ref="P22:V22"/>
    <mergeCell ref="B2:J3"/>
    <mergeCell ref="F12:H12"/>
    <mergeCell ref="F15:H15"/>
    <mergeCell ref="H23:J23"/>
    <mergeCell ref="G11:I11"/>
    <mergeCell ref="F9:I9"/>
    <mergeCell ref="B33:C33"/>
    <mergeCell ref="H30:I30"/>
    <mergeCell ref="B31:C31"/>
    <mergeCell ref="B32:C32"/>
    <mergeCell ref="D33:F33"/>
    <mergeCell ref="H32:I32"/>
    <mergeCell ref="D32:F32"/>
    <mergeCell ref="D30:F30"/>
    <mergeCell ref="B29:C29"/>
    <mergeCell ref="B30:C30"/>
    <mergeCell ref="D23:G23"/>
    <mergeCell ref="H29:I29"/>
    <mergeCell ref="B28:C28"/>
    <mergeCell ref="D24:F24"/>
    <mergeCell ref="D25:F25"/>
    <mergeCell ref="D26:F26"/>
    <mergeCell ref="H27:I27"/>
    <mergeCell ref="D29:F29"/>
    <mergeCell ref="AW18:AW20"/>
    <mergeCell ref="AA32:AF34"/>
    <mergeCell ref="AG32:AJ34"/>
    <mergeCell ref="H28:I28"/>
    <mergeCell ref="AF5:AU5"/>
    <mergeCell ref="B21:J22"/>
    <mergeCell ref="H31:I31"/>
    <mergeCell ref="H24:I24"/>
    <mergeCell ref="H25:I25"/>
    <mergeCell ref="H26:I26"/>
    <mergeCell ref="B25:C25"/>
    <mergeCell ref="B26:C26"/>
    <mergeCell ref="AM29:AP29"/>
    <mergeCell ref="M26:M33"/>
    <mergeCell ref="Q26:T26"/>
    <mergeCell ref="AM26:AP26"/>
    <mergeCell ref="H33:I33"/>
    <mergeCell ref="D27:F27"/>
    <mergeCell ref="D28:F28"/>
    <mergeCell ref="D31:F31"/>
    <mergeCell ref="B27:C27"/>
    <mergeCell ref="G14:I14"/>
    <mergeCell ref="B23:C23"/>
    <mergeCell ref="B24:C24"/>
  </mergeCells>
  <phoneticPr fontId="3"/>
  <dataValidations count="4">
    <dataValidation type="custom" allowBlank="1" showInputMessage="1" showErrorMessage="1" error="入力は少数第1位までにして下さい。" sqref="AU13:AU14 W7:X7" xr:uid="{00000000-0002-0000-0200-000000000000}">
      <formula1>W7=ROUND(W7,1)</formula1>
    </dataValidation>
    <dataValidation type="custom" allowBlank="1" showInputMessage="1" showErrorMessage="1" sqref="H24:H33" xr:uid="{00000000-0002-0000-0200-000001000000}">
      <formula1>H24=ROUND(H24,1)</formula1>
    </dataValidation>
    <dataValidation type="custom" allowBlank="1" showInputMessage="1" showErrorMessage="1" error="入力は少数第2位までにしてください。" sqref="AS31:AU31 F15:H15 P12:S12 P15:S15 P18:S18 P21:S21 P24:S24 AH9:AM9 AH12:AM12 AH15:AM15 AU16:AU18 AO21 AA28:AE30 AS27:AU27 AL30:AO30 D24:F33" xr:uid="{00000000-0002-0000-0200-000002000000}">
      <formula1>D9=ROUND(D9,2)</formula1>
    </dataValidation>
    <dataValidation type="textLength" allowBlank="1" showInputMessage="1" showErrorMessage="1" errorTitle="要確認" error="「廃酸」は、中間処理を経ずに「最終処分」はできません。" sqref="R33:U33" xr:uid="{00000000-0002-0000-0200-000003000000}">
      <formula1>0</formula1>
      <formula2>0</formula2>
    </dataValidation>
  </dataValidations>
  <pageMargins left="0.59055118110236227" right="0.59055118110236227" top="0.62992125984251968" bottom="0.39370078740157483" header="0.51181102362204722" footer="0"/>
  <pageSetup paperSize="9" scale="68" orientation="landscape" r:id="rId1"/>
  <headerFooter alignWithMargins="0"/>
  <drawing r:id="rId2"/>
  <legacyDrawing r:id="rId3"/>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4">
    <pageSetUpPr fitToPage="1"/>
  </sheetPr>
  <dimension ref="B1:BJ76"/>
  <sheetViews>
    <sheetView showGridLines="0" topLeftCell="A8" zoomScaleNormal="100" workbookViewId="0">
      <selection activeCell="B2" sqref="B2:J3"/>
    </sheetView>
  </sheetViews>
  <sheetFormatPr defaultColWidth="9" defaultRowHeight="12"/>
  <cols>
    <col min="1" max="2" width="2.875" style="38" customWidth="1"/>
    <col min="3" max="3" width="18.375" style="38" customWidth="1"/>
    <col min="4" max="5" width="4.375" style="38" customWidth="1"/>
    <col min="6" max="6" width="3.75" style="38" customWidth="1"/>
    <col min="7" max="7" width="2.375" style="38" customWidth="1"/>
    <col min="8" max="8" width="10.375" style="38" customWidth="1"/>
    <col min="9" max="9" width="2.375" style="38" customWidth="1"/>
    <col min="10" max="11" width="2.5" style="38" customWidth="1"/>
    <col min="12" max="12" width="2.75" style="38" customWidth="1"/>
    <col min="13" max="13" width="2.875" style="38" customWidth="1"/>
    <col min="14" max="15" width="2.75" style="38" customWidth="1"/>
    <col min="16" max="16" width="3" style="38" customWidth="1"/>
    <col min="17" max="19" width="4.75" style="38" customWidth="1"/>
    <col min="20" max="22" width="2.875" style="38" customWidth="1"/>
    <col min="23" max="24" width="2.5" style="38" customWidth="1"/>
    <col min="25" max="25" width="2.875" style="38" customWidth="1"/>
    <col min="26" max="26" width="7.75" style="38" customWidth="1"/>
    <col min="27" max="27" width="4.75" style="38" customWidth="1"/>
    <col min="28" max="28" width="2" style="38" customWidth="1"/>
    <col min="29" max="30" width="2.375" style="38" customWidth="1"/>
    <col min="31" max="31" width="3.125" style="38" customWidth="1"/>
    <col min="32" max="33" width="2.375" style="38" customWidth="1"/>
    <col min="34" max="34" width="2.875" style="38" customWidth="1"/>
    <col min="35" max="35" width="7.75" style="38" customWidth="1"/>
    <col min="36" max="37" width="4.375" style="38" customWidth="1"/>
    <col min="38" max="38" width="3.375" style="38" customWidth="1"/>
    <col min="39" max="39" width="2.75" style="38" customWidth="1"/>
    <col min="40" max="40" width="2.875" style="38" customWidth="1"/>
    <col min="41" max="41" width="10.75" style="38" customWidth="1"/>
    <col min="42" max="42" width="2.875" style="38" customWidth="1"/>
    <col min="43" max="44" width="2.5" style="38" customWidth="1"/>
    <col min="45" max="45" width="2.75" style="38" customWidth="1"/>
    <col min="46" max="46" width="7.75" style="38" customWidth="1"/>
    <col min="47" max="47" width="11.75" style="38" customWidth="1"/>
    <col min="48" max="48" width="1.875" style="38" customWidth="1"/>
    <col min="49" max="49" width="5.375" style="38" customWidth="1"/>
    <col min="50" max="58" width="9" style="38"/>
    <col min="59" max="59" width="16.25" style="38" customWidth="1"/>
    <col min="60" max="16384" width="9" style="38"/>
  </cols>
  <sheetData>
    <row r="1" spans="2:49" ht="27" customHeight="1">
      <c r="F1" s="37"/>
      <c r="S1" s="83" t="s">
        <v>74</v>
      </c>
      <c r="T1" s="83" t="s">
        <v>214</v>
      </c>
    </row>
    <row r="2" spans="2:49" ht="12" customHeight="1" thickBot="1">
      <c r="B2" s="522" t="s">
        <v>277</v>
      </c>
      <c r="C2" s="522"/>
      <c r="D2" s="522"/>
      <c r="E2" s="522"/>
      <c r="F2" s="522"/>
      <c r="G2" s="522"/>
      <c r="H2" s="522"/>
      <c r="I2" s="522"/>
      <c r="J2" s="522"/>
      <c r="K2" s="116"/>
      <c r="L2" s="116"/>
      <c r="M2" s="116"/>
      <c r="N2" s="116"/>
      <c r="O2" s="116"/>
      <c r="P2" s="116"/>
      <c r="Q2" s="116"/>
      <c r="R2" s="116"/>
      <c r="S2" s="116"/>
      <c r="T2" s="116"/>
      <c r="U2" s="116"/>
      <c r="V2" s="116"/>
      <c r="W2" s="116"/>
      <c r="X2" s="116"/>
      <c r="Y2" s="97"/>
      <c r="Z2" s="39"/>
      <c r="AA2" s="39"/>
      <c r="AB2" s="39"/>
      <c r="AC2" s="39"/>
      <c r="AD2" s="39"/>
      <c r="AE2" s="39"/>
      <c r="AF2" s="39"/>
      <c r="AG2" s="39"/>
      <c r="AH2" s="39"/>
      <c r="AI2" s="39"/>
      <c r="AJ2" s="39"/>
      <c r="AK2" s="39"/>
      <c r="AL2" s="39"/>
      <c r="AM2" s="39"/>
      <c r="AN2" s="39"/>
      <c r="AO2" s="39"/>
      <c r="AP2" s="39"/>
      <c r="AQ2" s="39"/>
      <c r="AR2" s="39"/>
      <c r="AS2" s="39"/>
      <c r="AT2" s="39"/>
      <c r="AU2" s="109"/>
      <c r="AV2" s="107"/>
      <c r="AW2" s="382"/>
    </row>
    <row r="3" spans="2:49" ht="13.15" customHeight="1">
      <c r="B3" s="522"/>
      <c r="C3" s="522"/>
      <c r="D3" s="522"/>
      <c r="E3" s="522"/>
      <c r="F3" s="522"/>
      <c r="G3" s="522"/>
      <c r="H3" s="522"/>
      <c r="I3" s="522"/>
      <c r="J3" s="522"/>
      <c r="K3" s="116"/>
      <c r="L3" s="116"/>
      <c r="M3" s="116"/>
      <c r="N3" s="116"/>
      <c r="O3" s="116"/>
      <c r="P3" s="116"/>
      <c r="Q3" s="116"/>
      <c r="R3" s="116"/>
      <c r="S3" s="116"/>
      <c r="T3" s="116"/>
      <c r="U3" s="116"/>
      <c r="V3" s="116"/>
      <c r="W3" s="116"/>
      <c r="X3" s="116"/>
      <c r="Y3" s="97"/>
      <c r="Z3" s="40"/>
      <c r="AA3" s="40"/>
      <c r="AB3" s="614"/>
      <c r="AC3" s="614"/>
      <c r="AD3" s="614"/>
      <c r="AE3" s="88"/>
      <c r="AF3" s="98"/>
      <c r="AG3" s="98"/>
      <c r="AH3" s="98"/>
      <c r="AI3" s="98"/>
      <c r="AJ3" s="98"/>
      <c r="AK3" s="98"/>
      <c r="AL3" s="98"/>
      <c r="AM3" s="98"/>
      <c r="AN3" s="98"/>
      <c r="AO3" s="98"/>
      <c r="AP3" s="626" t="s">
        <v>298</v>
      </c>
      <c r="AQ3" s="603"/>
      <c r="AR3" s="604"/>
      <c r="AS3" s="610" t="s">
        <v>0</v>
      </c>
      <c r="AT3" s="611"/>
      <c r="AU3" s="108" t="s">
        <v>88</v>
      </c>
      <c r="AV3" s="98"/>
      <c r="AW3" s="382"/>
    </row>
    <row r="4" spans="2:49" ht="14.25" thickBot="1">
      <c r="C4" s="97"/>
      <c r="F4" s="97"/>
      <c r="G4" s="97"/>
      <c r="H4" s="97"/>
      <c r="I4" s="97"/>
      <c r="J4" s="97"/>
      <c r="K4" s="97"/>
      <c r="L4" s="97"/>
      <c r="M4" s="97"/>
      <c r="N4" s="97"/>
      <c r="O4" s="97"/>
      <c r="P4" s="97"/>
      <c r="Q4" s="97"/>
      <c r="R4" s="97"/>
      <c r="S4" s="97"/>
      <c r="T4" s="97"/>
      <c r="U4" s="97"/>
      <c r="V4" s="97"/>
      <c r="W4" s="97"/>
      <c r="X4" s="97"/>
      <c r="Y4" s="97"/>
      <c r="Z4" s="40"/>
      <c r="AA4" s="40"/>
      <c r="AB4" s="99"/>
      <c r="AC4" s="99"/>
      <c r="AD4" s="99"/>
      <c r="AE4" s="88"/>
      <c r="AF4" s="98"/>
      <c r="AG4" s="98"/>
      <c r="AH4" s="98"/>
      <c r="AI4" s="98"/>
      <c r="AJ4" s="98"/>
      <c r="AK4" s="98"/>
      <c r="AL4" s="98"/>
      <c r="AM4" s="98"/>
      <c r="AN4" s="98"/>
      <c r="AO4" s="98"/>
      <c r="AP4" s="605"/>
      <c r="AQ4" s="606"/>
      <c r="AR4" s="607"/>
      <c r="AS4" s="612" t="str">
        <f>+表紙!N28</f>
        <v>○</v>
      </c>
      <c r="AT4" s="613"/>
      <c r="AU4" s="250" t="str">
        <f>+表紙!O28</f>
        <v>　</v>
      </c>
      <c r="AV4" s="98"/>
      <c r="AW4" s="382"/>
    </row>
    <row r="5" spans="2:49" ht="15" customHeight="1">
      <c r="B5" s="143" t="s">
        <v>84</v>
      </c>
      <c r="C5" s="143"/>
      <c r="F5" s="143"/>
      <c r="G5" s="96"/>
      <c r="H5" s="96"/>
      <c r="I5" s="96"/>
      <c r="J5" s="96"/>
      <c r="K5" s="96"/>
      <c r="L5" s="96"/>
      <c r="M5" s="40"/>
      <c r="N5" s="40"/>
      <c r="O5" s="40"/>
      <c r="P5" s="40"/>
      <c r="Q5" s="40"/>
      <c r="R5" s="40"/>
      <c r="S5" s="40"/>
      <c r="T5" s="40"/>
      <c r="U5" s="40"/>
      <c r="V5" s="40"/>
      <c r="W5" s="40"/>
      <c r="X5" s="40"/>
      <c r="Y5" s="40"/>
      <c r="Z5" s="624" t="s">
        <v>81</v>
      </c>
      <c r="AA5" s="624"/>
      <c r="AB5" s="625"/>
      <c r="AC5" s="625"/>
      <c r="AD5" s="625"/>
      <c r="AE5" s="88" t="s">
        <v>85</v>
      </c>
      <c r="AF5" s="532" t="str">
        <f>+表紙!F47</f>
        <v>日鋪建設株式会社　関東南支店</v>
      </c>
      <c r="AG5" s="532"/>
      <c r="AH5" s="532"/>
      <c r="AI5" s="532"/>
      <c r="AJ5" s="532"/>
      <c r="AK5" s="532"/>
      <c r="AL5" s="532"/>
      <c r="AM5" s="532"/>
      <c r="AN5" s="532"/>
      <c r="AO5" s="532"/>
      <c r="AP5" s="532"/>
      <c r="AQ5" s="532"/>
      <c r="AR5" s="532"/>
      <c r="AS5" s="532"/>
      <c r="AT5" s="532"/>
      <c r="AU5" s="532"/>
      <c r="AV5" s="218"/>
      <c r="AW5" s="382"/>
    </row>
    <row r="6" spans="2:49" ht="24.75" customHeight="1" thickBot="1">
      <c r="B6" s="294" t="s">
        <v>422</v>
      </c>
      <c r="C6" s="123"/>
      <c r="F6" s="123"/>
      <c r="G6" s="123"/>
      <c r="H6" s="123"/>
      <c r="I6" s="123"/>
      <c r="J6" s="123"/>
      <c r="K6" s="123"/>
      <c r="L6" s="123"/>
      <c r="M6" s="123"/>
      <c r="N6" s="123"/>
      <c r="O6" s="123"/>
      <c r="P6" s="123"/>
      <c r="Q6" s="123"/>
      <c r="R6" s="123"/>
      <c r="S6" s="123"/>
      <c r="T6" s="123"/>
      <c r="U6" s="123"/>
      <c r="V6" s="123"/>
      <c r="W6" s="123"/>
      <c r="X6" s="123"/>
      <c r="Y6" s="123"/>
      <c r="AC6" s="40"/>
      <c r="AD6" s="40"/>
      <c r="AE6" s="40"/>
      <c r="AF6" s="40"/>
      <c r="AG6" s="40"/>
      <c r="AH6" s="40"/>
      <c r="AI6" s="40"/>
      <c r="AJ6" s="40"/>
      <c r="AK6" s="40"/>
      <c r="AL6" s="40"/>
      <c r="AM6" s="40"/>
      <c r="AN6" s="40"/>
      <c r="AO6" s="40"/>
      <c r="AP6" s="40"/>
      <c r="AQ6" s="40"/>
      <c r="AR6" s="40"/>
      <c r="AS6" s="40"/>
      <c r="AT6" s="40"/>
      <c r="AU6" s="40"/>
      <c r="AV6" s="40"/>
      <c r="AW6" s="382"/>
    </row>
    <row r="7" spans="2:49" ht="28.15" customHeight="1" thickBot="1">
      <c r="B7" s="586" t="s">
        <v>278</v>
      </c>
      <c r="C7" s="587"/>
      <c r="D7" s="583" t="s">
        <v>250</v>
      </c>
      <c r="E7" s="584"/>
      <c r="F7" s="584"/>
      <c r="G7" s="584"/>
      <c r="H7" s="584"/>
      <c r="I7" s="585"/>
      <c r="J7" s="132"/>
      <c r="K7" s="51"/>
      <c r="L7" s="145"/>
      <c r="M7" s="145"/>
      <c r="N7" s="145"/>
      <c r="O7" s="145"/>
      <c r="P7" s="145"/>
      <c r="Q7" s="145"/>
      <c r="R7" s="145"/>
      <c r="S7" s="618"/>
      <c r="T7" s="619"/>
      <c r="U7" s="619"/>
      <c r="V7" s="619"/>
      <c r="W7" s="257"/>
      <c r="X7" s="257"/>
      <c r="Y7" s="124"/>
      <c r="AB7"/>
      <c r="AC7"/>
      <c r="AD7"/>
      <c r="AE7"/>
      <c r="AF7" s="91"/>
      <c r="AG7" s="91"/>
      <c r="AH7" s="91"/>
      <c r="AI7" s="91"/>
      <c r="AJ7" s="91"/>
      <c r="AK7" s="91"/>
      <c r="AL7" s="91"/>
      <c r="AM7" s="91"/>
      <c r="AN7" s="91"/>
      <c r="AO7" s="51"/>
      <c r="AP7" s="51"/>
      <c r="AQ7" s="51"/>
      <c r="AR7" s="51"/>
      <c r="AS7"/>
      <c r="AT7"/>
      <c r="AU7"/>
      <c r="AV7"/>
      <c r="AW7" s="382"/>
    </row>
    <row r="8" spans="2:49" ht="28.15" customHeight="1" thickTop="1" thickBot="1">
      <c r="B8" s="41" t="s">
        <v>83</v>
      </c>
      <c r="C8" s="593" t="s">
        <v>86</v>
      </c>
      <c r="D8" s="593"/>
      <c r="E8" s="593"/>
      <c r="F8" s="593"/>
      <c r="G8" s="593"/>
      <c r="H8" s="593"/>
      <c r="I8" s="593"/>
      <c r="J8" s="593"/>
      <c r="K8" s="593"/>
      <c r="L8" s="137"/>
      <c r="M8" s="137"/>
      <c r="N8" s="137"/>
      <c r="O8" s="137"/>
      <c r="P8" s="137"/>
      <c r="Q8" s="137"/>
      <c r="R8" s="137"/>
      <c r="S8" s="137"/>
      <c r="T8" s="137"/>
      <c r="U8" s="137"/>
      <c r="V8" s="137"/>
      <c r="W8" s="119"/>
      <c r="X8" s="119"/>
      <c r="Y8" s="119"/>
      <c r="Z8" s="91"/>
      <c r="AA8" s="91"/>
      <c r="AB8" s="91"/>
      <c r="AC8" s="91"/>
      <c r="AD8" s="91"/>
      <c r="AE8" s="91"/>
      <c r="AF8" s="51"/>
      <c r="AG8" s="47"/>
      <c r="AH8" s="43" t="s">
        <v>29</v>
      </c>
      <c r="AI8" s="539" t="s">
        <v>303</v>
      </c>
      <c r="AJ8" s="539"/>
      <c r="AK8" s="539"/>
      <c r="AL8" s="539"/>
      <c r="AM8" s="539"/>
      <c r="AN8" s="540"/>
      <c r="AO8" s="51"/>
      <c r="AP8" s="51"/>
      <c r="AQ8" s="51"/>
      <c r="AR8" s="51"/>
      <c r="AS8"/>
      <c r="AT8"/>
      <c r="AU8"/>
      <c r="AV8"/>
      <c r="AW8" s="382"/>
    </row>
    <row r="9" spans="2:49" ht="24.75" customHeight="1" thickTop="1" thickBot="1">
      <c r="B9" s="175" t="s">
        <v>190</v>
      </c>
      <c r="F9" s="590" t="s">
        <v>156</v>
      </c>
      <c r="G9" s="591"/>
      <c r="H9" s="591"/>
      <c r="I9" s="592"/>
      <c r="J9" s="137"/>
      <c r="K9" s="137"/>
      <c r="L9" s="137"/>
      <c r="M9" s="137"/>
      <c r="N9" s="137"/>
      <c r="O9" s="137"/>
      <c r="P9" s="137"/>
      <c r="Q9" s="137"/>
      <c r="R9" s="137"/>
      <c r="S9" s="137"/>
      <c r="T9" s="137"/>
      <c r="U9" s="137"/>
      <c r="V9" s="137"/>
      <c r="W9" s="119"/>
      <c r="X9" s="119"/>
      <c r="Y9" s="119"/>
      <c r="Z9" s="91"/>
      <c r="AA9" s="91"/>
      <c r="AB9" s="91"/>
      <c r="AC9" s="91"/>
      <c r="AD9" s="91"/>
      <c r="AE9" s="620" t="s">
        <v>20</v>
      </c>
      <c r="AF9" s="54"/>
      <c r="AH9" s="541"/>
      <c r="AI9" s="542"/>
      <c r="AJ9" s="542"/>
      <c r="AK9" s="542"/>
      <c r="AL9" s="542"/>
      <c r="AM9" s="542"/>
      <c r="AN9" s="50" t="s">
        <v>13</v>
      </c>
      <c r="AO9" s="51"/>
      <c r="AP9" s="51"/>
      <c r="AQ9" s="51"/>
      <c r="AR9" s="51"/>
      <c r="AS9"/>
      <c r="AT9"/>
      <c r="AU9"/>
      <c r="AV9"/>
      <c r="AW9" s="382"/>
    </row>
    <row r="10" spans="2:49" ht="24.75" customHeight="1" thickTop="1" thickBot="1">
      <c r="F10" s="92"/>
      <c r="G10" s="118"/>
      <c r="H10" s="118"/>
      <c r="I10" s="118"/>
      <c r="J10" s="118"/>
      <c r="K10" s="118"/>
      <c r="L10" s="118"/>
      <c r="M10" s="118"/>
      <c r="N10" s="118"/>
      <c r="O10" s="118"/>
      <c r="P10" s="118"/>
      <c r="Q10" s="118"/>
      <c r="R10" s="118"/>
      <c r="S10" s="118"/>
      <c r="T10" s="118"/>
      <c r="U10" s="118"/>
      <c r="V10" s="118"/>
      <c r="W10" s="119"/>
      <c r="X10" s="119"/>
      <c r="Y10" s="119"/>
      <c r="Z10" s="91"/>
      <c r="AA10" s="91"/>
      <c r="AB10" s="91"/>
      <c r="AD10" s="51"/>
      <c r="AE10" s="621"/>
      <c r="AF10" s="54"/>
      <c r="AN10" s="51"/>
      <c r="AO10" s="51"/>
      <c r="AP10" s="51"/>
      <c r="AQ10" s="51"/>
      <c r="AR10" s="51"/>
      <c r="AS10"/>
      <c r="AT10"/>
      <c r="AU10"/>
      <c r="AV10"/>
      <c r="AW10" s="382"/>
    </row>
    <row r="11" spans="2:49" ht="27" customHeight="1" thickTop="1" thickBot="1">
      <c r="C11" s="153" t="s">
        <v>157</v>
      </c>
      <c r="F11" s="43" t="s">
        <v>17</v>
      </c>
      <c r="G11" s="539" t="s">
        <v>300</v>
      </c>
      <c r="H11" s="539"/>
      <c r="I11" s="540"/>
      <c r="J11" s="44"/>
      <c r="K11" s="45"/>
      <c r="L11" s="46"/>
      <c r="M11" s="579" t="s">
        <v>18</v>
      </c>
      <c r="N11" s="46"/>
      <c r="O11" s="47"/>
      <c r="P11" s="43" t="s">
        <v>19</v>
      </c>
      <c r="Q11" s="594" t="s">
        <v>206</v>
      </c>
      <c r="R11" s="594"/>
      <c r="S11" s="594"/>
      <c r="T11" s="595"/>
      <c r="U11" s="177"/>
      <c r="V11" s="62"/>
      <c r="W11" s="51"/>
      <c r="X11" s="51"/>
      <c r="Y11"/>
      <c r="Z11"/>
      <c r="AA11"/>
      <c r="AB11"/>
      <c r="AC11" s="51"/>
      <c r="AD11" s="59"/>
      <c r="AE11" s="621"/>
      <c r="AF11" s="134"/>
      <c r="AG11" s="47"/>
      <c r="AH11" s="43" t="s">
        <v>36</v>
      </c>
      <c r="AI11" s="539" t="s">
        <v>211</v>
      </c>
      <c r="AJ11" s="539"/>
      <c r="AK11" s="539"/>
      <c r="AL11" s="539"/>
      <c r="AM11" s="539"/>
      <c r="AN11" s="540"/>
      <c r="AO11" s="51"/>
      <c r="AP11" s="51"/>
      <c r="AQ11" s="51"/>
      <c r="AR11" s="51"/>
      <c r="AS11"/>
      <c r="AT11"/>
      <c r="AU11"/>
      <c r="AV11"/>
      <c r="AW11" s="382"/>
    </row>
    <row r="12" spans="2:49" ht="24.75" customHeight="1" thickTop="1" thickBot="1">
      <c r="F12" s="545">
        <f>+ROUND(P12,2)+ROUND(P15,2)+ROUND(P18,2)+ROUND(P24,2)+P27-ROUND(F15,2)</f>
        <v>0</v>
      </c>
      <c r="G12" s="546"/>
      <c r="H12" s="546"/>
      <c r="I12" s="222" t="s">
        <v>13</v>
      </c>
      <c r="J12" s="51"/>
      <c r="K12" s="52"/>
      <c r="L12" s="51"/>
      <c r="M12" s="580"/>
      <c r="N12" s="53"/>
      <c r="P12" s="541"/>
      <c r="Q12" s="596"/>
      <c r="R12" s="596"/>
      <c r="S12" s="596"/>
      <c r="T12" s="50" t="s">
        <v>13</v>
      </c>
      <c r="U12" s="51"/>
      <c r="V12" s="51"/>
      <c r="W12" s="51"/>
      <c r="X12" s="51"/>
      <c r="Y12"/>
      <c r="Z12"/>
      <c r="AA12"/>
      <c r="AB12"/>
      <c r="AC12" s="54"/>
      <c r="AE12" s="621"/>
      <c r="AG12" s="126"/>
      <c r="AH12" s="541"/>
      <c r="AI12" s="542"/>
      <c r="AJ12" s="542"/>
      <c r="AK12" s="542"/>
      <c r="AL12" s="542"/>
      <c r="AM12" s="542"/>
      <c r="AN12" s="50" t="s">
        <v>13</v>
      </c>
      <c r="AO12" s="51"/>
      <c r="AP12" s="51"/>
      <c r="AQ12" s="51"/>
      <c r="AR12" s="51"/>
      <c r="AS12"/>
      <c r="AT12"/>
      <c r="AU12"/>
      <c r="AV12"/>
      <c r="AW12" s="382"/>
    </row>
    <row r="13" spans="2:49" ht="24.75" customHeight="1" thickTop="1" thickBot="1">
      <c r="J13" s="51"/>
      <c r="K13" s="55"/>
      <c r="L13" s="51"/>
      <c r="M13" s="580"/>
      <c r="N13" s="54"/>
      <c r="U13" s="51"/>
      <c r="V13" s="51"/>
      <c r="W13" s="51"/>
      <c r="X13" s="51"/>
      <c r="Y13"/>
      <c r="Z13"/>
      <c r="AA13"/>
      <c r="AB13"/>
      <c r="AC13" s="54"/>
      <c r="AE13" s="621"/>
      <c r="AG13" s="132"/>
      <c r="AH13" s="129"/>
      <c r="AI13" s="130"/>
      <c r="AJ13" s="130"/>
      <c r="AK13" s="130"/>
      <c r="AL13" s="130"/>
      <c r="AM13" s="131"/>
      <c r="AN13" s="131"/>
      <c r="AQ13" s="39"/>
      <c r="AR13" s="39"/>
      <c r="AS13" s="128"/>
      <c r="AT13" s="128"/>
      <c r="AU13" s="257"/>
      <c r="AV13" s="51"/>
      <c r="AW13" s="382"/>
    </row>
    <row r="14" spans="2:49" ht="27" customHeight="1" thickTop="1" thickBot="1">
      <c r="F14" s="49" t="s">
        <v>402</v>
      </c>
      <c r="G14" s="561" t="s">
        <v>163</v>
      </c>
      <c r="H14" s="561"/>
      <c r="I14" s="544"/>
      <c r="J14" s="57"/>
      <c r="K14" s="58"/>
      <c r="L14" s="51"/>
      <c r="M14" s="580"/>
      <c r="N14" s="54"/>
      <c r="O14" s="46"/>
      <c r="P14" s="43" t="s">
        <v>24</v>
      </c>
      <c r="Q14" s="594" t="s">
        <v>279</v>
      </c>
      <c r="R14" s="594"/>
      <c r="S14" s="594"/>
      <c r="T14" s="595"/>
      <c r="U14" s="177"/>
      <c r="V14" s="62"/>
      <c r="W14" s="51"/>
      <c r="X14" s="51"/>
      <c r="Y14"/>
      <c r="Z14"/>
      <c r="AA14"/>
      <c r="AB14"/>
      <c r="AC14" s="54"/>
      <c r="AE14" s="622"/>
      <c r="AG14" s="133"/>
      <c r="AH14" s="49" t="s">
        <v>138</v>
      </c>
      <c r="AI14" s="608" t="s">
        <v>222</v>
      </c>
      <c r="AJ14" s="608"/>
      <c r="AK14" s="608"/>
      <c r="AL14" s="608"/>
      <c r="AM14" s="608"/>
      <c r="AN14" s="609"/>
      <c r="AO14"/>
      <c r="AS14" s="128"/>
      <c r="AT14" s="128"/>
      <c r="AU14" s="257"/>
      <c r="AV14" s="51"/>
      <c r="AW14" s="382"/>
    </row>
    <row r="15" spans="2:49" ht="24.75" customHeight="1" thickBot="1">
      <c r="F15" s="557"/>
      <c r="G15" s="558"/>
      <c r="H15" s="558"/>
      <c r="I15" s="42" t="s">
        <v>13</v>
      </c>
      <c r="J15" s="51"/>
      <c r="K15" s="54"/>
      <c r="L15" s="51"/>
      <c r="M15" s="580"/>
      <c r="N15" s="54"/>
      <c r="P15" s="541"/>
      <c r="Q15" s="596"/>
      <c r="R15" s="596"/>
      <c r="S15" s="596"/>
      <c r="T15" s="50" t="s">
        <v>13</v>
      </c>
      <c r="U15" s="51"/>
      <c r="V15" s="51"/>
      <c r="W15" s="51"/>
      <c r="X15" s="51"/>
      <c r="Y15"/>
      <c r="Z15"/>
      <c r="AA15"/>
      <c r="AB15"/>
      <c r="AC15" s="54"/>
      <c r="AH15" s="571"/>
      <c r="AI15" s="562"/>
      <c r="AJ15" s="562"/>
      <c r="AK15" s="562"/>
      <c r="AL15" s="562"/>
      <c r="AM15" s="562"/>
      <c r="AN15" s="42" t="s">
        <v>13</v>
      </c>
      <c r="AO15"/>
      <c r="AS15" s="60" t="s">
        <v>30</v>
      </c>
      <c r="AT15" s="61"/>
      <c r="AW15" s="382"/>
    </row>
    <row r="16" spans="2:49" ht="27" customHeight="1" thickTop="1" thickBot="1">
      <c r="K16" s="54"/>
      <c r="L16" s="51"/>
      <c r="M16" s="580"/>
      <c r="N16" s="54"/>
      <c r="P16" s="578" t="str">
        <f>+IF(Y18=0,"",IF(Y18-P18=Y18,"エラー！：⑥残さ物量があるのに、④自ら中間処理した量がゼロになっています",""))</f>
        <v/>
      </c>
      <c r="Q16" s="578"/>
      <c r="R16" s="578"/>
      <c r="S16" s="578"/>
      <c r="T16" s="578"/>
      <c r="U16" s="578"/>
      <c r="V16" s="578"/>
      <c r="W16" s="578"/>
      <c r="X16" s="578"/>
      <c r="Y16" s="578"/>
      <c r="Z16" s="578"/>
      <c r="AA16" s="578"/>
      <c r="AB16" s="578"/>
      <c r="AC16" s="54"/>
      <c r="AD16" s="51"/>
      <c r="AE16" s="173"/>
      <c r="AP16" s="48"/>
      <c r="AQ16" s="51"/>
      <c r="AS16" s="547" t="s">
        <v>137</v>
      </c>
      <c r="AT16" s="548"/>
      <c r="AU16" s="223"/>
      <c r="AV16" s="42" t="s">
        <v>13</v>
      </c>
      <c r="AW16" s="382"/>
    </row>
    <row r="17" spans="2:49" ht="27" customHeight="1" thickTop="1" thickBot="1">
      <c r="K17" s="54"/>
      <c r="L17" s="51"/>
      <c r="M17" s="580"/>
      <c r="N17" s="54"/>
      <c r="O17" s="46"/>
      <c r="P17" s="43" t="s">
        <v>27</v>
      </c>
      <c r="Q17" s="539" t="s">
        <v>207</v>
      </c>
      <c r="R17" s="539"/>
      <c r="S17" s="539"/>
      <c r="T17" s="540"/>
      <c r="U17" s="588"/>
      <c r="V17" s="589"/>
      <c r="W17" s="589"/>
      <c r="X17" s="589"/>
      <c r="Y17" s="125" t="s">
        <v>21</v>
      </c>
      <c r="Z17" s="539" t="s">
        <v>210</v>
      </c>
      <c r="AA17" s="539"/>
      <c r="AB17" s="540"/>
      <c r="AC17" s="138"/>
      <c r="AD17" s="133"/>
      <c r="AE17" s="579" t="s">
        <v>28</v>
      </c>
      <c r="AF17" s="46"/>
      <c r="AG17" s="46"/>
      <c r="AH17" s="225" t="s">
        <v>140</v>
      </c>
      <c r="AI17" s="561" t="s">
        <v>212</v>
      </c>
      <c r="AJ17" s="561"/>
      <c r="AK17" s="561"/>
      <c r="AL17" s="544"/>
      <c r="AM17" s="46"/>
      <c r="AN17" s="234"/>
      <c r="AO17" s="543" t="s">
        <v>186</v>
      </c>
      <c r="AP17" s="544"/>
      <c r="AQ17" s="236"/>
      <c r="AS17" s="547" t="s">
        <v>192</v>
      </c>
      <c r="AT17" s="548"/>
      <c r="AU17" s="223"/>
      <c r="AV17" s="42" t="s">
        <v>34</v>
      </c>
      <c r="AW17" s="382"/>
    </row>
    <row r="18" spans="2:49" ht="27" customHeight="1" thickBot="1">
      <c r="K18" s="54"/>
      <c r="L18" s="51"/>
      <c r="M18" s="580"/>
      <c r="N18" s="54"/>
      <c r="P18" s="541"/>
      <c r="Q18" s="596"/>
      <c r="R18" s="596"/>
      <c r="S18" s="596"/>
      <c r="T18" s="50" t="s">
        <v>13</v>
      </c>
      <c r="U18"/>
      <c r="V18" s="227"/>
      <c r="W18"/>
      <c r="X18" s="181"/>
      <c r="Y18" s="545">
        <f>+ROUND(AH9,2)+ROUND(AH12,2)+ROUND(AH15,2)+AH18</f>
        <v>0</v>
      </c>
      <c r="Z18" s="546"/>
      <c r="AA18" s="546"/>
      <c r="AB18" s="50" t="s">
        <v>4</v>
      </c>
      <c r="AC18" s="180"/>
      <c r="AD18" s="180"/>
      <c r="AE18" s="580"/>
      <c r="AH18" s="549">
        <f>+ROUND(AO18,2)+ROUND(AO21,2)</f>
        <v>0</v>
      </c>
      <c r="AI18" s="534"/>
      <c r="AJ18" s="534"/>
      <c r="AK18" s="534"/>
      <c r="AL18" s="42" t="s">
        <v>13</v>
      </c>
      <c r="AM18" s="53"/>
      <c r="AO18" s="251">
        <f>+ROUND(AU16,2)+ROUND(AU17,2)+ROUND(AU18,2)</f>
        <v>0</v>
      </c>
      <c r="AP18" s="42" t="s">
        <v>34</v>
      </c>
      <c r="AS18" s="547" t="s">
        <v>139</v>
      </c>
      <c r="AT18" s="548"/>
      <c r="AU18" s="223"/>
      <c r="AV18" s="42" t="s">
        <v>26</v>
      </c>
      <c r="AW18" s="623" t="s">
        <v>410</v>
      </c>
    </row>
    <row r="19" spans="2:49" ht="24.75" customHeight="1" thickTop="1" thickBot="1">
      <c r="K19" s="54"/>
      <c r="L19" s="51"/>
      <c r="M19" s="580"/>
      <c r="N19" s="54"/>
      <c r="P19" s="120"/>
      <c r="Q19" s="226"/>
      <c r="R19" s="184"/>
      <c r="S19" s="120"/>
      <c r="T19" s="120"/>
      <c r="U19" s="122"/>
      <c r="V19" s="228"/>
      <c r="W19" s="122"/>
      <c r="X19" s="122"/>
      <c r="Y19" s="121"/>
      <c r="Z19" s="121"/>
      <c r="AA19" s="121"/>
      <c r="AB19" s="121"/>
      <c r="AC19" s="51"/>
      <c r="AD19" s="51"/>
      <c r="AE19" s="580"/>
      <c r="AH19" s="51"/>
      <c r="AI19" s="54"/>
      <c r="AJ19" s="51"/>
      <c r="AK19" s="51"/>
      <c r="AL19" s="51"/>
      <c r="AM19" s="54"/>
      <c r="AS19"/>
      <c r="AT19"/>
      <c r="AU19"/>
      <c r="AV19"/>
      <c r="AW19" s="623"/>
    </row>
    <row r="20" spans="2:49" ht="27" customHeight="1" thickTop="1" thickBot="1">
      <c r="K20" s="54"/>
      <c r="L20" s="51"/>
      <c r="M20" s="580"/>
      <c r="N20" s="54"/>
      <c r="P20" s="43" t="s">
        <v>48</v>
      </c>
      <c r="Q20" s="539" t="s">
        <v>208</v>
      </c>
      <c r="R20" s="539"/>
      <c r="S20" s="539"/>
      <c r="T20" s="540"/>
      <c r="U20" s="120"/>
      <c r="V20" s="229"/>
      <c r="W20" s="232"/>
      <c r="X20" s="233"/>
      <c r="Y20" s="125" t="s">
        <v>25</v>
      </c>
      <c r="Z20" s="539" t="s">
        <v>209</v>
      </c>
      <c r="AA20" s="539"/>
      <c r="AB20" s="540"/>
      <c r="AC20" s="51"/>
      <c r="AD20" s="51"/>
      <c r="AE20" s="580"/>
      <c r="AG20" s="51"/>
      <c r="AH20" s="51"/>
      <c r="AI20" s="54"/>
      <c r="AJ20" s="51"/>
      <c r="AK20" s="51"/>
      <c r="AL20" s="136"/>
      <c r="AM20" s="54"/>
      <c r="AN20" s="235"/>
      <c r="AO20" s="543" t="s">
        <v>188</v>
      </c>
      <c r="AP20" s="544"/>
      <c r="AQ20" s="178"/>
      <c r="AR20" s="51"/>
      <c r="AS20" s="56"/>
      <c r="AT20" s="56"/>
      <c r="AW20" s="623"/>
    </row>
    <row r="21" spans="2:49" ht="25.15" customHeight="1" thickBot="1">
      <c r="B21" s="550" t="s">
        <v>421</v>
      </c>
      <c r="C21" s="550"/>
      <c r="D21" s="550"/>
      <c r="E21" s="550"/>
      <c r="F21" s="550"/>
      <c r="G21" s="550"/>
      <c r="H21" s="550"/>
      <c r="I21" s="550"/>
      <c r="J21" s="550"/>
      <c r="K21" s="54"/>
      <c r="L21" s="51"/>
      <c r="M21" s="580"/>
      <c r="N21" s="54"/>
      <c r="P21" s="541"/>
      <c r="Q21" s="600"/>
      <c r="R21" s="600"/>
      <c r="S21" s="600"/>
      <c r="T21" s="50" t="s">
        <v>13</v>
      </c>
      <c r="U21" s="120"/>
      <c r="V21" s="120"/>
      <c r="W21" s="120"/>
      <c r="X21" s="120"/>
      <c r="Y21" s="545">
        <f>+P18-Y18</f>
        <v>0</v>
      </c>
      <c r="Z21" s="546"/>
      <c r="AA21" s="546"/>
      <c r="AB21" s="50" t="s">
        <v>4</v>
      </c>
      <c r="AC21" s="122"/>
      <c r="AD21" s="51"/>
      <c r="AE21" s="581"/>
      <c r="AG21" s="51"/>
      <c r="AH21" s="51"/>
      <c r="AI21" s="54"/>
      <c r="AJ21" s="51"/>
      <c r="AK21" s="51"/>
      <c r="AL21" s="51"/>
      <c r="AM21" s="51"/>
      <c r="AN21" s="136"/>
      <c r="AO21" s="223"/>
      <c r="AP21" s="42" t="s">
        <v>38</v>
      </c>
      <c r="AQ21" s="178"/>
      <c r="AR21" s="51"/>
      <c r="AS21"/>
      <c r="AT21"/>
      <c r="AU21"/>
      <c r="AV21"/>
      <c r="AW21" s="382"/>
    </row>
    <row r="22" spans="2:49" ht="25.5" customHeight="1" thickTop="1" thickBot="1">
      <c r="B22" s="551"/>
      <c r="C22" s="551"/>
      <c r="D22" s="551"/>
      <c r="E22" s="551"/>
      <c r="F22" s="551"/>
      <c r="G22" s="551"/>
      <c r="H22" s="551"/>
      <c r="I22" s="551"/>
      <c r="J22" s="551"/>
      <c r="K22" s="54"/>
      <c r="L22" s="51"/>
      <c r="M22" s="580"/>
      <c r="N22" s="54"/>
      <c r="P22" s="597" t="str">
        <f>+IF(P21=0,"",IF(P18&lt;P21,"エラー !：④の内数である⑤の量が④を超えています",""))</f>
        <v/>
      </c>
      <c r="Q22" s="597"/>
      <c r="R22" s="597"/>
      <c r="S22" s="597"/>
      <c r="T22" s="597"/>
      <c r="U22" s="597"/>
      <c r="V22" s="597"/>
      <c r="W22" s="121"/>
      <c r="X22" s="121"/>
      <c r="Y22" s="121"/>
      <c r="Z22" s="121"/>
      <c r="AA22" s="121"/>
      <c r="AB22" s="121"/>
      <c r="AC22" s="51"/>
      <c r="AD22" s="51"/>
      <c r="AE22" s="173"/>
      <c r="AG22" s="51"/>
      <c r="AH22" s="51"/>
      <c r="AI22" s="54"/>
      <c r="AJ22" s="51"/>
      <c r="AK22" s="51"/>
      <c r="AL22" s="51"/>
      <c r="AM22" s="51"/>
      <c r="AN22" s="51"/>
      <c r="AW22" s="382"/>
    </row>
    <row r="23" spans="2:49" ht="27" customHeight="1" thickTop="1" thickBot="1">
      <c r="B23" s="554" t="s">
        <v>159</v>
      </c>
      <c r="C23" s="556"/>
      <c r="D23" s="555" t="s">
        <v>423</v>
      </c>
      <c r="E23" s="555"/>
      <c r="F23" s="555"/>
      <c r="G23" s="556"/>
      <c r="H23" s="554" t="s">
        <v>424</v>
      </c>
      <c r="I23" s="555"/>
      <c r="J23" s="556"/>
      <c r="K23" s="54"/>
      <c r="L23" s="51"/>
      <c r="M23" s="580"/>
      <c r="N23" s="54"/>
      <c r="O23" s="46"/>
      <c r="P23" s="49" t="s">
        <v>72</v>
      </c>
      <c r="Q23" s="561" t="s">
        <v>32</v>
      </c>
      <c r="R23" s="561"/>
      <c r="S23" s="561"/>
      <c r="T23" s="544"/>
      <c r="U23" s="598"/>
      <c r="V23" s="599"/>
      <c r="W23" s="599"/>
      <c r="X23" s="599"/>
      <c r="AC23" s="51"/>
      <c r="AD23" s="51"/>
      <c r="AE23"/>
      <c r="AF23"/>
      <c r="AG23"/>
      <c r="AH23"/>
      <c r="AI23" s="237"/>
      <c r="AJ23"/>
      <c r="AK23" s="51"/>
      <c r="AL23" s="51"/>
      <c r="AM23" s="51"/>
      <c r="AN23" s="140"/>
      <c r="AP23" s="51"/>
      <c r="AR23" s="47"/>
      <c r="AS23" s="125" t="s">
        <v>152</v>
      </c>
      <c r="AT23" s="539" t="s">
        <v>153</v>
      </c>
      <c r="AU23" s="539"/>
      <c r="AV23" s="540"/>
      <c r="AW23" s="382"/>
    </row>
    <row r="24" spans="2:49" ht="27" customHeight="1" thickBot="1">
      <c r="B24" s="535" t="s">
        <v>160</v>
      </c>
      <c r="C24" s="536"/>
      <c r="D24" s="562">
        <v>0</v>
      </c>
      <c r="E24" s="562"/>
      <c r="F24" s="562"/>
      <c r="G24" s="182" t="s">
        <v>158</v>
      </c>
      <c r="H24" s="533">
        <f>+F12</f>
        <v>0</v>
      </c>
      <c r="I24" s="534"/>
      <c r="J24" s="182" t="s">
        <v>158</v>
      </c>
      <c r="K24" s="54"/>
      <c r="L24" s="51"/>
      <c r="M24" s="581"/>
      <c r="P24" s="571"/>
      <c r="Q24" s="601"/>
      <c r="R24" s="601"/>
      <c r="S24" s="601"/>
      <c r="T24" s="42" t="s">
        <v>13</v>
      </c>
      <c r="U24"/>
      <c r="V24"/>
      <c r="W24"/>
      <c r="X24"/>
      <c r="AC24" s="51"/>
      <c r="AD24" s="51"/>
      <c r="AE24"/>
      <c r="AF24"/>
      <c r="AG24"/>
      <c r="AH24"/>
      <c r="AI24" s="237"/>
      <c r="AJ24"/>
      <c r="AK24" s="51"/>
      <c r="AL24" s="130"/>
      <c r="AM24" s="51"/>
      <c r="AN24" s="51"/>
      <c r="AQ24" s="54"/>
      <c r="AR24" s="135"/>
      <c r="AS24" s="545">
        <f>+ROUND(AU16,2)+ROUND(AA28,2)</f>
        <v>0</v>
      </c>
      <c r="AT24" s="546"/>
      <c r="AU24" s="546"/>
      <c r="AV24" s="50" t="s">
        <v>13</v>
      </c>
      <c r="AW24" s="382"/>
    </row>
    <row r="25" spans="2:49" ht="27" customHeight="1" thickBot="1">
      <c r="B25" s="535" t="s">
        <v>161</v>
      </c>
      <c r="C25" s="536"/>
      <c r="D25" s="562">
        <v>0</v>
      </c>
      <c r="E25" s="562"/>
      <c r="F25" s="562"/>
      <c r="G25" s="182" t="s">
        <v>158</v>
      </c>
      <c r="H25" s="533">
        <f>+P12+AH9</f>
        <v>0</v>
      </c>
      <c r="I25" s="534"/>
      <c r="J25" s="182" t="s">
        <v>158</v>
      </c>
      <c r="K25" s="54"/>
      <c r="L25" s="51"/>
      <c r="P25" s="51"/>
      <c r="Q25" s="51"/>
      <c r="R25" s="51"/>
      <c r="S25" s="51"/>
      <c r="T25" s="51"/>
      <c r="U25" s="51"/>
      <c r="V25" s="51"/>
      <c r="AE25" s="139"/>
      <c r="AH25" s="51"/>
      <c r="AI25" s="54"/>
      <c r="AJ25" s="51"/>
      <c r="AK25" s="51"/>
      <c r="AL25" s="174"/>
      <c r="AM25" s="174"/>
      <c r="AN25" s="174"/>
      <c r="AQ25" s="239"/>
      <c r="AR25" s="117"/>
      <c r="AW25" s="382"/>
    </row>
    <row r="26" spans="2:49" ht="27" customHeight="1" thickTop="1" thickBot="1">
      <c r="B26" s="535" t="s">
        <v>162</v>
      </c>
      <c r="C26" s="536"/>
      <c r="D26" s="562">
        <v>0</v>
      </c>
      <c r="E26" s="562"/>
      <c r="F26" s="562"/>
      <c r="G26" s="182" t="s">
        <v>158</v>
      </c>
      <c r="H26" s="533">
        <f>+P21</f>
        <v>0</v>
      </c>
      <c r="I26" s="534"/>
      <c r="J26" s="182" t="s">
        <v>158</v>
      </c>
      <c r="K26" s="54"/>
      <c r="L26" s="133"/>
      <c r="M26" s="579" t="s">
        <v>35</v>
      </c>
      <c r="N26" s="46"/>
      <c r="O26" s="46"/>
      <c r="P26" s="225" t="s">
        <v>142</v>
      </c>
      <c r="Q26" s="561" t="s">
        <v>143</v>
      </c>
      <c r="R26" s="561"/>
      <c r="S26" s="561"/>
      <c r="T26" s="544"/>
      <c r="U26" s="46"/>
      <c r="V26" s="46"/>
      <c r="W26" s="46"/>
      <c r="X26" s="46"/>
      <c r="Y26" s="46"/>
      <c r="Z26" s="46"/>
      <c r="AA26" s="46"/>
      <c r="AB26" s="46"/>
      <c r="AC26" s="46"/>
      <c r="AD26" s="46"/>
      <c r="AE26" s="46"/>
      <c r="AF26" s="46"/>
      <c r="AG26" s="46"/>
      <c r="AH26" s="46"/>
      <c r="AI26" s="59"/>
      <c r="AJ26" s="46"/>
      <c r="AK26" s="47"/>
      <c r="AL26" s="125" t="s">
        <v>149</v>
      </c>
      <c r="AM26" s="539" t="s">
        <v>213</v>
      </c>
      <c r="AN26" s="539"/>
      <c r="AO26" s="539"/>
      <c r="AP26" s="540"/>
      <c r="AQ26" s="241"/>
      <c r="AR26" s="242"/>
      <c r="AS26" s="125" t="s">
        <v>154</v>
      </c>
      <c r="AT26" s="539" t="s">
        <v>398</v>
      </c>
      <c r="AU26" s="539"/>
      <c r="AV26" s="540"/>
      <c r="AW26" s="382"/>
    </row>
    <row r="27" spans="2:49" ht="27" customHeight="1" thickBot="1">
      <c r="B27" s="535" t="s">
        <v>164</v>
      </c>
      <c r="C27" s="536"/>
      <c r="D27" s="562">
        <v>0</v>
      </c>
      <c r="E27" s="562"/>
      <c r="F27" s="562"/>
      <c r="G27" s="182" t="s">
        <v>158</v>
      </c>
      <c r="H27" s="533">
        <f>+Y21</f>
        <v>0</v>
      </c>
      <c r="I27" s="534"/>
      <c r="J27" s="182" t="s">
        <v>158</v>
      </c>
      <c r="M27" s="580"/>
      <c r="P27" s="549">
        <f>+R30+ROUND(R33,2)</f>
        <v>0</v>
      </c>
      <c r="Q27" s="582"/>
      <c r="R27" s="582"/>
      <c r="S27" s="582"/>
      <c r="T27" s="42" t="s">
        <v>38</v>
      </c>
      <c r="U27" s="62"/>
      <c r="V27" s="62"/>
      <c r="Y27" s="60" t="s">
        <v>39</v>
      </c>
      <c r="Z27" s="63"/>
      <c r="AH27" s="51"/>
      <c r="AI27" s="51"/>
      <c r="AJ27" s="51"/>
      <c r="AK27" s="51"/>
      <c r="AL27" s="545">
        <f>+AH18+P27</f>
        <v>0</v>
      </c>
      <c r="AM27" s="546"/>
      <c r="AN27" s="546"/>
      <c r="AO27" s="546"/>
      <c r="AP27" s="50" t="s">
        <v>13</v>
      </c>
      <c r="AQ27" s="239"/>
      <c r="AR27" s="117"/>
      <c r="AS27" s="541"/>
      <c r="AT27" s="542"/>
      <c r="AU27" s="542"/>
      <c r="AV27" s="50" t="s">
        <v>13</v>
      </c>
      <c r="AW27" s="382"/>
    </row>
    <row r="28" spans="2:49" ht="27" customHeight="1" thickTop="1" thickBot="1">
      <c r="B28" s="537" t="s">
        <v>299</v>
      </c>
      <c r="C28" s="538"/>
      <c r="D28" s="562">
        <v>0</v>
      </c>
      <c r="E28" s="562"/>
      <c r="F28" s="562"/>
      <c r="G28" s="182" t="s">
        <v>158</v>
      </c>
      <c r="H28" s="533">
        <f>+P15+AH12</f>
        <v>0</v>
      </c>
      <c r="I28" s="534"/>
      <c r="J28" s="182" t="s">
        <v>158</v>
      </c>
      <c r="M28" s="580"/>
      <c r="P28" s="54"/>
      <c r="U28" s="51"/>
      <c r="V28" s="51"/>
      <c r="Y28" s="572" t="s">
        <v>137</v>
      </c>
      <c r="Z28" s="573"/>
      <c r="AA28" s="571"/>
      <c r="AB28" s="562"/>
      <c r="AC28" s="562"/>
      <c r="AD28" s="562"/>
      <c r="AE28" s="562"/>
      <c r="AF28" s="42" t="s">
        <v>13</v>
      </c>
      <c r="AH28" s="51"/>
      <c r="AI28" s="51"/>
      <c r="AN28" s="238"/>
      <c r="AQ28" s="239"/>
      <c r="AR28" s="117"/>
      <c r="AS28" s="383" t="str">
        <f>+IF(AS27=0,"",IF(AL27&lt;(AS24+AS27+AS31),"エラー !：⑩の内数である（⑫+⑬＋⑭）の量が⑩を超えています",""))</f>
        <v/>
      </c>
      <c r="AT28" s="379"/>
      <c r="AU28" s="379"/>
      <c r="AV28" s="379"/>
      <c r="AW28" s="382"/>
    </row>
    <row r="29" spans="2:49" ht="27" customHeight="1" thickTop="1" thickBot="1">
      <c r="B29" s="535" t="s">
        <v>165</v>
      </c>
      <c r="C29" s="536"/>
      <c r="D29" s="562">
        <v>0</v>
      </c>
      <c r="E29" s="562"/>
      <c r="F29" s="562"/>
      <c r="G29" s="182" t="s">
        <v>158</v>
      </c>
      <c r="H29" s="533">
        <f>+AL27</f>
        <v>0</v>
      </c>
      <c r="I29" s="534"/>
      <c r="J29" s="182" t="s">
        <v>158</v>
      </c>
      <c r="M29" s="580"/>
      <c r="P29" s="54"/>
      <c r="Q29" s="133"/>
      <c r="R29" s="49" t="s">
        <v>145</v>
      </c>
      <c r="S29" s="561" t="s">
        <v>33</v>
      </c>
      <c r="T29" s="576"/>
      <c r="U29" s="576"/>
      <c r="V29" s="577"/>
      <c r="W29" s="46"/>
      <c r="X29" s="64"/>
      <c r="Y29" s="572" t="s">
        <v>191</v>
      </c>
      <c r="Z29" s="573"/>
      <c r="AA29" s="571"/>
      <c r="AB29" s="562"/>
      <c r="AC29" s="562"/>
      <c r="AD29" s="562"/>
      <c r="AE29" s="562"/>
      <c r="AF29" s="42" t="s">
        <v>13</v>
      </c>
      <c r="AH29" s="51"/>
      <c r="AI29" s="51"/>
      <c r="AJ29" s="51"/>
      <c r="AK29" s="51"/>
      <c r="AL29" s="125" t="s">
        <v>150</v>
      </c>
      <c r="AM29" s="539" t="s">
        <v>151</v>
      </c>
      <c r="AN29" s="539"/>
      <c r="AO29" s="539"/>
      <c r="AP29" s="540"/>
      <c r="AQ29" s="240"/>
      <c r="AR29" s="243"/>
      <c r="AS29" s="569" t="s">
        <v>155</v>
      </c>
      <c r="AT29" s="565" t="s">
        <v>399</v>
      </c>
      <c r="AU29" s="565"/>
      <c r="AV29" s="566"/>
      <c r="AW29" s="382"/>
    </row>
    <row r="30" spans="2:49" ht="27" customHeight="1" thickBot="1">
      <c r="B30" s="535" t="s">
        <v>166</v>
      </c>
      <c r="C30" s="536"/>
      <c r="D30" s="562">
        <v>0</v>
      </c>
      <c r="E30" s="562"/>
      <c r="F30" s="562"/>
      <c r="G30" s="182" t="s">
        <v>158</v>
      </c>
      <c r="H30" s="533">
        <f>+AL30</f>
        <v>0</v>
      </c>
      <c r="I30" s="534"/>
      <c r="J30" s="182" t="s">
        <v>158</v>
      </c>
      <c r="M30" s="580"/>
      <c r="P30" s="54"/>
      <c r="R30" s="549">
        <f>+ROUND(AA28,2)+ROUND(AA29,2)+ROUND(AA30,2)</f>
        <v>0</v>
      </c>
      <c r="S30" s="582"/>
      <c r="T30" s="582"/>
      <c r="U30" s="582"/>
      <c r="V30" s="42" t="s">
        <v>16</v>
      </c>
      <c r="Y30" s="572" t="s">
        <v>148</v>
      </c>
      <c r="Z30" s="573"/>
      <c r="AA30" s="571"/>
      <c r="AB30" s="562"/>
      <c r="AC30" s="562"/>
      <c r="AD30" s="562"/>
      <c r="AE30" s="562"/>
      <c r="AF30" s="42" t="s">
        <v>13</v>
      </c>
      <c r="AL30" s="541"/>
      <c r="AM30" s="542"/>
      <c r="AN30" s="542"/>
      <c r="AO30" s="542"/>
      <c r="AP30" s="50" t="s">
        <v>13</v>
      </c>
      <c r="AS30" s="570"/>
      <c r="AT30" s="567"/>
      <c r="AU30" s="567"/>
      <c r="AV30" s="568"/>
      <c r="AW30" s="382"/>
    </row>
    <row r="31" spans="2:49" ht="27" customHeight="1" thickTop="1" thickBot="1">
      <c r="B31" s="535" t="s">
        <v>167</v>
      </c>
      <c r="C31" s="536"/>
      <c r="D31" s="562">
        <v>0</v>
      </c>
      <c r="E31" s="562"/>
      <c r="F31" s="562"/>
      <c r="G31" s="182" t="s">
        <v>158</v>
      </c>
      <c r="H31" s="533">
        <f>+AS24</f>
        <v>0</v>
      </c>
      <c r="I31" s="534"/>
      <c r="J31" s="182" t="s">
        <v>158</v>
      </c>
      <c r="M31" s="580"/>
      <c r="P31" s="54"/>
      <c r="Y31"/>
      <c r="Z31"/>
      <c r="AA31" s="65" t="s">
        <v>309</v>
      </c>
      <c r="AK31" s="117"/>
      <c r="AL31" s="578" t="str">
        <f>+IF(AL30=0,"",IF(AL27&lt;AL30,"エラー !：⑩の内数である⑪の量が⑩を超えています",""))</f>
        <v/>
      </c>
      <c r="AM31" s="578"/>
      <c r="AN31" s="578"/>
      <c r="AO31" s="578"/>
      <c r="AP31" s="578"/>
      <c r="AQ31" s="578"/>
      <c r="AR31" s="39"/>
      <c r="AS31" s="563"/>
      <c r="AT31" s="564"/>
      <c r="AU31" s="564"/>
      <c r="AV31" s="152" t="s">
        <v>13</v>
      </c>
      <c r="AW31" s="382"/>
    </row>
    <row r="32" spans="2:49" ht="27" customHeight="1" thickTop="1" thickBot="1">
      <c r="B32" s="535" t="s">
        <v>400</v>
      </c>
      <c r="C32" s="536"/>
      <c r="D32" s="562">
        <v>0</v>
      </c>
      <c r="E32" s="562"/>
      <c r="F32" s="562"/>
      <c r="G32" s="182" t="s">
        <v>158</v>
      </c>
      <c r="H32" s="533">
        <f>+AS27</f>
        <v>0</v>
      </c>
      <c r="I32" s="534"/>
      <c r="J32" s="182" t="s">
        <v>158</v>
      </c>
      <c r="M32" s="580"/>
      <c r="P32" s="54"/>
      <c r="Q32" s="133"/>
      <c r="R32" s="49" t="s">
        <v>147</v>
      </c>
      <c r="S32" s="561" t="s">
        <v>37</v>
      </c>
      <c r="T32" s="576"/>
      <c r="U32" s="576"/>
      <c r="V32" s="577"/>
      <c r="W32" s="51"/>
      <c r="X32" s="51"/>
      <c r="Y32"/>
      <c r="Z32"/>
      <c r="AA32" s="523" t="s">
        <v>280</v>
      </c>
      <c r="AB32" s="524"/>
      <c r="AC32" s="524"/>
      <c r="AD32" s="524"/>
      <c r="AE32" s="524"/>
      <c r="AF32" s="524"/>
      <c r="AG32" s="524" t="s">
        <v>281</v>
      </c>
      <c r="AH32" s="524"/>
      <c r="AI32" s="524"/>
      <c r="AJ32" s="524"/>
      <c r="AK32" s="524" t="s">
        <v>310</v>
      </c>
      <c r="AL32" s="524"/>
      <c r="AM32" s="524"/>
      <c r="AN32" s="524"/>
      <c r="AO32" s="529"/>
      <c r="AP32" s="176"/>
      <c r="AS32" s="384" t="str">
        <f>+IF(AS31=0,"",IF(AL27&lt;(AS24+AS27+AS31),"エラー !：⑩の内数である（⑫+⑬＋⑭）の量が⑩を超えています",""))</f>
        <v/>
      </c>
      <c r="AT32" s="380"/>
      <c r="AU32" s="380"/>
      <c r="AV32" s="380"/>
      <c r="AW32" s="382"/>
    </row>
    <row r="33" spans="2:62" ht="27" customHeight="1" thickBot="1">
      <c r="B33" s="559" t="s">
        <v>401</v>
      </c>
      <c r="C33" s="560"/>
      <c r="D33" s="574">
        <v>0</v>
      </c>
      <c r="E33" s="575"/>
      <c r="F33" s="575"/>
      <c r="G33" s="183" t="s">
        <v>158</v>
      </c>
      <c r="H33" s="552">
        <f>+AS31</f>
        <v>0</v>
      </c>
      <c r="I33" s="553"/>
      <c r="J33" s="183" t="s">
        <v>158</v>
      </c>
      <c r="M33" s="581"/>
      <c r="R33" s="571"/>
      <c r="S33" s="562"/>
      <c r="T33" s="562"/>
      <c r="U33" s="562"/>
      <c r="V33" s="42" t="s">
        <v>38</v>
      </c>
      <c r="W33" s="51"/>
      <c r="X33" s="51"/>
      <c r="Y33"/>
      <c r="Z33"/>
      <c r="AA33" s="525"/>
      <c r="AB33" s="526"/>
      <c r="AC33" s="526"/>
      <c r="AD33" s="526"/>
      <c r="AE33" s="526"/>
      <c r="AF33" s="526"/>
      <c r="AG33" s="526"/>
      <c r="AH33" s="526"/>
      <c r="AI33" s="526"/>
      <c r="AJ33" s="526"/>
      <c r="AK33" s="526"/>
      <c r="AL33" s="526"/>
      <c r="AM33" s="526"/>
      <c r="AN33" s="526"/>
      <c r="AO33" s="530"/>
      <c r="AP33" s="176"/>
      <c r="AW33" s="382"/>
    </row>
    <row r="34" spans="2:62" ht="18" customHeight="1">
      <c r="C34" s="244" t="str">
        <f>+IF(D30=0,"",IF(D29&lt;D30,"エラー !：上の表は、⑩の内数である⑪の量が⑩を超えています",""))</f>
        <v/>
      </c>
      <c r="AA34" s="527"/>
      <c r="AB34" s="528"/>
      <c r="AC34" s="528"/>
      <c r="AD34" s="528"/>
      <c r="AE34" s="528"/>
      <c r="AF34" s="528"/>
      <c r="AG34" s="528"/>
      <c r="AH34" s="528"/>
      <c r="AI34" s="528"/>
      <c r="AJ34" s="528"/>
      <c r="AK34" s="528"/>
      <c r="AL34" s="528"/>
      <c r="AM34" s="528"/>
      <c r="AN34" s="528"/>
      <c r="AO34" s="531"/>
      <c r="AP34" s="176"/>
      <c r="AW34" s="382"/>
    </row>
    <row r="35" spans="2:62" ht="15" customHeight="1">
      <c r="C35" s="245" t="str">
        <f>+IF(D31=0,"",IF(D29&lt;D31,"エラー !：上の表は、⑩の内数である⑫の量が⑩を超えています",""))</f>
        <v/>
      </c>
      <c r="AF35" s="62"/>
      <c r="AG35" s="62"/>
      <c r="AH35" s="62"/>
      <c r="AI35" s="62"/>
      <c r="AJ35" s="62"/>
      <c r="AK35" s="62"/>
      <c r="AL35" s="51"/>
      <c r="AM35" s="51"/>
      <c r="AN35" s="51"/>
      <c r="AO35" s="51"/>
      <c r="AP35" s="51"/>
      <c r="AQ35" s="51"/>
      <c r="AR35" s="51"/>
    </row>
    <row r="36" spans="2:62" ht="15" customHeight="1">
      <c r="C36" s="245" t="str">
        <f>+IF(D32=0,"",IF(D29&lt;D32,"エラー !：上の表は、⑩の内数である⑬の量が⑩を超えています",""))</f>
        <v/>
      </c>
      <c r="AF36" s="62"/>
      <c r="AG36" s="62"/>
      <c r="AH36" s="62"/>
      <c r="AI36" s="62"/>
      <c r="AJ36" s="62"/>
      <c r="AK36" s="62"/>
      <c r="AL36" s="62"/>
      <c r="AM36" s="141"/>
      <c r="AN36" s="141"/>
      <c r="AO36" s="117"/>
      <c r="AP36" s="51"/>
      <c r="AQ36" s="51"/>
      <c r="AR36" s="51"/>
      <c r="AS36" s="51"/>
      <c r="AT36" s="51"/>
      <c r="AU36" s="51"/>
      <c r="AV36" s="51"/>
      <c r="AW36" s="66"/>
      <c r="AY36" s="51"/>
      <c r="AZ36" s="51"/>
      <c r="BA36" s="51"/>
      <c r="BB36" s="51"/>
      <c r="BC36" s="51"/>
      <c r="BD36" s="51"/>
    </row>
    <row r="37" spans="2:62" ht="15" customHeight="1">
      <c r="C37" s="245" t="str">
        <f>+IF(D33=0,"",IF(D29&lt;D33,"エラー !：上の表は、⑩の内数である⑭の量が⑩を超えています",""))</f>
        <v/>
      </c>
      <c r="J37" s="66"/>
      <c r="K37" s="66"/>
      <c r="R37" s="66"/>
      <c r="S37" s="66"/>
      <c r="T37" s="66"/>
      <c r="AF37" s="51"/>
      <c r="AG37" s="51"/>
      <c r="AH37" s="51"/>
      <c r="AI37" s="51"/>
      <c r="AJ37" s="51"/>
      <c r="AK37" s="51"/>
      <c r="AL37" s="62"/>
      <c r="AM37" s="117"/>
      <c r="AN37" s="117"/>
      <c r="AO37" s="117"/>
      <c r="AP37" s="51"/>
      <c r="AQ37" s="51"/>
      <c r="AR37" s="51"/>
      <c r="AS37" s="51"/>
      <c r="AT37" s="51"/>
      <c r="AU37" s="62"/>
      <c r="AV37" s="62"/>
      <c r="AW37" s="66"/>
      <c r="AY37" s="51"/>
      <c r="AZ37" s="51"/>
      <c r="BA37" s="51"/>
      <c r="BB37" s="51"/>
      <c r="BC37" s="51"/>
      <c r="BD37" s="51"/>
    </row>
    <row r="38" spans="2:62" ht="13.5">
      <c r="J38" s="66"/>
      <c r="K38" s="66"/>
      <c r="R38" s="66"/>
      <c r="S38" s="66"/>
      <c r="T38" s="66"/>
      <c r="AF38" s="51"/>
      <c r="AG38" s="51"/>
      <c r="AH38" s="51"/>
      <c r="AI38" s="51"/>
      <c r="AJ38" s="51"/>
      <c r="AK38" s="51"/>
      <c r="AL38" s="62"/>
      <c r="AM38" s="117"/>
      <c r="AN38" s="117"/>
      <c r="AO38" s="117"/>
      <c r="AP38" s="51"/>
      <c r="AQ38" s="51"/>
      <c r="AR38" s="51"/>
      <c r="AS38" s="117"/>
      <c r="AT38" s="141"/>
      <c r="AU38" s="62"/>
      <c r="AV38" s="62"/>
      <c r="AW38" s="66"/>
      <c r="AY38" s="51"/>
      <c r="AZ38" s="51"/>
      <c r="BA38" s="51"/>
      <c r="BB38" s="51"/>
      <c r="BC38" s="51"/>
      <c r="BD38" s="51"/>
    </row>
    <row r="39" spans="2:62" ht="13.5">
      <c r="J39" s="66"/>
      <c r="K39" s="66"/>
      <c r="R39" s="66"/>
      <c r="S39" s="66"/>
      <c r="T39" s="66"/>
      <c r="AF39" s="51"/>
      <c r="AG39" s="51"/>
      <c r="AH39" s="51"/>
      <c r="AI39" s="51"/>
      <c r="AJ39" s="51"/>
      <c r="AK39" s="51"/>
      <c r="AL39" s="62"/>
      <c r="AM39" s="117"/>
      <c r="AN39" s="117"/>
      <c r="AO39" s="117"/>
      <c r="AP39" s="51"/>
      <c r="AQ39" s="51"/>
      <c r="AR39" s="51"/>
      <c r="AS39" s="117"/>
      <c r="AT39" s="62"/>
      <c r="AU39" s="62"/>
      <c r="AV39" s="62"/>
      <c r="AW39" s="66"/>
      <c r="AY39" s="51"/>
      <c r="AZ39" s="51"/>
      <c r="BA39" s="51"/>
      <c r="BB39" s="51"/>
      <c r="BC39" s="51"/>
      <c r="BD39" s="51"/>
    </row>
    <row r="40" spans="2:62" ht="13.5">
      <c r="J40" s="66"/>
      <c r="K40" s="66"/>
      <c r="R40" s="66"/>
      <c r="S40" s="66"/>
      <c r="T40" s="66"/>
      <c r="AF40" s="51"/>
      <c r="AG40" s="51"/>
      <c r="AH40" s="51"/>
      <c r="AI40" s="51"/>
      <c r="AJ40" s="51"/>
      <c r="AK40" s="51"/>
      <c r="AL40" s="62"/>
      <c r="AM40" s="117"/>
      <c r="AN40" s="117"/>
      <c r="AO40" s="117"/>
      <c r="AP40" s="51"/>
      <c r="AQ40" s="51"/>
      <c r="AR40" s="51"/>
      <c r="AS40" s="117"/>
      <c r="AT40" s="62"/>
      <c r="AU40" s="62"/>
      <c r="AV40" s="62"/>
      <c r="AW40" s="66"/>
      <c r="AY40" s="51"/>
      <c r="AZ40" s="51"/>
      <c r="BA40" s="51"/>
      <c r="BB40" s="51"/>
      <c r="BC40" s="51"/>
      <c r="BD40" s="51"/>
    </row>
    <row r="41" spans="2:62" ht="13.5">
      <c r="J41" s="66"/>
      <c r="K41" s="66"/>
      <c r="R41" s="66"/>
      <c r="S41" s="66"/>
      <c r="T41" s="66"/>
      <c r="AF41" s="51"/>
      <c r="AG41" s="51"/>
      <c r="AH41" s="51"/>
      <c r="AI41" s="51"/>
      <c r="AJ41" s="51"/>
      <c r="AK41" s="51"/>
      <c r="AL41" s="51"/>
      <c r="AM41" s="51"/>
      <c r="AN41" s="51"/>
      <c r="AO41" s="51"/>
      <c r="AP41" s="51"/>
      <c r="AQ41" s="51"/>
      <c r="AR41" s="51"/>
      <c r="AS41" s="117"/>
      <c r="AT41" s="62"/>
      <c r="AU41" s="62"/>
      <c r="AV41" s="62"/>
      <c r="AW41" s="66"/>
      <c r="AY41" s="51"/>
      <c r="AZ41" s="51"/>
      <c r="BA41" s="51"/>
      <c r="BB41" s="51"/>
      <c r="BC41" s="51"/>
      <c r="BD41" s="51"/>
    </row>
    <row r="42" spans="2:62" ht="13.5">
      <c r="I42" s="66"/>
      <c r="J42" s="66"/>
      <c r="K42" s="66"/>
      <c r="R42" s="66"/>
      <c r="S42" s="66"/>
      <c r="T42" s="66"/>
      <c r="AQ42" s="51"/>
      <c r="AR42" s="51"/>
      <c r="AS42" s="117"/>
      <c r="AT42" s="62"/>
      <c r="AY42" s="51"/>
      <c r="AZ42" s="51"/>
      <c r="BA42" s="51"/>
      <c r="BB42" s="51"/>
      <c r="BC42" s="51"/>
      <c r="BD42" s="51"/>
    </row>
    <row r="43" spans="2:62">
      <c r="I43" s="66"/>
      <c r="J43" s="66"/>
      <c r="K43" s="66"/>
      <c r="R43" s="66"/>
      <c r="S43" s="66"/>
      <c r="T43" s="66"/>
      <c r="AW43" s="66"/>
      <c r="AY43" s="51"/>
      <c r="AZ43" s="51"/>
      <c r="BA43" s="51"/>
      <c r="BB43" s="51"/>
      <c r="BC43" s="51"/>
      <c r="BD43" s="51"/>
    </row>
    <row r="44" spans="2:62">
      <c r="I44" s="66"/>
      <c r="J44" s="66"/>
      <c r="K44" s="66"/>
      <c r="R44" s="66"/>
      <c r="S44" s="66"/>
      <c r="T44" s="66"/>
      <c r="AW44" s="66"/>
    </row>
    <row r="45" spans="2:62">
      <c r="I45" s="66"/>
      <c r="J45" s="66"/>
      <c r="K45" s="66"/>
      <c r="R45" s="66"/>
      <c r="S45" s="66"/>
      <c r="T45" s="66"/>
    </row>
    <row r="46" spans="2:62">
      <c r="I46" s="66"/>
      <c r="J46" s="66"/>
      <c r="K46" s="66"/>
      <c r="R46" s="66"/>
      <c r="S46" s="66"/>
      <c r="T46" s="66"/>
    </row>
    <row r="47" spans="2:62" ht="13.5">
      <c r="I47" s="66"/>
      <c r="J47" s="66"/>
      <c r="K47" s="66"/>
      <c r="R47" s="66"/>
      <c r="S47" s="66"/>
      <c r="T47" s="66"/>
      <c r="BH47" s="67"/>
      <c r="BI47" s="67"/>
      <c r="BJ47" s="65"/>
    </row>
    <row r="48" spans="2:62">
      <c r="I48" s="66"/>
      <c r="J48" s="66"/>
      <c r="K48" s="66"/>
      <c r="R48" s="66"/>
      <c r="S48" s="66"/>
      <c r="T48" s="66"/>
      <c r="BH48" s="65"/>
    </row>
    <row r="49" spans="7:62">
      <c r="G49" s="66"/>
      <c r="H49" s="66"/>
      <c r="I49" s="66"/>
      <c r="J49" s="66"/>
      <c r="K49" s="66"/>
      <c r="R49" s="66"/>
      <c r="S49" s="66"/>
      <c r="T49" s="66"/>
      <c r="BE49" s="65"/>
      <c r="BF49" s="65"/>
      <c r="BG49" s="65"/>
      <c r="BH49" s="65"/>
    </row>
    <row r="50" spans="7:62">
      <c r="G50" s="66"/>
      <c r="H50" s="66"/>
      <c r="I50" s="66"/>
      <c r="J50" s="66"/>
      <c r="K50" s="66"/>
      <c r="R50" s="66"/>
      <c r="S50" s="66"/>
      <c r="T50" s="66"/>
      <c r="BE50" s="65"/>
      <c r="BF50" s="65"/>
      <c r="BG50" s="65"/>
      <c r="BH50" s="65"/>
    </row>
    <row r="51" spans="7:62">
      <c r="G51" s="66"/>
      <c r="H51" s="66"/>
      <c r="I51" s="66"/>
      <c r="J51" s="66"/>
      <c r="K51" s="66"/>
      <c r="R51" s="66"/>
      <c r="S51" s="66"/>
      <c r="T51" s="66"/>
      <c r="BE51" s="65"/>
      <c r="BF51" s="65"/>
      <c r="BG51" s="65"/>
      <c r="BH51" s="65"/>
    </row>
    <row r="52" spans="7:62">
      <c r="G52" s="66"/>
      <c r="H52" s="66"/>
      <c r="I52" s="66"/>
      <c r="J52" s="66"/>
      <c r="K52" s="66"/>
      <c r="R52" s="66"/>
      <c r="S52" s="66"/>
      <c r="T52" s="66"/>
      <c r="BE52" s="65"/>
      <c r="BF52" s="65"/>
      <c r="BG52" s="65"/>
      <c r="BH52" s="65"/>
    </row>
    <row r="53" spans="7:62">
      <c r="G53" s="66"/>
      <c r="H53" s="66"/>
      <c r="I53" s="66"/>
      <c r="J53" s="66"/>
      <c r="K53" s="66"/>
      <c r="R53" s="66"/>
      <c r="S53" s="66"/>
      <c r="T53" s="66"/>
      <c r="BE53" s="65"/>
      <c r="BG53" s="65"/>
      <c r="BH53" s="65"/>
      <c r="BI53" s="65"/>
      <c r="BJ53" s="65"/>
    </row>
    <row r="54" spans="7:62">
      <c r="G54" s="66"/>
      <c r="H54" s="66"/>
      <c r="I54" s="66"/>
      <c r="J54" s="66"/>
      <c r="K54" s="66"/>
      <c r="R54" s="66"/>
      <c r="S54" s="66"/>
      <c r="T54" s="66"/>
      <c r="BD54" s="65"/>
      <c r="BE54" s="68"/>
      <c r="BG54" s="65"/>
      <c r="BH54" s="65"/>
      <c r="BI54" s="65"/>
      <c r="BJ54" s="65"/>
    </row>
    <row r="55" spans="7:62">
      <c r="G55" s="66"/>
      <c r="H55" s="66"/>
      <c r="I55" s="66"/>
      <c r="J55" s="66"/>
      <c r="K55" s="66"/>
      <c r="R55" s="66"/>
      <c r="S55" s="66"/>
      <c r="T55" s="66"/>
      <c r="BD55" s="65"/>
      <c r="BE55" s="68"/>
      <c r="BG55" s="65"/>
      <c r="BH55" s="65"/>
      <c r="BI55" s="65"/>
      <c r="BJ55" s="65"/>
    </row>
    <row r="56" spans="7:62">
      <c r="G56" s="66"/>
      <c r="H56" s="66"/>
      <c r="I56" s="66"/>
      <c r="J56" s="66"/>
      <c r="K56" s="66"/>
      <c r="R56" s="66"/>
      <c r="S56" s="66"/>
      <c r="T56" s="66"/>
      <c r="BD56" s="65"/>
      <c r="BE56" s="68"/>
      <c r="BG56" s="65"/>
      <c r="BH56" s="65"/>
      <c r="BI56" s="65"/>
      <c r="BJ56" s="65"/>
    </row>
    <row r="57" spans="7:62">
      <c r="G57" s="66"/>
      <c r="H57" s="66"/>
      <c r="I57" s="66"/>
      <c r="BD57" s="65"/>
      <c r="BE57" s="68"/>
      <c r="BG57" s="65"/>
      <c r="BH57" s="65"/>
      <c r="BI57" s="65"/>
      <c r="BJ57" s="65"/>
    </row>
    <row r="58" spans="7:62" ht="12.75">
      <c r="G58" s="66"/>
      <c r="H58" s="66"/>
      <c r="I58" s="66"/>
      <c r="L58" s="66"/>
      <c r="M58" s="69"/>
      <c r="N58" s="66"/>
      <c r="O58" s="66"/>
      <c r="BD58" s="65"/>
      <c r="BE58" s="68"/>
      <c r="BG58" s="65"/>
      <c r="BH58" s="65"/>
      <c r="BI58" s="65"/>
      <c r="BJ58" s="65"/>
    </row>
    <row r="59" spans="7:62">
      <c r="G59" s="66"/>
      <c r="H59" s="66"/>
      <c r="I59" s="66"/>
      <c r="BD59" s="65"/>
      <c r="BE59" s="68"/>
      <c r="BG59" s="65"/>
      <c r="BH59" s="65"/>
      <c r="BI59" s="65"/>
      <c r="BJ59" s="65"/>
    </row>
    <row r="60" spans="7:62">
      <c r="G60" s="66"/>
      <c r="H60" s="66"/>
      <c r="I60" s="66"/>
      <c r="BD60" s="65"/>
      <c r="BE60" s="68"/>
      <c r="BG60" s="65"/>
      <c r="BH60" s="65"/>
      <c r="BI60" s="65"/>
      <c r="BJ60" s="65"/>
    </row>
    <row r="61" spans="7:62">
      <c r="G61" s="66"/>
      <c r="H61" s="66"/>
      <c r="I61" s="66"/>
      <c r="BD61" s="65"/>
      <c r="BE61" s="68"/>
      <c r="BG61" s="65"/>
      <c r="BH61" s="65"/>
      <c r="BI61" s="65"/>
      <c r="BJ61" s="65"/>
    </row>
    <row r="62" spans="7:62">
      <c r="BD62" s="65"/>
      <c r="BE62" s="68"/>
      <c r="BG62" s="65"/>
      <c r="BH62" s="65"/>
      <c r="BI62" s="65"/>
      <c r="BJ62" s="65"/>
    </row>
    <row r="63" spans="7:62">
      <c r="BD63" s="65"/>
      <c r="BE63" s="68"/>
      <c r="BG63" s="65"/>
      <c r="BH63" s="65"/>
      <c r="BI63" s="65"/>
      <c r="BJ63" s="65"/>
    </row>
    <row r="64" spans="7:62">
      <c r="BD64" s="65"/>
      <c r="BE64" s="68"/>
      <c r="BG64" s="65"/>
      <c r="BH64" s="65"/>
      <c r="BI64" s="65"/>
      <c r="BJ64" s="65"/>
    </row>
    <row r="65" spans="12:62">
      <c r="BD65" s="65"/>
      <c r="BE65" s="68"/>
      <c r="BG65" s="65"/>
      <c r="BH65" s="65"/>
      <c r="BI65" s="65"/>
      <c r="BJ65" s="65"/>
    </row>
    <row r="66" spans="12:62">
      <c r="BD66" s="65"/>
      <c r="BE66" s="68"/>
      <c r="BG66" s="65"/>
      <c r="BH66" s="65"/>
      <c r="BI66" s="65"/>
      <c r="BJ66" s="65"/>
    </row>
    <row r="67" spans="12:62">
      <c r="BD67" s="65"/>
      <c r="BE67" s="68"/>
      <c r="BG67" s="65"/>
      <c r="BH67" s="65"/>
      <c r="BI67" s="65"/>
      <c r="BJ67" s="65"/>
    </row>
    <row r="69" spans="12:62" ht="12.75">
      <c r="L69" s="66"/>
      <c r="M69" s="69"/>
      <c r="N69" s="66"/>
      <c r="O69" s="66"/>
    </row>
    <row r="70" spans="12:62" ht="12.75">
      <c r="L70" s="66"/>
      <c r="M70" s="69"/>
      <c r="N70" s="66"/>
      <c r="O70" s="66"/>
    </row>
    <row r="71" spans="12:62" ht="12.75">
      <c r="L71" s="66"/>
      <c r="M71" s="69"/>
      <c r="N71" s="66"/>
      <c r="O71" s="66"/>
    </row>
    <row r="72" spans="12:62" ht="12.75">
      <c r="L72" s="66"/>
      <c r="M72" s="69"/>
      <c r="N72" s="66"/>
      <c r="O72" s="66"/>
    </row>
    <row r="73" spans="12:62" ht="12.75">
      <c r="L73" s="66"/>
      <c r="M73" s="69"/>
      <c r="N73" s="66"/>
      <c r="O73" s="66"/>
    </row>
    <row r="74" spans="12:62" ht="12.75">
      <c r="L74" s="66"/>
      <c r="M74" s="69"/>
      <c r="N74" s="66"/>
      <c r="O74" s="66"/>
    </row>
    <row r="75" spans="12:62" ht="12.75">
      <c r="L75" s="66"/>
      <c r="M75" s="69"/>
      <c r="N75" s="66"/>
      <c r="O75" s="66"/>
    </row>
    <row r="76" spans="12:62" ht="12.75">
      <c r="L76" s="66"/>
      <c r="M76" s="69"/>
      <c r="N76" s="66"/>
      <c r="O76" s="66"/>
    </row>
  </sheetData>
  <sheetProtection algorithmName="SHA-512" hashValue="YxAx6yofWaRfTxktej6MANP/jwXQeeEggbRcflAR5nKWh77WG+Djl8juOxnAfiBcuXYQGhzjYVQXku/8VyaK0w==" saltValue="oBVu5WrylaPuTglh6hrdeg==" spinCount="100000" sheet="1" objects="1" scenarios="1"/>
  <mergeCells count="113">
    <mergeCell ref="B2:J3"/>
    <mergeCell ref="AS17:AT17"/>
    <mergeCell ref="AI8:AN8"/>
    <mergeCell ref="P12:S12"/>
    <mergeCell ref="AP3:AR4"/>
    <mergeCell ref="AE9:AE14"/>
    <mergeCell ref="F9:I9"/>
    <mergeCell ref="Q20:T20"/>
    <mergeCell ref="AI14:AN14"/>
    <mergeCell ref="S7:V7"/>
    <mergeCell ref="AH9:AM9"/>
    <mergeCell ref="AF5:AU5"/>
    <mergeCell ref="AS3:AT3"/>
    <mergeCell ref="Z5:AD5"/>
    <mergeCell ref="AB3:AD3"/>
    <mergeCell ref="B7:C7"/>
    <mergeCell ref="C8:K8"/>
    <mergeCell ref="Q14:T14"/>
    <mergeCell ref="D7:I7"/>
    <mergeCell ref="G14:I14"/>
    <mergeCell ref="M11:M24"/>
    <mergeCell ref="D23:G23"/>
    <mergeCell ref="B23:C23"/>
    <mergeCell ref="AE17:AE21"/>
    <mergeCell ref="H24:I24"/>
    <mergeCell ref="G11:I11"/>
    <mergeCell ref="Q11:T11"/>
    <mergeCell ref="P15:S15"/>
    <mergeCell ref="F12:H12"/>
    <mergeCell ref="P18:S18"/>
    <mergeCell ref="Q23:T23"/>
    <mergeCell ref="P16:AB16"/>
    <mergeCell ref="Z17:AB17"/>
    <mergeCell ref="Y18:AA18"/>
    <mergeCell ref="Z20:AB20"/>
    <mergeCell ref="F15:H15"/>
    <mergeCell ref="B21:J22"/>
    <mergeCell ref="H23:J23"/>
    <mergeCell ref="Q17:T17"/>
    <mergeCell ref="P21:S21"/>
    <mergeCell ref="P22:V22"/>
    <mergeCell ref="S29:V29"/>
    <mergeCell ref="AS4:AT4"/>
    <mergeCell ref="AS31:AU31"/>
    <mergeCell ref="AL27:AO27"/>
    <mergeCell ref="AL30:AO30"/>
    <mergeCell ref="AM29:AP29"/>
    <mergeCell ref="AO20:AP20"/>
    <mergeCell ref="AL31:AQ31"/>
    <mergeCell ref="AM26:AP26"/>
    <mergeCell ref="AO17:AP17"/>
    <mergeCell ref="AI17:AL17"/>
    <mergeCell ref="AH15:AM15"/>
    <mergeCell ref="AH12:AM12"/>
    <mergeCell ref="AI11:AN11"/>
    <mergeCell ref="AS16:AT16"/>
    <mergeCell ref="AS18:AT18"/>
    <mergeCell ref="AS24:AU24"/>
    <mergeCell ref="AT23:AV23"/>
    <mergeCell ref="AH18:AK18"/>
    <mergeCell ref="AT29:AV30"/>
    <mergeCell ref="AS29:AS30"/>
    <mergeCell ref="Y21:AA21"/>
    <mergeCell ref="U23:X23"/>
    <mergeCell ref="U17:X17"/>
    <mergeCell ref="AT26:AV26"/>
    <mergeCell ref="R30:U30"/>
    <mergeCell ref="H33:I33"/>
    <mergeCell ref="B32:C32"/>
    <mergeCell ref="H25:I25"/>
    <mergeCell ref="H28:I28"/>
    <mergeCell ref="P27:S27"/>
    <mergeCell ref="Q26:T26"/>
    <mergeCell ref="M26:M33"/>
    <mergeCell ref="B25:C25"/>
    <mergeCell ref="B28:C28"/>
    <mergeCell ref="D32:F32"/>
    <mergeCell ref="AS27:AU27"/>
    <mergeCell ref="AA32:AF34"/>
    <mergeCell ref="R33:U33"/>
    <mergeCell ref="S32:V32"/>
    <mergeCell ref="Y28:Z28"/>
    <mergeCell ref="Y29:Z29"/>
    <mergeCell ref="Y30:Z30"/>
    <mergeCell ref="AG32:AJ34"/>
    <mergeCell ref="AK32:AO34"/>
    <mergeCell ref="D28:F28"/>
    <mergeCell ref="H29:I29"/>
    <mergeCell ref="D26:F26"/>
    <mergeCell ref="AW18:AW20"/>
    <mergeCell ref="D24:F24"/>
    <mergeCell ref="P24:S24"/>
    <mergeCell ref="AA28:AE28"/>
    <mergeCell ref="AA29:AE29"/>
    <mergeCell ref="AA30:AE30"/>
    <mergeCell ref="B33:C33"/>
    <mergeCell ref="B24:C24"/>
    <mergeCell ref="H30:I30"/>
    <mergeCell ref="H31:I31"/>
    <mergeCell ref="H26:I26"/>
    <mergeCell ref="B26:C26"/>
    <mergeCell ref="B27:C27"/>
    <mergeCell ref="D33:F33"/>
    <mergeCell ref="H32:I32"/>
    <mergeCell ref="D25:F25"/>
    <mergeCell ref="B29:C29"/>
    <mergeCell ref="B30:C30"/>
    <mergeCell ref="H27:I27"/>
    <mergeCell ref="B31:C31"/>
    <mergeCell ref="D30:F30"/>
    <mergeCell ref="D29:F29"/>
    <mergeCell ref="D31:F31"/>
    <mergeCell ref="D27:F27"/>
  </mergeCells>
  <phoneticPr fontId="3"/>
  <dataValidations count="4">
    <dataValidation type="custom" allowBlank="1" showInputMessage="1" showErrorMessage="1" error="入力は少数第1位までにして下さい。" sqref="AU13:AU14 W7:X7" xr:uid="{00000000-0002-0000-0300-000000000000}">
      <formula1>W7=ROUND(W7,1)</formula1>
    </dataValidation>
    <dataValidation type="custom" allowBlank="1" showInputMessage="1" showErrorMessage="1" sqref="H24:H33" xr:uid="{00000000-0002-0000-0300-000001000000}">
      <formula1>H24=ROUND(H24,1)</formula1>
    </dataValidation>
    <dataValidation type="custom" allowBlank="1" showInputMessage="1" showErrorMessage="1" error="入力は少数第2位までにしてください。" sqref="AS31:AU31 F15:H15 P12:S12 P15:S15 P18:S18 P21:S21 P24:S24 AH9:AM9 AH12:AM12 AH15:AM15 AU16:AU18 AO21 AA28:AE30 AS27:AU27 AL30:AO30 D24:F33" xr:uid="{00000000-0002-0000-0300-000002000000}">
      <formula1>D9=ROUND(D9,2)</formula1>
    </dataValidation>
    <dataValidation type="textLength" allowBlank="1" showInputMessage="1" showErrorMessage="1" errorTitle="要確認" error="「廃ｱﾙｶﾘ」は、中間処理を経ずに「最終処分」はできません。" sqref="R33:U33" xr:uid="{00000000-0002-0000-0300-000003000000}">
      <formula1>0</formula1>
      <formula2>0</formula2>
    </dataValidation>
  </dataValidations>
  <pageMargins left="0.59055118110236227" right="0.59055118110236227" top="0.62992125984251968" bottom="0.39370078740157483" header="0.51181102362204722" footer="0"/>
  <pageSetup paperSize="9" scale="68" orientation="landscape" r:id="rId1"/>
  <headerFooter alignWithMargins="0"/>
  <drawing r:id="rId2"/>
  <legacyDrawing r:id="rId3"/>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5">
    <pageSetUpPr fitToPage="1"/>
  </sheetPr>
  <dimension ref="B1:BJ76"/>
  <sheetViews>
    <sheetView showGridLines="0" zoomScaleNormal="100" workbookViewId="0">
      <selection activeCell="B2" sqref="B2:J3"/>
    </sheetView>
  </sheetViews>
  <sheetFormatPr defaultColWidth="9" defaultRowHeight="12"/>
  <cols>
    <col min="1" max="2" width="2.875" style="38" customWidth="1"/>
    <col min="3" max="3" width="18.375" style="38" customWidth="1"/>
    <col min="4" max="5" width="4.375" style="38" customWidth="1"/>
    <col min="6" max="6" width="3.75" style="38" customWidth="1"/>
    <col min="7" max="7" width="2.375" style="38" customWidth="1"/>
    <col min="8" max="8" width="10.375" style="38" customWidth="1"/>
    <col min="9" max="9" width="2.375" style="38" customWidth="1"/>
    <col min="10" max="11" width="2.5" style="38" customWidth="1"/>
    <col min="12" max="12" width="2.75" style="38" customWidth="1"/>
    <col min="13" max="13" width="2.875" style="38" customWidth="1"/>
    <col min="14" max="15" width="2.75" style="38" customWidth="1"/>
    <col min="16" max="16" width="3" style="38" customWidth="1"/>
    <col min="17" max="19" width="4.75" style="38" customWidth="1"/>
    <col min="20" max="22" width="2.875" style="38" customWidth="1"/>
    <col min="23" max="24" width="2.5" style="38" customWidth="1"/>
    <col min="25" max="25" width="2.875" style="38" customWidth="1"/>
    <col min="26" max="26" width="7.75" style="38" customWidth="1"/>
    <col min="27" max="27" width="4.75" style="38" customWidth="1"/>
    <col min="28" max="28" width="2" style="38" customWidth="1"/>
    <col min="29" max="30" width="2.375" style="38" customWidth="1"/>
    <col min="31" max="31" width="3.125" style="38" customWidth="1"/>
    <col min="32" max="33" width="2.375" style="38" customWidth="1"/>
    <col min="34" max="34" width="2.875" style="38" customWidth="1"/>
    <col min="35" max="35" width="7.75" style="38" customWidth="1"/>
    <col min="36" max="37" width="4.375" style="38" customWidth="1"/>
    <col min="38" max="38" width="3.375" style="38" customWidth="1"/>
    <col min="39" max="39" width="2.75" style="38" customWidth="1"/>
    <col min="40" max="40" width="2.875" style="38" customWidth="1"/>
    <col min="41" max="41" width="10.75" style="38" customWidth="1"/>
    <col min="42" max="42" width="2.875" style="38" customWidth="1"/>
    <col min="43" max="44" width="2.5" style="38" customWidth="1"/>
    <col min="45" max="45" width="2.75" style="38" customWidth="1"/>
    <col min="46" max="46" width="7.75" style="38" customWidth="1"/>
    <col min="47" max="47" width="11.75" style="38" customWidth="1"/>
    <col min="48" max="48" width="1.875" style="38" customWidth="1"/>
    <col min="49" max="49" width="5.375" style="38" customWidth="1"/>
    <col min="50" max="58" width="9" style="38"/>
    <col min="59" max="59" width="16.25" style="38" customWidth="1"/>
    <col min="60" max="16384" width="9" style="38"/>
  </cols>
  <sheetData>
    <row r="1" spans="2:49" ht="27" customHeight="1">
      <c r="F1" s="37"/>
      <c r="S1" s="83" t="s">
        <v>74</v>
      </c>
      <c r="T1" s="83" t="s">
        <v>214</v>
      </c>
    </row>
    <row r="2" spans="2:49" ht="12" customHeight="1" thickBot="1">
      <c r="B2" s="522" t="s">
        <v>277</v>
      </c>
      <c r="C2" s="522"/>
      <c r="D2" s="522"/>
      <c r="E2" s="522"/>
      <c r="F2" s="522"/>
      <c r="G2" s="522"/>
      <c r="H2" s="522"/>
      <c r="I2" s="522"/>
      <c r="J2" s="522"/>
      <c r="K2" s="116"/>
      <c r="L2" s="116"/>
      <c r="M2" s="116"/>
      <c r="N2" s="116"/>
      <c r="O2" s="116"/>
      <c r="P2" s="116"/>
      <c r="Q2" s="116"/>
      <c r="R2" s="116"/>
      <c r="S2" s="116"/>
      <c r="T2" s="116"/>
      <c r="U2" s="116"/>
      <c r="V2" s="116"/>
      <c r="W2" s="116"/>
      <c r="X2" s="116"/>
      <c r="Y2" s="97"/>
      <c r="Z2" s="39"/>
      <c r="AA2" s="39"/>
      <c r="AB2" s="39"/>
      <c r="AC2" s="39"/>
      <c r="AD2" s="39"/>
      <c r="AE2" s="39"/>
      <c r="AF2" s="39"/>
      <c r="AG2" s="39"/>
      <c r="AH2" s="39"/>
      <c r="AI2" s="39"/>
      <c r="AJ2" s="39"/>
      <c r="AK2" s="39"/>
      <c r="AL2" s="39"/>
      <c r="AM2" s="39"/>
      <c r="AN2" s="39"/>
      <c r="AO2" s="39"/>
      <c r="AP2" s="39"/>
      <c r="AQ2" s="39"/>
      <c r="AR2" s="39"/>
      <c r="AS2" s="39"/>
      <c r="AT2" s="39"/>
      <c r="AU2" s="109"/>
      <c r="AV2" s="107"/>
      <c r="AW2" s="382"/>
    </row>
    <row r="3" spans="2:49" ht="13.15" customHeight="1">
      <c r="B3" s="522"/>
      <c r="C3" s="522"/>
      <c r="D3" s="522"/>
      <c r="E3" s="522"/>
      <c r="F3" s="522"/>
      <c r="G3" s="522"/>
      <c r="H3" s="522"/>
      <c r="I3" s="522"/>
      <c r="J3" s="522"/>
      <c r="K3" s="116"/>
      <c r="L3" s="116"/>
      <c r="M3" s="116"/>
      <c r="N3" s="116"/>
      <c r="O3" s="116"/>
      <c r="P3" s="116"/>
      <c r="Q3" s="116"/>
      <c r="R3" s="116"/>
      <c r="S3" s="116"/>
      <c r="T3" s="116"/>
      <c r="U3" s="116"/>
      <c r="V3" s="116"/>
      <c r="W3" s="116"/>
      <c r="X3" s="116"/>
      <c r="Y3" s="97"/>
      <c r="Z3" s="40"/>
      <c r="AA3" s="40"/>
      <c r="AB3" s="614"/>
      <c r="AC3" s="614"/>
      <c r="AD3" s="614"/>
      <c r="AE3" s="88"/>
      <c r="AF3" s="98"/>
      <c r="AG3" s="98"/>
      <c r="AH3" s="98"/>
      <c r="AI3" s="98"/>
      <c r="AJ3" s="98"/>
      <c r="AK3" s="98"/>
      <c r="AL3" s="98"/>
      <c r="AM3" s="98"/>
      <c r="AN3" s="98"/>
      <c r="AO3" s="98"/>
      <c r="AP3" s="626" t="s">
        <v>298</v>
      </c>
      <c r="AQ3" s="603"/>
      <c r="AR3" s="604"/>
      <c r="AS3" s="610" t="s">
        <v>0</v>
      </c>
      <c r="AT3" s="611"/>
      <c r="AU3" s="108" t="s">
        <v>88</v>
      </c>
      <c r="AV3" s="98"/>
      <c r="AW3" s="382"/>
    </row>
    <row r="4" spans="2:49" ht="14.25" thickBot="1">
      <c r="C4" s="97"/>
      <c r="F4" s="97"/>
      <c r="G4" s="97"/>
      <c r="H4" s="97"/>
      <c r="I4" s="97"/>
      <c r="J4" s="97"/>
      <c r="K4" s="97"/>
      <c r="L4" s="97"/>
      <c r="M4" s="97"/>
      <c r="N4" s="97"/>
      <c r="O4" s="97"/>
      <c r="P4" s="97"/>
      <c r="Q4" s="97"/>
      <c r="R4" s="97"/>
      <c r="S4" s="97"/>
      <c r="T4" s="97"/>
      <c r="U4" s="97"/>
      <c r="V4" s="97"/>
      <c r="W4" s="97"/>
      <c r="X4" s="97"/>
      <c r="Y4" s="97"/>
      <c r="Z4" s="40"/>
      <c r="AA4" s="40"/>
      <c r="AB4" s="99"/>
      <c r="AC4" s="99"/>
      <c r="AD4" s="99"/>
      <c r="AE4" s="88"/>
      <c r="AF4" s="98"/>
      <c r="AG4" s="98"/>
      <c r="AH4" s="98"/>
      <c r="AI4" s="98"/>
      <c r="AJ4" s="98"/>
      <c r="AK4" s="98"/>
      <c r="AL4" s="98"/>
      <c r="AM4" s="98"/>
      <c r="AN4" s="98"/>
      <c r="AO4" s="98"/>
      <c r="AP4" s="605"/>
      <c r="AQ4" s="606"/>
      <c r="AR4" s="607"/>
      <c r="AS4" s="612" t="str">
        <f>+表紙!N28</f>
        <v>○</v>
      </c>
      <c r="AT4" s="613"/>
      <c r="AU4" s="250" t="str">
        <f>+表紙!O28</f>
        <v>　</v>
      </c>
      <c r="AV4" s="98"/>
      <c r="AW4" s="382"/>
    </row>
    <row r="5" spans="2:49" ht="15" customHeight="1">
      <c r="B5" s="143" t="s">
        <v>84</v>
      </c>
      <c r="C5" s="143"/>
      <c r="F5" s="143"/>
      <c r="G5" s="96"/>
      <c r="H5" s="96"/>
      <c r="I5" s="96"/>
      <c r="J5" s="96"/>
      <c r="K5" s="96"/>
      <c r="L5" s="96"/>
      <c r="M5" s="40"/>
      <c r="N5" s="40"/>
      <c r="O5" s="40"/>
      <c r="P5" s="40"/>
      <c r="Q5" s="40"/>
      <c r="R5" s="40"/>
      <c r="S5" s="40"/>
      <c r="T5" s="40"/>
      <c r="U5" s="40"/>
      <c r="V5" s="40"/>
      <c r="W5" s="40"/>
      <c r="X5" s="40"/>
      <c r="Y5" s="40"/>
      <c r="Z5" s="624" t="s">
        <v>81</v>
      </c>
      <c r="AA5" s="624"/>
      <c r="AB5" s="625"/>
      <c r="AC5" s="625"/>
      <c r="AD5" s="625"/>
      <c r="AE5" s="88" t="s">
        <v>85</v>
      </c>
      <c r="AF5" s="532" t="str">
        <f>+表紙!F47</f>
        <v>日鋪建設株式会社　関東南支店</v>
      </c>
      <c r="AG5" s="532"/>
      <c r="AH5" s="532"/>
      <c r="AI5" s="532"/>
      <c r="AJ5" s="532"/>
      <c r="AK5" s="532"/>
      <c r="AL5" s="532"/>
      <c r="AM5" s="532"/>
      <c r="AN5" s="532"/>
      <c r="AO5" s="532"/>
      <c r="AP5" s="532"/>
      <c r="AQ5" s="532"/>
      <c r="AR5" s="532"/>
      <c r="AS5" s="532"/>
      <c r="AT5" s="532"/>
      <c r="AU5" s="532"/>
      <c r="AV5" s="218"/>
      <c r="AW5" s="382"/>
    </row>
    <row r="6" spans="2:49" ht="24.75" customHeight="1" thickBot="1">
      <c r="B6" s="294" t="s">
        <v>422</v>
      </c>
      <c r="C6" s="123"/>
      <c r="F6" s="123"/>
      <c r="G6" s="123"/>
      <c r="H6" s="123"/>
      <c r="I6" s="123"/>
      <c r="J6" s="123"/>
      <c r="K6" s="123"/>
      <c r="L6" s="123"/>
      <c r="M6" s="123"/>
      <c r="N6" s="123"/>
      <c r="O6" s="123"/>
      <c r="P6" s="123"/>
      <c r="Q6" s="123"/>
      <c r="R6" s="123"/>
      <c r="S6" s="123"/>
      <c r="T6" s="123"/>
      <c r="U6" s="123"/>
      <c r="V6" s="123"/>
      <c r="W6" s="123"/>
      <c r="X6" s="123"/>
      <c r="Y6" s="123"/>
      <c r="AC6" s="40"/>
      <c r="AD6" s="40"/>
      <c r="AE6" s="40"/>
      <c r="AF6" s="40"/>
      <c r="AG6" s="40"/>
      <c r="AH6" s="40"/>
      <c r="AI6" s="40"/>
      <c r="AJ6" s="40"/>
      <c r="AK6" s="40"/>
      <c r="AL6" s="40"/>
      <c r="AM6" s="40"/>
      <c r="AN6" s="40"/>
      <c r="AO6" s="40"/>
      <c r="AP6" s="40"/>
      <c r="AQ6" s="40"/>
      <c r="AR6" s="40"/>
      <c r="AS6" s="40"/>
      <c r="AT6" s="40"/>
      <c r="AU6" s="40"/>
      <c r="AV6" s="40"/>
      <c r="AW6" s="382"/>
    </row>
    <row r="7" spans="2:49" ht="28.15" customHeight="1" thickBot="1">
      <c r="B7" s="586" t="s">
        <v>278</v>
      </c>
      <c r="C7" s="587"/>
      <c r="D7" s="583" t="s">
        <v>251</v>
      </c>
      <c r="E7" s="584"/>
      <c r="F7" s="584"/>
      <c r="G7" s="584"/>
      <c r="H7" s="584"/>
      <c r="I7" s="585"/>
      <c r="J7" s="132"/>
      <c r="K7" s="51"/>
      <c r="L7" s="145"/>
      <c r="M7" s="145"/>
      <c r="N7" s="145"/>
      <c r="O7" s="145"/>
      <c r="P7" s="145"/>
      <c r="Q7" s="145"/>
      <c r="R7" s="145"/>
      <c r="S7" s="618"/>
      <c r="T7" s="619"/>
      <c r="U7" s="619"/>
      <c r="V7" s="619"/>
      <c r="W7" s="257"/>
      <c r="X7" s="257"/>
      <c r="Y7" s="124"/>
      <c r="AB7"/>
      <c r="AC7"/>
      <c r="AD7"/>
      <c r="AE7"/>
      <c r="AF7" s="91"/>
      <c r="AG7" s="91"/>
      <c r="AH7" s="91"/>
      <c r="AI7" s="91"/>
      <c r="AJ7" s="91"/>
      <c r="AK7" s="91"/>
      <c r="AL7" s="91"/>
      <c r="AM7" s="91"/>
      <c r="AN7" s="91"/>
      <c r="AO7" s="51"/>
      <c r="AP7" s="51"/>
      <c r="AQ7" s="51"/>
      <c r="AR7" s="51"/>
      <c r="AS7"/>
      <c r="AT7"/>
      <c r="AU7"/>
      <c r="AV7"/>
      <c r="AW7" s="382"/>
    </row>
    <row r="8" spans="2:49" ht="28.15" customHeight="1" thickTop="1" thickBot="1">
      <c r="B8" s="41" t="s">
        <v>83</v>
      </c>
      <c r="C8" s="593" t="s">
        <v>86</v>
      </c>
      <c r="D8" s="593"/>
      <c r="E8" s="593"/>
      <c r="F8" s="593"/>
      <c r="G8" s="593"/>
      <c r="H8" s="593"/>
      <c r="I8" s="593"/>
      <c r="J8" s="593"/>
      <c r="K8" s="593"/>
      <c r="L8" s="137"/>
      <c r="M8" s="137"/>
      <c r="N8" s="137"/>
      <c r="O8" s="137"/>
      <c r="P8" s="137"/>
      <c r="Q8" s="137"/>
      <c r="R8" s="137"/>
      <c r="S8" s="137"/>
      <c r="T8" s="137"/>
      <c r="U8" s="137"/>
      <c r="V8" s="137"/>
      <c r="W8" s="119"/>
      <c r="X8" s="119"/>
      <c r="Y8" s="119"/>
      <c r="Z8" s="91"/>
      <c r="AA8" s="91"/>
      <c r="AB8" s="91"/>
      <c r="AC8" s="91"/>
      <c r="AD8" s="91"/>
      <c r="AE8" s="91"/>
      <c r="AF8" s="51"/>
      <c r="AG8" s="47"/>
      <c r="AH8" s="43" t="s">
        <v>29</v>
      </c>
      <c r="AI8" s="539" t="s">
        <v>303</v>
      </c>
      <c r="AJ8" s="539"/>
      <c r="AK8" s="539"/>
      <c r="AL8" s="539"/>
      <c r="AM8" s="539"/>
      <c r="AN8" s="540"/>
      <c r="AO8" s="51"/>
      <c r="AP8" s="51"/>
      <c r="AQ8" s="51"/>
      <c r="AR8" s="51"/>
      <c r="AS8"/>
      <c r="AT8"/>
      <c r="AU8"/>
      <c r="AV8"/>
      <c r="AW8" s="382"/>
    </row>
    <row r="9" spans="2:49" ht="24.75" customHeight="1" thickTop="1" thickBot="1">
      <c r="B9" s="175" t="s">
        <v>190</v>
      </c>
      <c r="F9" s="590" t="s">
        <v>156</v>
      </c>
      <c r="G9" s="591"/>
      <c r="H9" s="591"/>
      <c r="I9" s="592"/>
      <c r="J9" s="137"/>
      <c r="K9" s="137"/>
      <c r="L9" s="137"/>
      <c r="M9" s="137"/>
      <c r="N9" s="137"/>
      <c r="O9" s="137"/>
      <c r="P9" s="137"/>
      <c r="Q9" s="137"/>
      <c r="R9" s="137"/>
      <c r="S9" s="137"/>
      <c r="T9" s="137"/>
      <c r="U9" s="137"/>
      <c r="V9" s="137"/>
      <c r="W9" s="119"/>
      <c r="X9" s="119"/>
      <c r="Y9" s="119"/>
      <c r="Z9" s="91"/>
      <c r="AA9" s="91"/>
      <c r="AB9" s="91"/>
      <c r="AC9" s="91"/>
      <c r="AD9" s="91"/>
      <c r="AE9" s="620" t="s">
        <v>20</v>
      </c>
      <c r="AF9" s="54"/>
      <c r="AH9" s="541"/>
      <c r="AI9" s="542"/>
      <c r="AJ9" s="542"/>
      <c r="AK9" s="542"/>
      <c r="AL9" s="542"/>
      <c r="AM9" s="542"/>
      <c r="AN9" s="50" t="s">
        <v>13</v>
      </c>
      <c r="AO9" s="51"/>
      <c r="AP9" s="51"/>
      <c r="AQ9" s="51"/>
      <c r="AR9" s="51"/>
      <c r="AS9"/>
      <c r="AT9"/>
      <c r="AU9"/>
      <c r="AV9"/>
      <c r="AW9" s="382"/>
    </row>
    <row r="10" spans="2:49" ht="24.75" customHeight="1" thickTop="1" thickBot="1">
      <c r="F10" s="92"/>
      <c r="G10" s="118"/>
      <c r="H10" s="118"/>
      <c r="I10" s="118"/>
      <c r="J10" s="118"/>
      <c r="K10" s="118"/>
      <c r="L10" s="118"/>
      <c r="M10" s="118"/>
      <c r="N10" s="118"/>
      <c r="O10" s="118"/>
      <c r="P10" s="118"/>
      <c r="Q10" s="118"/>
      <c r="R10" s="118"/>
      <c r="S10" s="118"/>
      <c r="T10" s="118"/>
      <c r="U10" s="118"/>
      <c r="V10" s="118"/>
      <c r="W10" s="119"/>
      <c r="X10" s="119"/>
      <c r="Y10" s="119"/>
      <c r="Z10" s="91"/>
      <c r="AA10" s="91"/>
      <c r="AB10" s="91"/>
      <c r="AD10" s="51"/>
      <c r="AE10" s="621"/>
      <c r="AF10" s="54"/>
      <c r="AN10" s="51"/>
      <c r="AO10" s="51"/>
      <c r="AP10" s="51"/>
      <c r="AQ10" s="51"/>
      <c r="AR10" s="51"/>
      <c r="AS10"/>
      <c r="AT10"/>
      <c r="AU10"/>
      <c r="AV10"/>
      <c r="AW10" s="382"/>
    </row>
    <row r="11" spans="2:49" ht="27" customHeight="1" thickTop="1" thickBot="1">
      <c r="C11" s="153" t="s">
        <v>157</v>
      </c>
      <c r="F11" s="43" t="s">
        <v>17</v>
      </c>
      <c r="G11" s="539" t="s">
        <v>300</v>
      </c>
      <c r="H11" s="539"/>
      <c r="I11" s="540"/>
      <c r="J11" s="44"/>
      <c r="K11" s="45"/>
      <c r="L11" s="46"/>
      <c r="M11" s="579" t="s">
        <v>18</v>
      </c>
      <c r="N11" s="46"/>
      <c r="O11" s="47"/>
      <c r="P11" s="43" t="s">
        <v>19</v>
      </c>
      <c r="Q11" s="594" t="s">
        <v>206</v>
      </c>
      <c r="R11" s="594"/>
      <c r="S11" s="594"/>
      <c r="T11" s="595"/>
      <c r="U11" s="177"/>
      <c r="V11" s="62"/>
      <c r="W11" s="51"/>
      <c r="X11" s="51"/>
      <c r="Y11"/>
      <c r="Z11"/>
      <c r="AA11"/>
      <c r="AB11"/>
      <c r="AC11" s="51"/>
      <c r="AD11" s="59"/>
      <c r="AE11" s="621"/>
      <c r="AF11" s="134"/>
      <c r="AG11" s="47"/>
      <c r="AH11" s="43" t="s">
        <v>36</v>
      </c>
      <c r="AI11" s="539" t="s">
        <v>211</v>
      </c>
      <c r="AJ11" s="539"/>
      <c r="AK11" s="539"/>
      <c r="AL11" s="539"/>
      <c r="AM11" s="539"/>
      <c r="AN11" s="540"/>
      <c r="AO11" s="51"/>
      <c r="AP11" s="51"/>
      <c r="AQ11" s="51"/>
      <c r="AR11" s="51"/>
      <c r="AS11"/>
      <c r="AT11"/>
      <c r="AU11"/>
      <c r="AV11"/>
      <c r="AW11" s="382"/>
    </row>
    <row r="12" spans="2:49" ht="24.75" customHeight="1" thickTop="1" thickBot="1">
      <c r="F12" s="545">
        <f>+ROUND(P12,2)+ROUND(P15,2)+ROUND(P18,2)+ROUND(P24,2)+P27-ROUND(F15,2)</f>
        <v>0</v>
      </c>
      <c r="G12" s="546"/>
      <c r="H12" s="546"/>
      <c r="I12" s="222" t="s">
        <v>13</v>
      </c>
      <c r="J12" s="51"/>
      <c r="K12" s="52"/>
      <c r="L12" s="51"/>
      <c r="M12" s="580"/>
      <c r="N12" s="53"/>
      <c r="P12" s="541"/>
      <c r="Q12" s="596"/>
      <c r="R12" s="596"/>
      <c r="S12" s="596"/>
      <c r="T12" s="50" t="s">
        <v>13</v>
      </c>
      <c r="U12" s="51"/>
      <c r="V12" s="51"/>
      <c r="W12" s="51"/>
      <c r="X12" s="51"/>
      <c r="Y12"/>
      <c r="Z12"/>
      <c r="AA12"/>
      <c r="AB12"/>
      <c r="AC12" s="54"/>
      <c r="AE12" s="621"/>
      <c r="AG12" s="126"/>
      <c r="AH12" s="541"/>
      <c r="AI12" s="542"/>
      <c r="AJ12" s="542"/>
      <c r="AK12" s="542"/>
      <c r="AL12" s="542"/>
      <c r="AM12" s="542"/>
      <c r="AN12" s="50" t="s">
        <v>13</v>
      </c>
      <c r="AO12" s="51"/>
      <c r="AP12" s="51"/>
      <c r="AQ12" s="51"/>
      <c r="AR12" s="51"/>
      <c r="AS12"/>
      <c r="AT12"/>
      <c r="AU12"/>
      <c r="AV12"/>
      <c r="AW12" s="382"/>
    </row>
    <row r="13" spans="2:49" ht="24.75" customHeight="1" thickTop="1" thickBot="1">
      <c r="J13" s="51"/>
      <c r="K13" s="55"/>
      <c r="L13" s="51"/>
      <c r="M13" s="580"/>
      <c r="N13" s="54"/>
      <c r="U13" s="51"/>
      <c r="V13" s="51"/>
      <c r="W13" s="51"/>
      <c r="X13" s="51"/>
      <c r="Y13"/>
      <c r="Z13"/>
      <c r="AA13"/>
      <c r="AB13"/>
      <c r="AC13" s="54"/>
      <c r="AE13" s="621"/>
      <c r="AG13" s="132"/>
      <c r="AH13" s="129"/>
      <c r="AI13" s="130"/>
      <c r="AJ13" s="130"/>
      <c r="AK13" s="130"/>
      <c r="AL13" s="130"/>
      <c r="AM13" s="131"/>
      <c r="AN13" s="131"/>
      <c r="AQ13" s="39"/>
      <c r="AR13" s="39"/>
      <c r="AS13" s="128"/>
      <c r="AT13" s="128"/>
      <c r="AU13" s="257"/>
      <c r="AV13" s="51"/>
      <c r="AW13" s="382"/>
    </row>
    <row r="14" spans="2:49" ht="27" customHeight="1" thickTop="1" thickBot="1">
      <c r="F14" s="49" t="s">
        <v>402</v>
      </c>
      <c r="G14" s="561" t="s">
        <v>163</v>
      </c>
      <c r="H14" s="561"/>
      <c r="I14" s="544"/>
      <c r="J14" s="57"/>
      <c r="K14" s="58"/>
      <c r="L14" s="51"/>
      <c r="M14" s="580"/>
      <c r="N14" s="54"/>
      <c r="O14" s="46"/>
      <c r="P14" s="43" t="s">
        <v>24</v>
      </c>
      <c r="Q14" s="594" t="s">
        <v>279</v>
      </c>
      <c r="R14" s="594"/>
      <c r="S14" s="594"/>
      <c r="T14" s="595"/>
      <c r="U14" s="177"/>
      <c r="V14" s="62"/>
      <c r="W14" s="51"/>
      <c r="X14" s="51"/>
      <c r="Y14"/>
      <c r="Z14"/>
      <c r="AA14"/>
      <c r="AB14"/>
      <c r="AC14" s="54"/>
      <c r="AE14" s="622"/>
      <c r="AG14" s="133"/>
      <c r="AH14" s="49" t="s">
        <v>138</v>
      </c>
      <c r="AI14" s="608" t="s">
        <v>222</v>
      </c>
      <c r="AJ14" s="608"/>
      <c r="AK14" s="608"/>
      <c r="AL14" s="608"/>
      <c r="AM14" s="608"/>
      <c r="AN14" s="609"/>
      <c r="AO14"/>
      <c r="AS14" s="128"/>
      <c r="AT14" s="128"/>
      <c r="AU14" s="257"/>
      <c r="AV14" s="51"/>
      <c r="AW14" s="382"/>
    </row>
    <row r="15" spans="2:49" ht="24.75" customHeight="1" thickBot="1">
      <c r="F15" s="557"/>
      <c r="G15" s="558"/>
      <c r="H15" s="558"/>
      <c r="I15" s="42" t="s">
        <v>13</v>
      </c>
      <c r="J15" s="51"/>
      <c r="K15" s="54"/>
      <c r="L15" s="51"/>
      <c r="M15" s="580"/>
      <c r="N15" s="54"/>
      <c r="P15" s="541"/>
      <c r="Q15" s="596"/>
      <c r="R15" s="596"/>
      <c r="S15" s="596"/>
      <c r="T15" s="50" t="s">
        <v>13</v>
      </c>
      <c r="U15" s="51"/>
      <c r="V15" s="51"/>
      <c r="W15" s="51"/>
      <c r="X15" s="51"/>
      <c r="Y15"/>
      <c r="Z15"/>
      <c r="AA15"/>
      <c r="AB15"/>
      <c r="AC15" s="54"/>
      <c r="AH15" s="571"/>
      <c r="AI15" s="562"/>
      <c r="AJ15" s="562"/>
      <c r="AK15" s="562"/>
      <c r="AL15" s="562"/>
      <c r="AM15" s="562"/>
      <c r="AN15" s="42" t="s">
        <v>13</v>
      </c>
      <c r="AO15"/>
      <c r="AS15" s="60" t="s">
        <v>30</v>
      </c>
      <c r="AT15" s="61"/>
      <c r="AW15" s="382"/>
    </row>
    <row r="16" spans="2:49" ht="27" customHeight="1" thickTop="1" thickBot="1">
      <c r="K16" s="54"/>
      <c r="L16" s="51"/>
      <c r="M16" s="580"/>
      <c r="N16" s="54"/>
      <c r="P16" s="578" t="str">
        <f>+IF(Y18=0,"",IF(Y18-P18=Y18,"エラー！：⑥残さ物量があるのに、④自ら中間処理した量がゼロになっています",""))</f>
        <v/>
      </c>
      <c r="Q16" s="578"/>
      <c r="R16" s="578"/>
      <c r="S16" s="578"/>
      <c r="T16" s="578"/>
      <c r="U16" s="578"/>
      <c r="V16" s="578"/>
      <c r="W16" s="578"/>
      <c r="X16" s="578"/>
      <c r="Y16" s="578"/>
      <c r="Z16" s="578"/>
      <c r="AA16" s="578"/>
      <c r="AB16" s="578"/>
      <c r="AC16" s="54"/>
      <c r="AD16" s="51"/>
      <c r="AE16" s="173"/>
      <c r="AP16" s="48"/>
      <c r="AQ16" s="51"/>
      <c r="AS16" s="547" t="s">
        <v>137</v>
      </c>
      <c r="AT16" s="548"/>
      <c r="AU16" s="223"/>
      <c r="AV16" s="42" t="s">
        <v>13</v>
      </c>
      <c r="AW16" s="382"/>
    </row>
    <row r="17" spans="2:49" ht="27" customHeight="1" thickTop="1" thickBot="1">
      <c r="K17" s="54"/>
      <c r="L17" s="51"/>
      <c r="M17" s="580"/>
      <c r="N17" s="54"/>
      <c r="O17" s="46"/>
      <c r="P17" s="43" t="s">
        <v>27</v>
      </c>
      <c r="Q17" s="539" t="s">
        <v>207</v>
      </c>
      <c r="R17" s="539"/>
      <c r="S17" s="539"/>
      <c r="T17" s="540"/>
      <c r="U17" s="588"/>
      <c r="V17" s="589"/>
      <c r="W17" s="589"/>
      <c r="X17" s="589"/>
      <c r="Y17" s="125" t="s">
        <v>21</v>
      </c>
      <c r="Z17" s="539" t="s">
        <v>210</v>
      </c>
      <c r="AA17" s="539"/>
      <c r="AB17" s="540"/>
      <c r="AC17" s="138"/>
      <c r="AD17" s="133"/>
      <c r="AE17" s="579" t="s">
        <v>28</v>
      </c>
      <c r="AF17" s="46"/>
      <c r="AG17" s="46"/>
      <c r="AH17" s="225" t="s">
        <v>140</v>
      </c>
      <c r="AI17" s="561" t="s">
        <v>212</v>
      </c>
      <c r="AJ17" s="561"/>
      <c r="AK17" s="561"/>
      <c r="AL17" s="544"/>
      <c r="AM17" s="46"/>
      <c r="AN17" s="234"/>
      <c r="AO17" s="543" t="s">
        <v>186</v>
      </c>
      <c r="AP17" s="544"/>
      <c r="AQ17" s="236"/>
      <c r="AS17" s="547" t="s">
        <v>192</v>
      </c>
      <c r="AT17" s="548"/>
      <c r="AU17" s="223"/>
      <c r="AV17" s="42" t="s">
        <v>34</v>
      </c>
      <c r="AW17" s="382"/>
    </row>
    <row r="18" spans="2:49" ht="27" customHeight="1" thickBot="1">
      <c r="K18" s="54"/>
      <c r="L18" s="51"/>
      <c r="M18" s="580"/>
      <c r="N18" s="54"/>
      <c r="P18" s="541"/>
      <c r="Q18" s="596"/>
      <c r="R18" s="596"/>
      <c r="S18" s="596"/>
      <c r="T18" s="50" t="s">
        <v>13</v>
      </c>
      <c r="U18"/>
      <c r="V18" s="227"/>
      <c r="W18"/>
      <c r="X18" s="181"/>
      <c r="Y18" s="545">
        <f>+ROUND(AH9,2)+ROUND(AH12,2)+ROUND(AH15,2)+AH18</f>
        <v>0</v>
      </c>
      <c r="Z18" s="546"/>
      <c r="AA18" s="546"/>
      <c r="AB18" s="50" t="s">
        <v>4</v>
      </c>
      <c r="AC18" s="180"/>
      <c r="AD18" s="180"/>
      <c r="AE18" s="580"/>
      <c r="AH18" s="549">
        <f>+ROUND(AO18,2)+ROUND(AO21,2)</f>
        <v>0</v>
      </c>
      <c r="AI18" s="534"/>
      <c r="AJ18" s="534"/>
      <c r="AK18" s="534"/>
      <c r="AL18" s="42" t="s">
        <v>13</v>
      </c>
      <c r="AM18" s="53"/>
      <c r="AO18" s="251">
        <f>+ROUND(AU16,2)+ROUND(AU17,2)+ROUND(AU18,2)</f>
        <v>0</v>
      </c>
      <c r="AP18" s="42" t="s">
        <v>34</v>
      </c>
      <c r="AS18" s="547" t="s">
        <v>139</v>
      </c>
      <c r="AT18" s="548"/>
      <c r="AU18" s="223"/>
      <c r="AV18" s="42" t="s">
        <v>26</v>
      </c>
      <c r="AW18" s="623" t="s">
        <v>410</v>
      </c>
    </row>
    <row r="19" spans="2:49" ht="24.75" customHeight="1" thickTop="1" thickBot="1">
      <c r="K19" s="54"/>
      <c r="L19" s="51"/>
      <c r="M19" s="580"/>
      <c r="N19" s="54"/>
      <c r="P19" s="120"/>
      <c r="Q19" s="226"/>
      <c r="R19" s="184"/>
      <c r="S19" s="120"/>
      <c r="T19" s="120"/>
      <c r="U19" s="122"/>
      <c r="V19" s="228"/>
      <c r="W19" s="122"/>
      <c r="X19" s="122"/>
      <c r="Y19" s="121"/>
      <c r="Z19" s="121"/>
      <c r="AA19" s="121"/>
      <c r="AB19" s="121"/>
      <c r="AC19" s="51"/>
      <c r="AD19" s="51"/>
      <c r="AE19" s="580"/>
      <c r="AH19" s="51"/>
      <c r="AI19" s="54"/>
      <c r="AJ19" s="51"/>
      <c r="AK19" s="51"/>
      <c r="AL19" s="51"/>
      <c r="AM19" s="54"/>
      <c r="AS19"/>
      <c r="AT19"/>
      <c r="AU19"/>
      <c r="AV19"/>
      <c r="AW19" s="623"/>
    </row>
    <row r="20" spans="2:49" ht="27" customHeight="1" thickTop="1" thickBot="1">
      <c r="K20" s="54"/>
      <c r="L20" s="51"/>
      <c r="M20" s="580"/>
      <c r="N20" s="54"/>
      <c r="P20" s="43" t="s">
        <v>48</v>
      </c>
      <c r="Q20" s="539" t="s">
        <v>208</v>
      </c>
      <c r="R20" s="539"/>
      <c r="S20" s="539"/>
      <c r="T20" s="540"/>
      <c r="U20" s="120"/>
      <c r="V20" s="229"/>
      <c r="W20" s="232"/>
      <c r="X20" s="233"/>
      <c r="Y20" s="125" t="s">
        <v>25</v>
      </c>
      <c r="Z20" s="539" t="s">
        <v>209</v>
      </c>
      <c r="AA20" s="539"/>
      <c r="AB20" s="540"/>
      <c r="AC20" s="51"/>
      <c r="AD20" s="51"/>
      <c r="AE20" s="580"/>
      <c r="AG20" s="51"/>
      <c r="AH20" s="51"/>
      <c r="AI20" s="54"/>
      <c r="AJ20" s="51"/>
      <c r="AK20" s="51"/>
      <c r="AL20" s="136"/>
      <c r="AM20" s="54"/>
      <c r="AN20" s="235"/>
      <c r="AO20" s="543" t="s">
        <v>188</v>
      </c>
      <c r="AP20" s="544"/>
      <c r="AQ20" s="178"/>
      <c r="AR20" s="51"/>
      <c r="AS20" s="56"/>
      <c r="AT20" s="56"/>
      <c r="AW20" s="623"/>
    </row>
    <row r="21" spans="2:49" ht="25.15" customHeight="1" thickBot="1">
      <c r="B21" s="550" t="s">
        <v>421</v>
      </c>
      <c r="C21" s="550"/>
      <c r="D21" s="550"/>
      <c r="E21" s="550"/>
      <c r="F21" s="550"/>
      <c r="G21" s="550"/>
      <c r="H21" s="550"/>
      <c r="I21" s="550"/>
      <c r="J21" s="550"/>
      <c r="K21" s="54"/>
      <c r="L21" s="51"/>
      <c r="M21" s="580"/>
      <c r="N21" s="54"/>
      <c r="P21" s="541"/>
      <c r="Q21" s="600"/>
      <c r="R21" s="600"/>
      <c r="S21" s="600"/>
      <c r="T21" s="50" t="s">
        <v>13</v>
      </c>
      <c r="U21" s="120"/>
      <c r="V21" s="120"/>
      <c r="W21" s="120"/>
      <c r="X21" s="120"/>
      <c r="Y21" s="545">
        <f>+P18-Y18</f>
        <v>0</v>
      </c>
      <c r="Z21" s="546"/>
      <c r="AA21" s="546"/>
      <c r="AB21" s="50" t="s">
        <v>4</v>
      </c>
      <c r="AC21" s="122"/>
      <c r="AD21" s="51"/>
      <c r="AE21" s="581"/>
      <c r="AG21" s="51"/>
      <c r="AH21" s="51"/>
      <c r="AI21" s="54"/>
      <c r="AJ21" s="51"/>
      <c r="AK21" s="51"/>
      <c r="AL21" s="51"/>
      <c r="AM21" s="51"/>
      <c r="AN21" s="136"/>
      <c r="AO21" s="223"/>
      <c r="AP21" s="42" t="s">
        <v>38</v>
      </c>
      <c r="AQ21" s="178"/>
      <c r="AR21" s="51"/>
      <c r="AS21"/>
      <c r="AT21"/>
      <c r="AU21"/>
      <c r="AV21"/>
      <c r="AW21" s="382"/>
    </row>
    <row r="22" spans="2:49" ht="25.5" customHeight="1" thickTop="1" thickBot="1">
      <c r="B22" s="551"/>
      <c r="C22" s="551"/>
      <c r="D22" s="551"/>
      <c r="E22" s="551"/>
      <c r="F22" s="551"/>
      <c r="G22" s="551"/>
      <c r="H22" s="551"/>
      <c r="I22" s="551"/>
      <c r="J22" s="551"/>
      <c r="K22" s="54"/>
      <c r="L22" s="51"/>
      <c r="M22" s="580"/>
      <c r="N22" s="54"/>
      <c r="P22" s="597" t="str">
        <f>+IF(P21=0,"",IF(P18&lt;P21,"エラー !：④の内数である⑤の量が④を超えています",""))</f>
        <v/>
      </c>
      <c r="Q22" s="597"/>
      <c r="R22" s="597"/>
      <c r="S22" s="597"/>
      <c r="T22" s="597"/>
      <c r="U22" s="597"/>
      <c r="V22" s="597"/>
      <c r="W22" s="121"/>
      <c r="X22" s="121"/>
      <c r="Y22" s="121"/>
      <c r="Z22" s="121"/>
      <c r="AA22" s="121"/>
      <c r="AB22" s="121"/>
      <c r="AC22" s="51"/>
      <c r="AD22" s="51"/>
      <c r="AE22" s="173"/>
      <c r="AG22" s="51"/>
      <c r="AH22" s="51"/>
      <c r="AI22" s="54"/>
      <c r="AJ22" s="51"/>
      <c r="AK22" s="51"/>
      <c r="AL22" s="51"/>
      <c r="AM22" s="51"/>
      <c r="AN22" s="51"/>
      <c r="AW22" s="382"/>
    </row>
    <row r="23" spans="2:49" ht="27" customHeight="1" thickTop="1" thickBot="1">
      <c r="B23" s="554" t="s">
        <v>159</v>
      </c>
      <c r="C23" s="556"/>
      <c r="D23" s="555" t="s">
        <v>423</v>
      </c>
      <c r="E23" s="555"/>
      <c r="F23" s="555"/>
      <c r="G23" s="556"/>
      <c r="H23" s="554" t="s">
        <v>424</v>
      </c>
      <c r="I23" s="555"/>
      <c r="J23" s="556"/>
      <c r="K23" s="54"/>
      <c r="L23" s="51"/>
      <c r="M23" s="580"/>
      <c r="N23" s="54"/>
      <c r="O23" s="46"/>
      <c r="P23" s="49" t="s">
        <v>72</v>
      </c>
      <c r="Q23" s="561" t="s">
        <v>32</v>
      </c>
      <c r="R23" s="561"/>
      <c r="S23" s="561"/>
      <c r="T23" s="544"/>
      <c r="U23" s="598"/>
      <c r="V23" s="599"/>
      <c r="W23" s="599"/>
      <c r="X23" s="599"/>
      <c r="AC23" s="51"/>
      <c r="AD23" s="51"/>
      <c r="AE23"/>
      <c r="AF23"/>
      <c r="AG23"/>
      <c r="AH23"/>
      <c r="AI23" s="237"/>
      <c r="AJ23"/>
      <c r="AK23" s="51"/>
      <c r="AL23" s="51"/>
      <c r="AM23" s="51"/>
      <c r="AN23" s="140"/>
      <c r="AP23" s="51"/>
      <c r="AR23" s="47"/>
      <c r="AS23" s="125" t="s">
        <v>152</v>
      </c>
      <c r="AT23" s="539" t="s">
        <v>153</v>
      </c>
      <c r="AU23" s="539"/>
      <c r="AV23" s="540"/>
      <c r="AW23" s="382"/>
    </row>
    <row r="24" spans="2:49" ht="27" customHeight="1" thickBot="1">
      <c r="B24" s="535" t="s">
        <v>160</v>
      </c>
      <c r="C24" s="536"/>
      <c r="D24" s="562">
        <v>0</v>
      </c>
      <c r="E24" s="562"/>
      <c r="F24" s="562"/>
      <c r="G24" s="182" t="s">
        <v>158</v>
      </c>
      <c r="H24" s="533">
        <f>+F12</f>
        <v>0</v>
      </c>
      <c r="I24" s="534"/>
      <c r="J24" s="182" t="s">
        <v>158</v>
      </c>
      <c r="K24" s="54"/>
      <c r="L24" s="51"/>
      <c r="M24" s="581"/>
      <c r="P24" s="571"/>
      <c r="Q24" s="601"/>
      <c r="R24" s="601"/>
      <c r="S24" s="601"/>
      <c r="T24" s="42" t="s">
        <v>13</v>
      </c>
      <c r="U24"/>
      <c r="V24"/>
      <c r="W24"/>
      <c r="X24"/>
      <c r="AC24" s="51"/>
      <c r="AD24" s="51"/>
      <c r="AE24"/>
      <c r="AF24"/>
      <c r="AG24"/>
      <c r="AH24"/>
      <c r="AI24" s="237"/>
      <c r="AJ24"/>
      <c r="AK24" s="51"/>
      <c r="AL24" s="130"/>
      <c r="AM24" s="51"/>
      <c r="AN24" s="51"/>
      <c r="AQ24" s="54"/>
      <c r="AR24" s="135"/>
      <c r="AS24" s="545">
        <f>+ROUND(AU16,2)+ROUND(AA28,2)</f>
        <v>0</v>
      </c>
      <c r="AT24" s="546"/>
      <c r="AU24" s="546"/>
      <c r="AV24" s="50" t="s">
        <v>13</v>
      </c>
      <c r="AW24" s="382"/>
    </row>
    <row r="25" spans="2:49" ht="27" customHeight="1" thickBot="1">
      <c r="B25" s="535" t="s">
        <v>161</v>
      </c>
      <c r="C25" s="536"/>
      <c r="D25" s="562">
        <v>0</v>
      </c>
      <c r="E25" s="562"/>
      <c r="F25" s="562"/>
      <c r="G25" s="182" t="s">
        <v>158</v>
      </c>
      <c r="H25" s="533">
        <f>+P12+AH9</f>
        <v>0</v>
      </c>
      <c r="I25" s="534"/>
      <c r="J25" s="182" t="s">
        <v>158</v>
      </c>
      <c r="K25" s="54"/>
      <c r="L25" s="51"/>
      <c r="P25" s="51"/>
      <c r="Q25" s="51"/>
      <c r="R25" s="51"/>
      <c r="S25" s="51"/>
      <c r="T25" s="51"/>
      <c r="U25" s="51"/>
      <c r="V25" s="51"/>
      <c r="AE25" s="139"/>
      <c r="AH25" s="51"/>
      <c r="AI25" s="54"/>
      <c r="AJ25" s="51"/>
      <c r="AK25" s="51"/>
      <c r="AL25" s="174"/>
      <c r="AM25" s="174"/>
      <c r="AN25" s="174"/>
      <c r="AQ25" s="239"/>
      <c r="AR25" s="117"/>
      <c r="AW25" s="382"/>
    </row>
    <row r="26" spans="2:49" ht="27" customHeight="1" thickTop="1" thickBot="1">
      <c r="B26" s="535" t="s">
        <v>162</v>
      </c>
      <c r="C26" s="536"/>
      <c r="D26" s="562">
        <v>0</v>
      </c>
      <c r="E26" s="562"/>
      <c r="F26" s="562"/>
      <c r="G26" s="182" t="s">
        <v>158</v>
      </c>
      <c r="H26" s="533">
        <f>+P21</f>
        <v>0</v>
      </c>
      <c r="I26" s="534"/>
      <c r="J26" s="182" t="s">
        <v>158</v>
      </c>
      <c r="K26" s="54"/>
      <c r="L26" s="133"/>
      <c r="M26" s="579" t="s">
        <v>35</v>
      </c>
      <c r="N26" s="46"/>
      <c r="O26" s="46"/>
      <c r="P26" s="225" t="s">
        <v>142</v>
      </c>
      <c r="Q26" s="561" t="s">
        <v>143</v>
      </c>
      <c r="R26" s="561"/>
      <c r="S26" s="561"/>
      <c r="T26" s="544"/>
      <c r="U26" s="46"/>
      <c r="V26" s="46"/>
      <c r="W26" s="46"/>
      <c r="X26" s="46"/>
      <c r="Y26" s="46"/>
      <c r="Z26" s="46"/>
      <c r="AA26" s="46"/>
      <c r="AB26" s="46"/>
      <c r="AC26" s="46"/>
      <c r="AD26" s="46"/>
      <c r="AE26" s="46"/>
      <c r="AF26" s="46"/>
      <c r="AG26" s="46"/>
      <c r="AH26" s="46"/>
      <c r="AI26" s="59"/>
      <c r="AJ26" s="46"/>
      <c r="AK26" s="47"/>
      <c r="AL26" s="125" t="s">
        <v>149</v>
      </c>
      <c r="AM26" s="539" t="s">
        <v>213</v>
      </c>
      <c r="AN26" s="539"/>
      <c r="AO26" s="539"/>
      <c r="AP26" s="540"/>
      <c r="AQ26" s="241"/>
      <c r="AR26" s="242"/>
      <c r="AS26" s="125" t="s">
        <v>154</v>
      </c>
      <c r="AT26" s="539" t="s">
        <v>398</v>
      </c>
      <c r="AU26" s="539"/>
      <c r="AV26" s="540"/>
      <c r="AW26" s="382"/>
    </row>
    <row r="27" spans="2:49" ht="27" customHeight="1" thickBot="1">
      <c r="B27" s="535" t="s">
        <v>164</v>
      </c>
      <c r="C27" s="536"/>
      <c r="D27" s="562">
        <v>0</v>
      </c>
      <c r="E27" s="562"/>
      <c r="F27" s="562"/>
      <c r="G27" s="182" t="s">
        <v>158</v>
      </c>
      <c r="H27" s="533">
        <f>+Y21</f>
        <v>0</v>
      </c>
      <c r="I27" s="534"/>
      <c r="J27" s="182" t="s">
        <v>158</v>
      </c>
      <c r="M27" s="580"/>
      <c r="P27" s="549">
        <f>+R30+ROUND(R33,2)</f>
        <v>0</v>
      </c>
      <c r="Q27" s="582"/>
      <c r="R27" s="582"/>
      <c r="S27" s="582"/>
      <c r="T27" s="42" t="s">
        <v>38</v>
      </c>
      <c r="U27" s="62"/>
      <c r="V27" s="62"/>
      <c r="Y27" s="60" t="s">
        <v>39</v>
      </c>
      <c r="Z27" s="63"/>
      <c r="AH27" s="51"/>
      <c r="AI27" s="51"/>
      <c r="AJ27" s="51"/>
      <c r="AK27" s="51"/>
      <c r="AL27" s="545">
        <f>+AH18+P27</f>
        <v>0</v>
      </c>
      <c r="AM27" s="546"/>
      <c r="AN27" s="546"/>
      <c r="AO27" s="546"/>
      <c r="AP27" s="50" t="s">
        <v>13</v>
      </c>
      <c r="AQ27" s="239"/>
      <c r="AR27" s="117"/>
      <c r="AS27" s="541"/>
      <c r="AT27" s="542"/>
      <c r="AU27" s="542"/>
      <c r="AV27" s="50" t="s">
        <v>13</v>
      </c>
      <c r="AW27" s="382"/>
    </row>
    <row r="28" spans="2:49" ht="27" customHeight="1" thickTop="1" thickBot="1">
      <c r="B28" s="537" t="s">
        <v>299</v>
      </c>
      <c r="C28" s="538"/>
      <c r="D28" s="562">
        <v>0</v>
      </c>
      <c r="E28" s="562"/>
      <c r="F28" s="562"/>
      <c r="G28" s="182" t="s">
        <v>158</v>
      </c>
      <c r="H28" s="533">
        <f>+P15+AH12</f>
        <v>0</v>
      </c>
      <c r="I28" s="534"/>
      <c r="J28" s="182" t="s">
        <v>158</v>
      </c>
      <c r="M28" s="580"/>
      <c r="P28" s="54"/>
      <c r="U28" s="51"/>
      <c r="V28" s="51"/>
      <c r="Y28" s="572" t="s">
        <v>137</v>
      </c>
      <c r="Z28" s="573"/>
      <c r="AA28" s="571"/>
      <c r="AB28" s="562"/>
      <c r="AC28" s="562"/>
      <c r="AD28" s="562"/>
      <c r="AE28" s="562"/>
      <c r="AF28" s="42" t="s">
        <v>13</v>
      </c>
      <c r="AH28" s="51"/>
      <c r="AI28" s="51"/>
      <c r="AN28" s="238"/>
      <c r="AQ28" s="239"/>
      <c r="AR28" s="117"/>
      <c r="AS28" s="383" t="str">
        <f>+IF(AS27=0,"",IF(AL27&lt;(AS24+AS27+AS31),"エラー !：⑩の内数である（⑫+⑬＋⑭）の量が⑩を超えています",""))</f>
        <v/>
      </c>
      <c r="AT28" s="379"/>
      <c r="AU28" s="379"/>
      <c r="AV28" s="379"/>
      <c r="AW28" s="382"/>
    </row>
    <row r="29" spans="2:49" ht="27" customHeight="1" thickTop="1" thickBot="1">
      <c r="B29" s="535" t="s">
        <v>165</v>
      </c>
      <c r="C29" s="536"/>
      <c r="D29" s="562">
        <v>0</v>
      </c>
      <c r="E29" s="562"/>
      <c r="F29" s="562"/>
      <c r="G29" s="182" t="s">
        <v>158</v>
      </c>
      <c r="H29" s="533">
        <f>+AL27</f>
        <v>0</v>
      </c>
      <c r="I29" s="534"/>
      <c r="J29" s="182" t="s">
        <v>158</v>
      </c>
      <c r="M29" s="580"/>
      <c r="P29" s="54"/>
      <c r="Q29" s="133"/>
      <c r="R29" s="49" t="s">
        <v>145</v>
      </c>
      <c r="S29" s="561" t="s">
        <v>33</v>
      </c>
      <c r="T29" s="576"/>
      <c r="U29" s="576"/>
      <c r="V29" s="577"/>
      <c r="W29" s="46"/>
      <c r="X29" s="64"/>
      <c r="Y29" s="572" t="s">
        <v>191</v>
      </c>
      <c r="Z29" s="573"/>
      <c r="AA29" s="571"/>
      <c r="AB29" s="562"/>
      <c r="AC29" s="562"/>
      <c r="AD29" s="562"/>
      <c r="AE29" s="562"/>
      <c r="AF29" s="42" t="s">
        <v>13</v>
      </c>
      <c r="AH29" s="51"/>
      <c r="AI29" s="51"/>
      <c r="AJ29" s="51"/>
      <c r="AK29" s="51"/>
      <c r="AL29" s="125" t="s">
        <v>150</v>
      </c>
      <c r="AM29" s="539" t="s">
        <v>151</v>
      </c>
      <c r="AN29" s="539"/>
      <c r="AO29" s="539"/>
      <c r="AP29" s="540"/>
      <c r="AQ29" s="240"/>
      <c r="AR29" s="243"/>
      <c r="AS29" s="569" t="s">
        <v>155</v>
      </c>
      <c r="AT29" s="565" t="s">
        <v>399</v>
      </c>
      <c r="AU29" s="565"/>
      <c r="AV29" s="566"/>
      <c r="AW29" s="382"/>
    </row>
    <row r="30" spans="2:49" ht="27" customHeight="1" thickBot="1">
      <c r="B30" s="535" t="s">
        <v>166</v>
      </c>
      <c r="C30" s="536"/>
      <c r="D30" s="562">
        <v>0</v>
      </c>
      <c r="E30" s="562"/>
      <c r="F30" s="562"/>
      <c r="G30" s="182" t="s">
        <v>158</v>
      </c>
      <c r="H30" s="533">
        <f>+AL30</f>
        <v>0</v>
      </c>
      <c r="I30" s="534"/>
      <c r="J30" s="182" t="s">
        <v>158</v>
      </c>
      <c r="M30" s="580"/>
      <c r="P30" s="54"/>
      <c r="R30" s="549">
        <f>+ROUND(AA28,2)+ROUND(AA29,2)+ROUND(AA30,2)</f>
        <v>0</v>
      </c>
      <c r="S30" s="582"/>
      <c r="T30" s="582"/>
      <c r="U30" s="582"/>
      <c r="V30" s="42" t="s">
        <v>16</v>
      </c>
      <c r="Y30" s="572" t="s">
        <v>148</v>
      </c>
      <c r="Z30" s="573"/>
      <c r="AA30" s="571"/>
      <c r="AB30" s="562"/>
      <c r="AC30" s="562"/>
      <c r="AD30" s="562"/>
      <c r="AE30" s="562"/>
      <c r="AF30" s="42" t="s">
        <v>13</v>
      </c>
      <c r="AL30" s="541"/>
      <c r="AM30" s="542"/>
      <c r="AN30" s="542"/>
      <c r="AO30" s="542"/>
      <c r="AP30" s="50" t="s">
        <v>13</v>
      </c>
      <c r="AS30" s="570"/>
      <c r="AT30" s="567"/>
      <c r="AU30" s="567"/>
      <c r="AV30" s="568"/>
      <c r="AW30" s="382"/>
    </row>
    <row r="31" spans="2:49" ht="27" customHeight="1" thickTop="1" thickBot="1">
      <c r="B31" s="535" t="s">
        <v>167</v>
      </c>
      <c r="C31" s="536"/>
      <c r="D31" s="562">
        <v>0</v>
      </c>
      <c r="E31" s="562"/>
      <c r="F31" s="562"/>
      <c r="G31" s="182" t="s">
        <v>158</v>
      </c>
      <c r="H31" s="533">
        <f>+AS24</f>
        <v>0</v>
      </c>
      <c r="I31" s="534"/>
      <c r="J31" s="182" t="s">
        <v>158</v>
      </c>
      <c r="M31" s="580"/>
      <c r="P31" s="54"/>
      <c r="Y31"/>
      <c r="Z31"/>
      <c r="AA31" s="65" t="s">
        <v>309</v>
      </c>
      <c r="AK31" s="117"/>
      <c r="AL31" s="578" t="str">
        <f>+IF(AL30=0,"",IF(AL27&lt;AL30,"エラー !：⑩の内数である⑪の量が⑩を超えています",""))</f>
        <v/>
      </c>
      <c r="AM31" s="578"/>
      <c r="AN31" s="578"/>
      <c r="AO31" s="578"/>
      <c r="AP31" s="578"/>
      <c r="AQ31" s="578"/>
      <c r="AR31" s="39"/>
      <c r="AS31" s="563"/>
      <c r="AT31" s="564"/>
      <c r="AU31" s="564"/>
      <c r="AV31" s="152" t="s">
        <v>13</v>
      </c>
      <c r="AW31" s="382"/>
    </row>
    <row r="32" spans="2:49" ht="27" customHeight="1" thickTop="1" thickBot="1">
      <c r="B32" s="535" t="s">
        <v>400</v>
      </c>
      <c r="C32" s="536"/>
      <c r="D32" s="562">
        <v>0</v>
      </c>
      <c r="E32" s="562"/>
      <c r="F32" s="562"/>
      <c r="G32" s="182" t="s">
        <v>158</v>
      </c>
      <c r="H32" s="533">
        <f>+AS27</f>
        <v>0</v>
      </c>
      <c r="I32" s="534"/>
      <c r="J32" s="182" t="s">
        <v>158</v>
      </c>
      <c r="M32" s="580"/>
      <c r="P32" s="54"/>
      <c r="Q32" s="133"/>
      <c r="R32" s="49" t="s">
        <v>147</v>
      </c>
      <c r="S32" s="561" t="s">
        <v>37</v>
      </c>
      <c r="T32" s="576"/>
      <c r="U32" s="576"/>
      <c r="V32" s="577"/>
      <c r="W32" s="51"/>
      <c r="X32" s="51"/>
      <c r="Y32"/>
      <c r="Z32"/>
      <c r="AA32" s="523" t="s">
        <v>280</v>
      </c>
      <c r="AB32" s="524"/>
      <c r="AC32" s="524"/>
      <c r="AD32" s="524"/>
      <c r="AE32" s="524"/>
      <c r="AF32" s="524"/>
      <c r="AG32" s="524" t="s">
        <v>281</v>
      </c>
      <c r="AH32" s="524"/>
      <c r="AI32" s="524"/>
      <c r="AJ32" s="524"/>
      <c r="AK32" s="524" t="s">
        <v>310</v>
      </c>
      <c r="AL32" s="524"/>
      <c r="AM32" s="524"/>
      <c r="AN32" s="524"/>
      <c r="AO32" s="529"/>
      <c r="AP32" s="176"/>
      <c r="AS32" s="384" t="str">
        <f>+IF(AS31=0,"",IF(AL27&lt;(AS24+AS27+AS31),"エラー !：⑩の内数である（⑫+⑬＋⑭）の量が⑩を超えています",""))</f>
        <v/>
      </c>
      <c r="AT32" s="380"/>
      <c r="AU32" s="380"/>
      <c r="AV32" s="380"/>
      <c r="AW32" s="382"/>
    </row>
    <row r="33" spans="2:62" ht="27" customHeight="1" thickBot="1">
      <c r="B33" s="559" t="s">
        <v>401</v>
      </c>
      <c r="C33" s="560"/>
      <c r="D33" s="574">
        <v>0</v>
      </c>
      <c r="E33" s="575"/>
      <c r="F33" s="575"/>
      <c r="G33" s="183" t="s">
        <v>158</v>
      </c>
      <c r="H33" s="552">
        <f>+AS31</f>
        <v>0</v>
      </c>
      <c r="I33" s="553"/>
      <c r="J33" s="183" t="s">
        <v>158</v>
      </c>
      <c r="M33" s="581"/>
      <c r="R33" s="571"/>
      <c r="S33" s="562"/>
      <c r="T33" s="562"/>
      <c r="U33" s="562"/>
      <c r="V33" s="42" t="s">
        <v>38</v>
      </c>
      <c r="W33" s="51"/>
      <c r="X33" s="51"/>
      <c r="Y33"/>
      <c r="Z33"/>
      <c r="AA33" s="525"/>
      <c r="AB33" s="526"/>
      <c r="AC33" s="526"/>
      <c r="AD33" s="526"/>
      <c r="AE33" s="526"/>
      <c r="AF33" s="526"/>
      <c r="AG33" s="526"/>
      <c r="AH33" s="526"/>
      <c r="AI33" s="526"/>
      <c r="AJ33" s="526"/>
      <c r="AK33" s="526"/>
      <c r="AL33" s="526"/>
      <c r="AM33" s="526"/>
      <c r="AN33" s="526"/>
      <c r="AO33" s="530"/>
      <c r="AP33" s="176"/>
      <c r="AW33" s="382"/>
    </row>
    <row r="34" spans="2:62" ht="18" customHeight="1">
      <c r="C34" s="244" t="str">
        <f>+IF(D30=0,"",IF(D29&lt;D30,"エラー !：上の表は、⑩の内数である⑪の量が⑩を超えています",""))</f>
        <v/>
      </c>
      <c r="AA34" s="527"/>
      <c r="AB34" s="528"/>
      <c r="AC34" s="528"/>
      <c r="AD34" s="528"/>
      <c r="AE34" s="528"/>
      <c r="AF34" s="528"/>
      <c r="AG34" s="528"/>
      <c r="AH34" s="528"/>
      <c r="AI34" s="528"/>
      <c r="AJ34" s="528"/>
      <c r="AK34" s="528"/>
      <c r="AL34" s="528"/>
      <c r="AM34" s="528"/>
      <c r="AN34" s="528"/>
      <c r="AO34" s="531"/>
      <c r="AP34" s="176"/>
      <c r="AW34" s="382"/>
    </row>
    <row r="35" spans="2:62" ht="15" customHeight="1">
      <c r="C35" s="245" t="str">
        <f>+IF(D31=0,"",IF(D29&lt;D31,"エラー !：上の表は、⑩の内数である⑫の量が⑩を超えています",""))</f>
        <v/>
      </c>
      <c r="AF35" s="62"/>
      <c r="AG35" s="62"/>
      <c r="AH35" s="62"/>
      <c r="AI35" s="62"/>
      <c r="AJ35" s="62"/>
      <c r="AK35" s="62"/>
      <c r="AL35" s="51"/>
      <c r="AM35" s="51"/>
      <c r="AN35" s="51"/>
      <c r="AO35" s="51"/>
      <c r="AP35" s="51"/>
      <c r="AQ35" s="51"/>
      <c r="AR35" s="51"/>
    </row>
    <row r="36" spans="2:62" ht="15" customHeight="1">
      <c r="C36" s="245" t="str">
        <f>+IF(D32=0,"",IF(D29&lt;D32,"エラー !：上の表は、⑩の内数である⑬の量が⑩を超えています",""))</f>
        <v/>
      </c>
      <c r="AF36" s="62"/>
      <c r="AG36" s="62"/>
      <c r="AH36" s="62"/>
      <c r="AI36" s="62"/>
      <c r="AJ36" s="62"/>
      <c r="AK36" s="62"/>
      <c r="AL36" s="62"/>
      <c r="AM36" s="141"/>
      <c r="AN36" s="141"/>
      <c r="AO36" s="117"/>
      <c r="AP36" s="51"/>
      <c r="AQ36" s="51"/>
      <c r="AR36" s="51"/>
      <c r="AS36" s="51"/>
      <c r="AT36" s="51"/>
      <c r="AU36" s="51"/>
      <c r="AV36" s="51"/>
      <c r="AW36" s="66"/>
      <c r="AY36" s="51"/>
      <c r="AZ36" s="51"/>
      <c r="BA36" s="51"/>
      <c r="BB36" s="51"/>
      <c r="BC36" s="51"/>
      <c r="BD36" s="51"/>
    </row>
    <row r="37" spans="2:62" ht="15" customHeight="1">
      <c r="C37" s="245" t="str">
        <f>+IF(D33=0,"",IF(D29&lt;D33,"エラー !：上の表は、⑩の内数である⑭の量が⑩を超えています",""))</f>
        <v/>
      </c>
      <c r="J37" s="66"/>
      <c r="K37" s="66"/>
      <c r="R37" s="66"/>
      <c r="S37" s="66"/>
      <c r="T37" s="66"/>
      <c r="AF37" s="51"/>
      <c r="AG37" s="51"/>
      <c r="AH37" s="51"/>
      <c r="AI37" s="51"/>
      <c r="AJ37" s="51"/>
      <c r="AK37" s="51"/>
      <c r="AL37" s="62"/>
      <c r="AM37" s="117"/>
      <c r="AN37" s="117"/>
      <c r="AO37" s="117"/>
      <c r="AP37" s="51"/>
      <c r="AQ37" s="51"/>
      <c r="AR37" s="51"/>
      <c r="AS37" s="51"/>
      <c r="AT37" s="51"/>
      <c r="AU37" s="62"/>
      <c r="AV37" s="62"/>
      <c r="AW37" s="66"/>
      <c r="AY37" s="51"/>
      <c r="AZ37" s="51"/>
      <c r="BA37" s="51"/>
      <c r="BB37" s="51"/>
      <c r="BC37" s="51"/>
      <c r="BD37" s="51"/>
    </row>
    <row r="38" spans="2:62" ht="13.5">
      <c r="J38" s="66"/>
      <c r="K38" s="66"/>
      <c r="R38" s="66"/>
      <c r="S38" s="66"/>
      <c r="T38" s="66"/>
      <c r="AF38" s="51"/>
      <c r="AG38" s="51"/>
      <c r="AH38" s="51"/>
      <c r="AI38" s="51"/>
      <c r="AJ38" s="51"/>
      <c r="AK38" s="51"/>
      <c r="AL38" s="62"/>
      <c r="AM38" s="117"/>
      <c r="AN38" s="117"/>
      <c r="AO38" s="117"/>
      <c r="AP38" s="51"/>
      <c r="AQ38" s="51"/>
      <c r="AR38" s="51"/>
      <c r="AS38" s="117"/>
      <c r="AT38" s="141"/>
      <c r="AU38" s="62"/>
      <c r="AV38" s="62"/>
      <c r="AW38" s="66"/>
      <c r="AY38" s="51"/>
      <c r="AZ38" s="51"/>
      <c r="BA38" s="51"/>
      <c r="BB38" s="51"/>
      <c r="BC38" s="51"/>
      <c r="BD38" s="51"/>
    </row>
    <row r="39" spans="2:62" ht="13.5">
      <c r="J39" s="66"/>
      <c r="K39" s="66"/>
      <c r="R39" s="66"/>
      <c r="S39" s="66"/>
      <c r="T39" s="66"/>
      <c r="AF39" s="51"/>
      <c r="AG39" s="51"/>
      <c r="AH39" s="51"/>
      <c r="AI39" s="51"/>
      <c r="AJ39" s="51"/>
      <c r="AK39" s="51"/>
      <c r="AL39" s="62"/>
      <c r="AM39" s="117"/>
      <c r="AN39" s="117"/>
      <c r="AO39" s="117"/>
      <c r="AP39" s="51"/>
      <c r="AQ39" s="51"/>
      <c r="AR39" s="51"/>
      <c r="AS39" s="117"/>
      <c r="AT39" s="62"/>
      <c r="AU39" s="62"/>
      <c r="AV39" s="62"/>
      <c r="AW39" s="66"/>
      <c r="AY39" s="51"/>
      <c r="AZ39" s="51"/>
      <c r="BA39" s="51"/>
      <c r="BB39" s="51"/>
      <c r="BC39" s="51"/>
      <c r="BD39" s="51"/>
    </row>
    <row r="40" spans="2:62" ht="13.5">
      <c r="J40" s="66"/>
      <c r="K40" s="66"/>
      <c r="R40" s="66"/>
      <c r="S40" s="66"/>
      <c r="T40" s="66"/>
      <c r="AF40" s="51"/>
      <c r="AG40" s="51"/>
      <c r="AH40" s="51"/>
      <c r="AI40" s="51"/>
      <c r="AJ40" s="51"/>
      <c r="AK40" s="51"/>
      <c r="AL40" s="62"/>
      <c r="AM40" s="117"/>
      <c r="AN40" s="117"/>
      <c r="AO40" s="117"/>
      <c r="AP40" s="51"/>
      <c r="AQ40" s="51"/>
      <c r="AR40" s="51"/>
      <c r="AS40" s="117"/>
      <c r="AT40" s="62"/>
      <c r="AU40" s="62"/>
      <c r="AV40" s="62"/>
      <c r="AW40" s="66"/>
      <c r="AY40" s="51"/>
      <c r="AZ40" s="51"/>
      <c r="BA40" s="51"/>
      <c r="BB40" s="51"/>
      <c r="BC40" s="51"/>
      <c r="BD40" s="51"/>
    </row>
    <row r="41" spans="2:62" ht="13.5">
      <c r="J41" s="66"/>
      <c r="K41" s="66"/>
      <c r="R41" s="66"/>
      <c r="S41" s="66"/>
      <c r="T41" s="66"/>
      <c r="AF41" s="51"/>
      <c r="AG41" s="51"/>
      <c r="AH41" s="51"/>
      <c r="AI41" s="51"/>
      <c r="AJ41" s="51"/>
      <c r="AK41" s="51"/>
      <c r="AL41" s="51"/>
      <c r="AM41" s="51"/>
      <c r="AN41" s="51"/>
      <c r="AO41" s="51"/>
      <c r="AP41" s="51"/>
      <c r="AQ41" s="51"/>
      <c r="AR41" s="51"/>
      <c r="AS41" s="117"/>
      <c r="AT41" s="62"/>
      <c r="AU41" s="62"/>
      <c r="AV41" s="62"/>
      <c r="AW41" s="66"/>
      <c r="AY41" s="51"/>
      <c r="AZ41" s="51"/>
      <c r="BA41" s="51"/>
      <c r="BB41" s="51"/>
      <c r="BC41" s="51"/>
      <c r="BD41" s="51"/>
    </row>
    <row r="42" spans="2:62" ht="13.5">
      <c r="I42" s="66"/>
      <c r="J42" s="66"/>
      <c r="K42" s="66"/>
      <c r="R42" s="66"/>
      <c r="S42" s="66"/>
      <c r="T42" s="66"/>
      <c r="AQ42" s="51"/>
      <c r="AR42" s="51"/>
      <c r="AS42" s="117"/>
      <c r="AT42" s="62"/>
      <c r="AY42" s="51"/>
      <c r="AZ42" s="51"/>
      <c r="BA42" s="51"/>
      <c r="BB42" s="51"/>
      <c r="BC42" s="51"/>
      <c r="BD42" s="51"/>
    </row>
    <row r="43" spans="2:62">
      <c r="I43" s="66"/>
      <c r="J43" s="66"/>
      <c r="K43" s="66"/>
      <c r="R43" s="66"/>
      <c r="S43" s="66"/>
      <c r="T43" s="66"/>
      <c r="AW43" s="66"/>
      <c r="AY43" s="51"/>
      <c r="AZ43" s="51"/>
      <c r="BA43" s="51"/>
      <c r="BB43" s="51"/>
      <c r="BC43" s="51"/>
      <c r="BD43" s="51"/>
    </row>
    <row r="44" spans="2:62">
      <c r="I44" s="66"/>
      <c r="J44" s="66"/>
      <c r="K44" s="66"/>
      <c r="R44" s="66"/>
      <c r="S44" s="66"/>
      <c r="T44" s="66"/>
      <c r="AW44" s="66"/>
    </row>
    <row r="45" spans="2:62">
      <c r="I45" s="66"/>
      <c r="J45" s="66"/>
      <c r="K45" s="66"/>
      <c r="R45" s="66"/>
      <c r="S45" s="66"/>
      <c r="T45" s="66"/>
    </row>
    <row r="46" spans="2:62">
      <c r="I46" s="66"/>
      <c r="J46" s="66"/>
      <c r="K46" s="66"/>
      <c r="R46" s="66"/>
      <c r="S46" s="66"/>
      <c r="T46" s="66"/>
    </row>
    <row r="47" spans="2:62" ht="13.5">
      <c r="I47" s="66"/>
      <c r="J47" s="66"/>
      <c r="K47" s="66"/>
      <c r="R47" s="66"/>
      <c r="S47" s="66"/>
      <c r="T47" s="66"/>
      <c r="BH47" s="67"/>
      <c r="BI47" s="67"/>
      <c r="BJ47" s="65"/>
    </row>
    <row r="48" spans="2:62">
      <c r="I48" s="66"/>
      <c r="J48" s="66"/>
      <c r="K48" s="66"/>
      <c r="R48" s="66"/>
      <c r="S48" s="66"/>
      <c r="T48" s="66"/>
      <c r="BH48" s="65"/>
    </row>
    <row r="49" spans="7:62">
      <c r="G49" s="66"/>
      <c r="H49" s="66"/>
      <c r="I49" s="66"/>
      <c r="J49" s="66"/>
      <c r="K49" s="66"/>
      <c r="R49" s="66"/>
      <c r="S49" s="66"/>
      <c r="T49" s="66"/>
      <c r="BE49" s="65"/>
      <c r="BF49" s="65"/>
      <c r="BG49" s="65"/>
      <c r="BH49" s="65"/>
    </row>
    <row r="50" spans="7:62">
      <c r="G50" s="66"/>
      <c r="H50" s="66"/>
      <c r="I50" s="66"/>
      <c r="J50" s="66"/>
      <c r="K50" s="66"/>
      <c r="R50" s="66"/>
      <c r="S50" s="66"/>
      <c r="T50" s="66"/>
      <c r="BE50" s="65"/>
      <c r="BF50" s="65"/>
      <c r="BG50" s="65"/>
      <c r="BH50" s="65"/>
    </row>
    <row r="51" spans="7:62">
      <c r="G51" s="66"/>
      <c r="H51" s="66"/>
      <c r="I51" s="66"/>
      <c r="J51" s="66"/>
      <c r="K51" s="66"/>
      <c r="R51" s="66"/>
      <c r="S51" s="66"/>
      <c r="T51" s="66"/>
      <c r="BE51" s="65"/>
      <c r="BF51" s="65"/>
      <c r="BG51" s="65"/>
      <c r="BH51" s="65"/>
    </row>
    <row r="52" spans="7:62">
      <c r="G52" s="66"/>
      <c r="H52" s="66"/>
      <c r="I52" s="66"/>
      <c r="J52" s="66"/>
      <c r="K52" s="66"/>
      <c r="R52" s="66"/>
      <c r="S52" s="66"/>
      <c r="T52" s="66"/>
      <c r="BE52" s="65"/>
      <c r="BF52" s="65"/>
      <c r="BG52" s="65"/>
      <c r="BH52" s="65"/>
    </row>
    <row r="53" spans="7:62">
      <c r="G53" s="66"/>
      <c r="H53" s="66"/>
      <c r="I53" s="66"/>
      <c r="J53" s="66"/>
      <c r="K53" s="66"/>
      <c r="R53" s="66"/>
      <c r="S53" s="66"/>
      <c r="T53" s="66"/>
      <c r="BE53" s="65"/>
      <c r="BG53" s="65"/>
      <c r="BH53" s="65"/>
      <c r="BI53" s="65"/>
      <c r="BJ53" s="65"/>
    </row>
    <row r="54" spans="7:62">
      <c r="G54" s="66"/>
      <c r="H54" s="66"/>
      <c r="I54" s="66"/>
      <c r="J54" s="66"/>
      <c r="K54" s="66"/>
      <c r="R54" s="66"/>
      <c r="S54" s="66"/>
      <c r="T54" s="66"/>
      <c r="BD54" s="65"/>
      <c r="BE54" s="68"/>
      <c r="BG54" s="65"/>
      <c r="BH54" s="65"/>
      <c r="BI54" s="65"/>
      <c r="BJ54" s="65"/>
    </row>
    <row r="55" spans="7:62">
      <c r="G55" s="66"/>
      <c r="H55" s="66"/>
      <c r="I55" s="66"/>
      <c r="J55" s="66"/>
      <c r="K55" s="66"/>
      <c r="R55" s="66"/>
      <c r="S55" s="66"/>
      <c r="T55" s="66"/>
      <c r="BD55" s="65"/>
      <c r="BE55" s="68"/>
      <c r="BG55" s="65"/>
      <c r="BH55" s="65"/>
      <c r="BI55" s="65"/>
      <c r="BJ55" s="65"/>
    </row>
    <row r="56" spans="7:62">
      <c r="G56" s="66"/>
      <c r="H56" s="66"/>
      <c r="I56" s="66"/>
      <c r="J56" s="66"/>
      <c r="K56" s="66"/>
      <c r="R56" s="66"/>
      <c r="S56" s="66"/>
      <c r="T56" s="66"/>
      <c r="BD56" s="65"/>
      <c r="BE56" s="68"/>
      <c r="BG56" s="65"/>
      <c r="BH56" s="65"/>
      <c r="BI56" s="65"/>
      <c r="BJ56" s="65"/>
    </row>
    <row r="57" spans="7:62">
      <c r="G57" s="66"/>
      <c r="H57" s="66"/>
      <c r="I57" s="66"/>
      <c r="BD57" s="65"/>
      <c r="BE57" s="68"/>
      <c r="BG57" s="65"/>
      <c r="BH57" s="65"/>
      <c r="BI57" s="65"/>
      <c r="BJ57" s="65"/>
    </row>
    <row r="58" spans="7:62" ht="12.75">
      <c r="G58" s="66"/>
      <c r="H58" s="66"/>
      <c r="I58" s="66"/>
      <c r="L58" s="66"/>
      <c r="M58" s="69"/>
      <c r="N58" s="66"/>
      <c r="O58" s="66"/>
      <c r="BD58" s="65"/>
      <c r="BE58" s="68"/>
      <c r="BG58" s="65"/>
      <c r="BH58" s="65"/>
      <c r="BI58" s="65"/>
      <c r="BJ58" s="65"/>
    </row>
    <row r="59" spans="7:62">
      <c r="G59" s="66"/>
      <c r="H59" s="66"/>
      <c r="I59" s="66"/>
      <c r="BD59" s="65"/>
      <c r="BE59" s="68"/>
      <c r="BG59" s="65"/>
      <c r="BH59" s="65"/>
      <c r="BI59" s="65"/>
      <c r="BJ59" s="65"/>
    </row>
    <row r="60" spans="7:62">
      <c r="G60" s="66"/>
      <c r="H60" s="66"/>
      <c r="I60" s="66"/>
      <c r="BD60" s="65"/>
      <c r="BE60" s="68"/>
      <c r="BG60" s="65"/>
      <c r="BH60" s="65"/>
      <c r="BI60" s="65"/>
      <c r="BJ60" s="65"/>
    </row>
    <row r="61" spans="7:62">
      <c r="G61" s="66"/>
      <c r="H61" s="66"/>
      <c r="I61" s="66"/>
      <c r="BD61" s="65"/>
      <c r="BE61" s="68"/>
      <c r="BG61" s="65"/>
      <c r="BH61" s="65"/>
      <c r="BI61" s="65"/>
      <c r="BJ61" s="65"/>
    </row>
    <row r="62" spans="7:62">
      <c r="BD62" s="65"/>
      <c r="BE62" s="68"/>
      <c r="BG62" s="65"/>
      <c r="BH62" s="65"/>
      <c r="BI62" s="65"/>
      <c r="BJ62" s="65"/>
    </row>
    <row r="63" spans="7:62">
      <c r="BD63" s="65"/>
      <c r="BE63" s="68"/>
      <c r="BG63" s="65"/>
      <c r="BH63" s="65"/>
      <c r="BI63" s="65"/>
      <c r="BJ63" s="65"/>
    </row>
    <row r="64" spans="7:62">
      <c r="BD64" s="65"/>
      <c r="BE64" s="68"/>
      <c r="BG64" s="65"/>
      <c r="BH64" s="65"/>
      <c r="BI64" s="65"/>
      <c r="BJ64" s="65"/>
    </row>
    <row r="65" spans="12:62">
      <c r="BD65" s="65"/>
      <c r="BE65" s="68"/>
      <c r="BG65" s="65"/>
      <c r="BH65" s="65"/>
      <c r="BI65" s="65"/>
      <c r="BJ65" s="65"/>
    </row>
    <row r="66" spans="12:62">
      <c r="BD66" s="65"/>
      <c r="BE66" s="68"/>
      <c r="BG66" s="65"/>
      <c r="BH66" s="65"/>
      <c r="BI66" s="65"/>
      <c r="BJ66" s="65"/>
    </row>
    <row r="67" spans="12:62">
      <c r="BD67" s="65"/>
      <c r="BE67" s="68"/>
      <c r="BG67" s="65"/>
      <c r="BH67" s="65"/>
      <c r="BI67" s="65"/>
      <c r="BJ67" s="65"/>
    </row>
    <row r="69" spans="12:62" ht="12.75">
      <c r="L69" s="66"/>
      <c r="M69" s="69"/>
      <c r="N69" s="66"/>
      <c r="O69" s="66"/>
    </row>
    <row r="70" spans="12:62" ht="12.75">
      <c r="L70" s="66"/>
      <c r="M70" s="69"/>
      <c r="N70" s="66"/>
      <c r="O70" s="66"/>
    </row>
    <row r="71" spans="12:62" ht="12.75">
      <c r="L71" s="66"/>
      <c r="M71" s="69"/>
      <c r="N71" s="66"/>
      <c r="O71" s="66"/>
    </row>
    <row r="72" spans="12:62" ht="12.75">
      <c r="L72" s="66"/>
      <c r="M72" s="69"/>
      <c r="N72" s="66"/>
      <c r="O72" s="66"/>
    </row>
    <row r="73" spans="12:62" ht="12.75">
      <c r="L73" s="66"/>
      <c r="M73" s="69"/>
      <c r="N73" s="66"/>
      <c r="O73" s="66"/>
    </row>
    <row r="74" spans="12:62" ht="12.75">
      <c r="L74" s="66"/>
      <c r="M74" s="69"/>
      <c r="N74" s="66"/>
      <c r="O74" s="66"/>
    </row>
    <row r="75" spans="12:62" ht="12.75">
      <c r="L75" s="66"/>
      <c r="M75" s="69"/>
      <c r="N75" s="66"/>
      <c r="O75" s="66"/>
    </row>
    <row r="76" spans="12:62" ht="12.75">
      <c r="L76" s="66"/>
      <c r="M76" s="69"/>
      <c r="N76" s="66"/>
      <c r="O76" s="66"/>
    </row>
  </sheetData>
  <sheetProtection algorithmName="SHA-512" hashValue="NbpgYCZ2NUvlgSeyt57vcYE3UfP68v8CY5lD+QqoZA+klsJdprIabFVGolGpgvPMJo9OIPBVf+jmbO/Zp50XOg==" saltValue="4qzV7V/dNiyPigzeoLX1+Q==" spinCount="100000" sheet="1" objects="1" scenarios="1"/>
  <mergeCells count="113">
    <mergeCell ref="AS3:AT3"/>
    <mergeCell ref="AS4:AT4"/>
    <mergeCell ref="AO17:AP17"/>
    <mergeCell ref="P16:AB16"/>
    <mergeCell ref="S7:V7"/>
    <mergeCell ref="Z17:AB17"/>
    <mergeCell ref="AE17:AE21"/>
    <mergeCell ref="AI17:AL17"/>
    <mergeCell ref="Q17:T17"/>
    <mergeCell ref="AI8:AN8"/>
    <mergeCell ref="AH15:AM15"/>
    <mergeCell ref="Q14:T14"/>
    <mergeCell ref="P15:S15"/>
    <mergeCell ref="AS18:AT18"/>
    <mergeCell ref="Q20:T20"/>
    <mergeCell ref="P21:S21"/>
    <mergeCell ref="U17:X17"/>
    <mergeCell ref="Q11:T11"/>
    <mergeCell ref="AH12:AM12"/>
    <mergeCell ref="Z20:AB20"/>
    <mergeCell ref="Y21:AA21"/>
    <mergeCell ref="P12:S12"/>
    <mergeCell ref="R33:U33"/>
    <mergeCell ref="P18:S18"/>
    <mergeCell ref="S32:V32"/>
    <mergeCell ref="AK32:AO34"/>
    <mergeCell ref="AB3:AD3"/>
    <mergeCell ref="Z5:AD5"/>
    <mergeCell ref="AI14:AN14"/>
    <mergeCell ref="Y18:AA18"/>
    <mergeCell ref="AP3:AR4"/>
    <mergeCell ref="P24:S24"/>
    <mergeCell ref="Q23:T23"/>
    <mergeCell ref="U23:X23"/>
    <mergeCell ref="AL31:AQ31"/>
    <mergeCell ref="AA29:AE29"/>
    <mergeCell ref="S29:V29"/>
    <mergeCell ref="AA30:AE30"/>
    <mergeCell ref="R30:U30"/>
    <mergeCell ref="AA28:AE28"/>
    <mergeCell ref="AS31:AU31"/>
    <mergeCell ref="AE9:AE14"/>
    <mergeCell ref="P27:S27"/>
    <mergeCell ref="AL27:AO27"/>
    <mergeCell ref="AS27:AU27"/>
    <mergeCell ref="AL30:AO30"/>
    <mergeCell ref="Y28:Z28"/>
    <mergeCell ref="Y29:Z29"/>
    <mergeCell ref="AS16:AT16"/>
    <mergeCell ref="AS17:AT17"/>
    <mergeCell ref="AS24:AU24"/>
    <mergeCell ref="AT23:AV23"/>
    <mergeCell ref="AT26:AV26"/>
    <mergeCell ref="AS29:AS30"/>
    <mergeCell ref="B7:C7"/>
    <mergeCell ref="C8:K8"/>
    <mergeCell ref="D7:I7"/>
    <mergeCell ref="AO20:AP20"/>
    <mergeCell ref="AH9:AM9"/>
    <mergeCell ref="AT29:AV30"/>
    <mergeCell ref="Y30:Z30"/>
    <mergeCell ref="AI11:AN11"/>
    <mergeCell ref="AH18:AK18"/>
    <mergeCell ref="M11:M24"/>
    <mergeCell ref="P22:V22"/>
    <mergeCell ref="B2:J3"/>
    <mergeCell ref="F12:H12"/>
    <mergeCell ref="F15:H15"/>
    <mergeCell ref="H23:J23"/>
    <mergeCell ref="G11:I11"/>
    <mergeCell ref="F9:I9"/>
    <mergeCell ref="B33:C33"/>
    <mergeCell ref="H30:I30"/>
    <mergeCell ref="B31:C31"/>
    <mergeCell ref="B32:C32"/>
    <mergeCell ref="D33:F33"/>
    <mergeCell ref="H32:I32"/>
    <mergeCell ref="D32:F32"/>
    <mergeCell ref="D30:F30"/>
    <mergeCell ref="B29:C29"/>
    <mergeCell ref="B30:C30"/>
    <mergeCell ref="D23:G23"/>
    <mergeCell ref="H29:I29"/>
    <mergeCell ref="B28:C28"/>
    <mergeCell ref="D24:F24"/>
    <mergeCell ref="D25:F25"/>
    <mergeCell ref="D26:F26"/>
    <mergeCell ref="H27:I27"/>
    <mergeCell ref="D29:F29"/>
    <mergeCell ref="AW18:AW20"/>
    <mergeCell ref="AA32:AF34"/>
    <mergeCell ref="AG32:AJ34"/>
    <mergeCell ref="H28:I28"/>
    <mergeCell ref="AF5:AU5"/>
    <mergeCell ref="B21:J22"/>
    <mergeCell ref="H31:I31"/>
    <mergeCell ref="H24:I24"/>
    <mergeCell ref="H25:I25"/>
    <mergeCell ref="H26:I26"/>
    <mergeCell ref="B25:C25"/>
    <mergeCell ref="B26:C26"/>
    <mergeCell ref="AM29:AP29"/>
    <mergeCell ref="M26:M33"/>
    <mergeCell ref="Q26:T26"/>
    <mergeCell ref="AM26:AP26"/>
    <mergeCell ref="H33:I33"/>
    <mergeCell ref="D27:F27"/>
    <mergeCell ref="D28:F28"/>
    <mergeCell ref="D31:F31"/>
    <mergeCell ref="B27:C27"/>
    <mergeCell ref="G14:I14"/>
    <mergeCell ref="B23:C23"/>
    <mergeCell ref="B24:C24"/>
  </mergeCells>
  <phoneticPr fontId="3"/>
  <dataValidations count="3">
    <dataValidation type="custom" allowBlank="1" showInputMessage="1" showErrorMessage="1" error="入力は少数第1位までにして下さい。" sqref="AU13:AU14 W7:X7" xr:uid="{00000000-0002-0000-0400-000000000000}">
      <formula1>W7=ROUND(W7,1)</formula1>
    </dataValidation>
    <dataValidation type="custom" allowBlank="1" showInputMessage="1" showErrorMessage="1" sqref="H24:H33" xr:uid="{00000000-0002-0000-0400-000001000000}">
      <formula1>H24=ROUND(H24,1)</formula1>
    </dataValidation>
    <dataValidation type="custom" allowBlank="1" showInputMessage="1" showErrorMessage="1" error="入力は少数第2位までにしてください。" sqref="AS31:AU31 F15:H15 P12:S12 P15:S15 P18:S18 P21:S21 P24:S24 AH9:AM9 AH12:AM12 AH15:AM15 AU16:AU18 AO21 AA28:AE30 R33:U33 AL30:AO30 AS27:AU27 D24:F33" xr:uid="{00000000-0002-0000-0400-000002000000}">
      <formula1>D9=ROUND(D9,2)</formula1>
    </dataValidation>
  </dataValidations>
  <pageMargins left="0.59055118110236227" right="0.59055118110236227" top="0.62992125984251968" bottom="0.39370078740157483" header="0.51181102362204722" footer="0"/>
  <pageSetup paperSize="9" scale="68" orientation="landscape" r:id="rId1"/>
  <headerFooter alignWithMargins="0"/>
  <drawing r:id="rId2"/>
  <legacyDrawing r:id="rId3"/>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6">
    <pageSetUpPr fitToPage="1"/>
  </sheetPr>
  <dimension ref="B1:BJ76"/>
  <sheetViews>
    <sheetView showGridLines="0" zoomScaleNormal="100" workbookViewId="0">
      <selection activeCell="B2" sqref="B2:J3"/>
    </sheetView>
  </sheetViews>
  <sheetFormatPr defaultColWidth="9" defaultRowHeight="12"/>
  <cols>
    <col min="1" max="2" width="2.875" style="38" customWidth="1"/>
    <col min="3" max="3" width="18.375" style="38" customWidth="1"/>
    <col min="4" max="5" width="4.375" style="38" customWidth="1"/>
    <col min="6" max="6" width="3.75" style="38" customWidth="1"/>
    <col min="7" max="7" width="2.375" style="38" customWidth="1"/>
    <col min="8" max="8" width="10.375" style="38" customWidth="1"/>
    <col min="9" max="9" width="2.375" style="38" customWidth="1"/>
    <col min="10" max="11" width="2.5" style="38" customWidth="1"/>
    <col min="12" max="12" width="2.75" style="38" customWidth="1"/>
    <col min="13" max="13" width="2.875" style="38" customWidth="1"/>
    <col min="14" max="15" width="2.75" style="38" customWidth="1"/>
    <col min="16" max="16" width="3" style="38" customWidth="1"/>
    <col min="17" max="19" width="4.75" style="38" customWidth="1"/>
    <col min="20" max="22" width="2.875" style="38" customWidth="1"/>
    <col min="23" max="24" width="2.5" style="38" customWidth="1"/>
    <col min="25" max="25" width="2.875" style="38" customWidth="1"/>
    <col min="26" max="26" width="7.75" style="38" customWidth="1"/>
    <col min="27" max="27" width="4.75" style="38" customWidth="1"/>
    <col min="28" max="28" width="2" style="38" customWidth="1"/>
    <col min="29" max="30" width="2.375" style="38" customWidth="1"/>
    <col min="31" max="31" width="3.125" style="38" customWidth="1"/>
    <col min="32" max="33" width="2.375" style="38" customWidth="1"/>
    <col min="34" max="34" width="2.875" style="38" customWidth="1"/>
    <col min="35" max="35" width="7.75" style="38" customWidth="1"/>
    <col min="36" max="37" width="4.375" style="38" customWidth="1"/>
    <col min="38" max="38" width="3.375" style="38" customWidth="1"/>
    <col min="39" max="39" width="2.75" style="38" customWidth="1"/>
    <col min="40" max="40" width="2.875" style="38" customWidth="1"/>
    <col min="41" max="41" width="10.75" style="38" customWidth="1"/>
    <col min="42" max="42" width="2.875" style="38" customWidth="1"/>
    <col min="43" max="44" width="2.5" style="38" customWidth="1"/>
    <col min="45" max="45" width="2.75" style="38" customWidth="1"/>
    <col min="46" max="46" width="7.75" style="38" customWidth="1"/>
    <col min="47" max="47" width="11.75" style="38" customWidth="1"/>
    <col min="48" max="48" width="1.875" style="38" customWidth="1"/>
    <col min="49" max="49" width="5.375" style="38" customWidth="1"/>
    <col min="50" max="58" width="9" style="38"/>
    <col min="59" max="59" width="16.25" style="38" customWidth="1"/>
    <col min="60" max="16384" width="9" style="38"/>
  </cols>
  <sheetData>
    <row r="1" spans="2:49" ht="27" customHeight="1">
      <c r="F1" s="37"/>
      <c r="S1" s="83" t="s">
        <v>74</v>
      </c>
      <c r="T1" s="83" t="s">
        <v>214</v>
      </c>
    </row>
    <row r="2" spans="2:49" ht="12" customHeight="1" thickBot="1">
      <c r="B2" s="522" t="s">
        <v>277</v>
      </c>
      <c r="C2" s="522"/>
      <c r="D2" s="522"/>
      <c r="E2" s="522"/>
      <c r="F2" s="522"/>
      <c r="G2" s="522"/>
      <c r="H2" s="522"/>
      <c r="I2" s="522"/>
      <c r="J2" s="522"/>
      <c r="K2" s="116"/>
      <c r="L2" s="116"/>
      <c r="M2" s="116"/>
      <c r="N2" s="116"/>
      <c r="O2" s="116"/>
      <c r="P2" s="116"/>
      <c r="Q2" s="116"/>
      <c r="R2" s="116"/>
      <c r="S2" s="116"/>
      <c r="T2" s="116"/>
      <c r="U2" s="116"/>
      <c r="V2" s="116"/>
      <c r="W2" s="116"/>
      <c r="X2" s="116"/>
      <c r="Y2" s="97"/>
      <c r="Z2" s="39"/>
      <c r="AA2" s="39"/>
      <c r="AB2" s="39"/>
      <c r="AC2" s="39"/>
      <c r="AD2" s="39"/>
      <c r="AE2" s="39"/>
      <c r="AF2" s="39"/>
      <c r="AG2" s="39"/>
      <c r="AH2" s="39"/>
      <c r="AI2" s="39"/>
      <c r="AJ2" s="39"/>
      <c r="AK2" s="39"/>
      <c r="AL2" s="39"/>
      <c r="AM2" s="39"/>
      <c r="AN2" s="39"/>
      <c r="AO2" s="39"/>
      <c r="AP2" s="39"/>
      <c r="AQ2" s="39"/>
      <c r="AR2" s="39"/>
      <c r="AS2" s="39"/>
      <c r="AT2" s="39"/>
      <c r="AU2" s="109"/>
      <c r="AV2" s="107"/>
      <c r="AW2" s="382"/>
    </row>
    <row r="3" spans="2:49" ht="13.15" customHeight="1">
      <c r="B3" s="522"/>
      <c r="C3" s="522"/>
      <c r="D3" s="522"/>
      <c r="E3" s="522"/>
      <c r="F3" s="522"/>
      <c r="G3" s="522"/>
      <c r="H3" s="522"/>
      <c r="I3" s="522"/>
      <c r="J3" s="522"/>
      <c r="K3" s="116"/>
      <c r="L3" s="116"/>
      <c r="M3" s="116"/>
      <c r="N3" s="116"/>
      <c r="O3" s="116"/>
      <c r="P3" s="116"/>
      <c r="Q3" s="116"/>
      <c r="R3" s="116"/>
      <c r="S3" s="116"/>
      <c r="T3" s="116"/>
      <c r="U3" s="116"/>
      <c r="V3" s="116"/>
      <c r="W3" s="116"/>
      <c r="X3" s="116"/>
      <c r="Y3" s="97"/>
      <c r="Z3" s="40"/>
      <c r="AA3" s="40"/>
      <c r="AB3" s="614"/>
      <c r="AC3" s="614"/>
      <c r="AD3" s="614"/>
      <c r="AE3" s="88"/>
      <c r="AF3" s="98"/>
      <c r="AG3" s="98"/>
      <c r="AH3" s="98"/>
      <c r="AI3" s="98"/>
      <c r="AJ3" s="98"/>
      <c r="AK3" s="98"/>
      <c r="AL3" s="98"/>
      <c r="AM3" s="98"/>
      <c r="AN3" s="98"/>
      <c r="AO3" s="98"/>
      <c r="AP3" s="626" t="s">
        <v>298</v>
      </c>
      <c r="AQ3" s="603"/>
      <c r="AR3" s="604"/>
      <c r="AS3" s="610" t="s">
        <v>0</v>
      </c>
      <c r="AT3" s="611"/>
      <c r="AU3" s="108" t="s">
        <v>88</v>
      </c>
      <c r="AV3" s="98"/>
      <c r="AW3" s="382"/>
    </row>
    <row r="4" spans="2:49" ht="14.25" thickBot="1">
      <c r="C4" s="97"/>
      <c r="F4" s="97"/>
      <c r="G4" s="97"/>
      <c r="H4" s="97"/>
      <c r="I4" s="97"/>
      <c r="J4" s="97"/>
      <c r="K4" s="97"/>
      <c r="L4" s="97"/>
      <c r="M4" s="97"/>
      <c r="N4" s="97"/>
      <c r="O4" s="97"/>
      <c r="P4" s="97"/>
      <c r="Q4" s="97"/>
      <c r="R4" s="97"/>
      <c r="S4" s="97"/>
      <c r="T4" s="97"/>
      <c r="U4" s="97"/>
      <c r="V4" s="97"/>
      <c r="W4" s="97"/>
      <c r="X4" s="97"/>
      <c r="Y4" s="97"/>
      <c r="Z4" s="40"/>
      <c r="AA4" s="40"/>
      <c r="AB4" s="99"/>
      <c r="AC4" s="99"/>
      <c r="AD4" s="99"/>
      <c r="AE4" s="88"/>
      <c r="AF4" s="98"/>
      <c r="AG4" s="98"/>
      <c r="AH4" s="98"/>
      <c r="AI4" s="98"/>
      <c r="AJ4" s="98"/>
      <c r="AK4" s="98"/>
      <c r="AL4" s="98"/>
      <c r="AM4" s="98"/>
      <c r="AN4" s="98"/>
      <c r="AO4" s="98"/>
      <c r="AP4" s="605"/>
      <c r="AQ4" s="606"/>
      <c r="AR4" s="607"/>
      <c r="AS4" s="612" t="str">
        <f>+表紙!N28</f>
        <v>○</v>
      </c>
      <c r="AT4" s="613"/>
      <c r="AU4" s="250" t="str">
        <f>+表紙!O28</f>
        <v>　</v>
      </c>
      <c r="AV4" s="98"/>
      <c r="AW4" s="382"/>
    </row>
    <row r="5" spans="2:49" ht="15" customHeight="1">
      <c r="B5" s="143" t="s">
        <v>84</v>
      </c>
      <c r="C5" s="143"/>
      <c r="F5" s="143"/>
      <c r="G5" s="96"/>
      <c r="H5" s="96"/>
      <c r="I5" s="96"/>
      <c r="J5" s="96"/>
      <c r="K5" s="96"/>
      <c r="L5" s="96"/>
      <c r="M5" s="40"/>
      <c r="N5" s="40"/>
      <c r="O5" s="40"/>
      <c r="P5" s="40"/>
      <c r="Q5" s="40"/>
      <c r="R5" s="40"/>
      <c r="S5" s="40"/>
      <c r="T5" s="40"/>
      <c r="U5" s="40"/>
      <c r="V5" s="40"/>
      <c r="W5" s="40"/>
      <c r="X5" s="40"/>
      <c r="Y5" s="40"/>
      <c r="Z5" s="624" t="s">
        <v>81</v>
      </c>
      <c r="AA5" s="624"/>
      <c r="AB5" s="625"/>
      <c r="AC5" s="625"/>
      <c r="AD5" s="625"/>
      <c r="AE5" s="88" t="s">
        <v>85</v>
      </c>
      <c r="AF5" s="532" t="str">
        <f>+表紙!F47</f>
        <v>日鋪建設株式会社　関東南支店</v>
      </c>
      <c r="AG5" s="532"/>
      <c r="AH5" s="532"/>
      <c r="AI5" s="532"/>
      <c r="AJ5" s="532"/>
      <c r="AK5" s="532"/>
      <c r="AL5" s="532"/>
      <c r="AM5" s="532"/>
      <c r="AN5" s="532"/>
      <c r="AO5" s="532"/>
      <c r="AP5" s="532"/>
      <c r="AQ5" s="532"/>
      <c r="AR5" s="532"/>
      <c r="AS5" s="532"/>
      <c r="AT5" s="532"/>
      <c r="AU5" s="532"/>
      <c r="AV5" s="218"/>
      <c r="AW5" s="382"/>
    </row>
    <row r="6" spans="2:49" ht="24.75" customHeight="1" thickBot="1">
      <c r="B6" s="294" t="s">
        <v>422</v>
      </c>
      <c r="C6" s="123"/>
      <c r="F6" s="123"/>
      <c r="G6" s="123"/>
      <c r="H6" s="123"/>
      <c r="I6" s="123"/>
      <c r="J6" s="123"/>
      <c r="K6" s="123"/>
      <c r="L6" s="123"/>
      <c r="M6" s="123"/>
      <c r="N6" s="123"/>
      <c r="O6" s="123"/>
      <c r="P6" s="123"/>
      <c r="Q6" s="123"/>
      <c r="R6" s="123"/>
      <c r="S6" s="123"/>
      <c r="T6" s="123"/>
      <c r="U6" s="123"/>
      <c r="V6" s="123"/>
      <c r="W6" s="123"/>
      <c r="X6" s="123"/>
      <c r="Y6" s="123"/>
      <c r="AC6" s="40"/>
      <c r="AD6" s="40"/>
      <c r="AE6" s="40"/>
      <c r="AF6" s="40"/>
      <c r="AG6" s="40"/>
      <c r="AH6" s="40"/>
      <c r="AI6" s="40"/>
      <c r="AJ6" s="40"/>
      <c r="AK6" s="40"/>
      <c r="AL6" s="40"/>
      <c r="AM6" s="40"/>
      <c r="AN6" s="40"/>
      <c r="AO6" s="40"/>
      <c r="AP6" s="40"/>
      <c r="AQ6" s="40"/>
      <c r="AR6" s="40"/>
      <c r="AS6" s="40"/>
      <c r="AT6" s="40"/>
      <c r="AU6" s="40"/>
      <c r="AV6" s="40"/>
      <c r="AW6" s="382"/>
    </row>
    <row r="7" spans="2:49" ht="28.15" customHeight="1" thickBot="1">
      <c r="B7" s="586" t="s">
        <v>278</v>
      </c>
      <c r="C7" s="587"/>
      <c r="D7" s="583" t="s">
        <v>252</v>
      </c>
      <c r="E7" s="584"/>
      <c r="F7" s="584"/>
      <c r="G7" s="584"/>
      <c r="H7" s="584"/>
      <c r="I7" s="585"/>
      <c r="J7" s="132"/>
      <c r="K7" s="51"/>
      <c r="L7" s="145"/>
      <c r="M7" s="145"/>
      <c r="N7" s="145"/>
      <c r="O7" s="145"/>
      <c r="P7" s="145"/>
      <c r="Q7" s="145"/>
      <c r="R7" s="145"/>
      <c r="S7" s="618"/>
      <c r="T7" s="619"/>
      <c r="U7" s="619"/>
      <c r="V7" s="619"/>
      <c r="W7" s="257"/>
      <c r="X7" s="257"/>
      <c r="Y7" s="124"/>
      <c r="AB7"/>
      <c r="AC7"/>
      <c r="AD7"/>
      <c r="AE7"/>
      <c r="AF7" s="91"/>
      <c r="AG7" s="91"/>
      <c r="AH7" s="91"/>
      <c r="AI7" s="91"/>
      <c r="AJ7" s="91"/>
      <c r="AK7" s="91"/>
      <c r="AL7" s="91"/>
      <c r="AM7" s="91"/>
      <c r="AN7" s="91"/>
      <c r="AO7" s="51"/>
      <c r="AP7" s="51"/>
      <c r="AQ7" s="51"/>
      <c r="AR7" s="51"/>
      <c r="AS7"/>
      <c r="AT7"/>
      <c r="AU7"/>
      <c r="AV7"/>
      <c r="AW7" s="382"/>
    </row>
    <row r="8" spans="2:49" ht="28.15" customHeight="1" thickTop="1" thickBot="1">
      <c r="B8" s="41" t="s">
        <v>83</v>
      </c>
      <c r="C8" s="593" t="s">
        <v>86</v>
      </c>
      <c r="D8" s="593"/>
      <c r="E8" s="593"/>
      <c r="F8" s="593"/>
      <c r="G8" s="593"/>
      <c r="H8" s="593"/>
      <c r="I8" s="593"/>
      <c r="J8" s="593"/>
      <c r="K8" s="593"/>
      <c r="L8" s="137"/>
      <c r="M8" s="137"/>
      <c r="N8" s="137"/>
      <c r="O8" s="137"/>
      <c r="P8" s="137"/>
      <c r="Q8" s="137"/>
      <c r="R8" s="137"/>
      <c r="S8" s="137"/>
      <c r="T8" s="137"/>
      <c r="U8" s="137"/>
      <c r="V8" s="137"/>
      <c r="W8" s="119"/>
      <c r="X8" s="119"/>
      <c r="Y8" s="119"/>
      <c r="Z8" s="91"/>
      <c r="AA8" s="91"/>
      <c r="AB8" s="91"/>
      <c r="AC8" s="91"/>
      <c r="AD8" s="91"/>
      <c r="AE8" s="91"/>
      <c r="AF8" s="51"/>
      <c r="AG8" s="47"/>
      <c r="AH8" s="43" t="s">
        <v>29</v>
      </c>
      <c r="AI8" s="539" t="s">
        <v>303</v>
      </c>
      <c r="AJ8" s="539"/>
      <c r="AK8" s="539"/>
      <c r="AL8" s="539"/>
      <c r="AM8" s="539"/>
      <c r="AN8" s="540"/>
      <c r="AO8" s="51"/>
      <c r="AP8" s="51"/>
      <c r="AQ8" s="51"/>
      <c r="AR8" s="51"/>
      <c r="AS8"/>
      <c r="AT8"/>
      <c r="AU8"/>
      <c r="AV8"/>
      <c r="AW8" s="382"/>
    </row>
    <row r="9" spans="2:49" ht="24.75" customHeight="1" thickTop="1" thickBot="1">
      <c r="B9" s="175" t="s">
        <v>190</v>
      </c>
      <c r="F9" s="590" t="s">
        <v>156</v>
      </c>
      <c r="G9" s="591"/>
      <c r="H9" s="591"/>
      <c r="I9" s="592"/>
      <c r="J9" s="137"/>
      <c r="K9" s="137"/>
      <c r="L9" s="137"/>
      <c r="M9" s="137"/>
      <c r="N9" s="137"/>
      <c r="O9" s="137"/>
      <c r="P9" s="137"/>
      <c r="Q9" s="137"/>
      <c r="R9" s="137"/>
      <c r="S9" s="137"/>
      <c r="T9" s="137"/>
      <c r="U9" s="137"/>
      <c r="V9" s="137"/>
      <c r="W9" s="119"/>
      <c r="X9" s="119"/>
      <c r="Y9" s="119"/>
      <c r="Z9" s="91"/>
      <c r="AA9" s="91"/>
      <c r="AB9" s="91"/>
      <c r="AC9" s="91"/>
      <c r="AD9" s="91"/>
      <c r="AE9" s="620" t="s">
        <v>20</v>
      </c>
      <c r="AF9" s="54"/>
      <c r="AH9" s="541"/>
      <c r="AI9" s="542"/>
      <c r="AJ9" s="542"/>
      <c r="AK9" s="542"/>
      <c r="AL9" s="542"/>
      <c r="AM9" s="542"/>
      <c r="AN9" s="50" t="s">
        <v>13</v>
      </c>
      <c r="AO9" s="51"/>
      <c r="AP9" s="51"/>
      <c r="AQ9" s="51"/>
      <c r="AR9" s="51"/>
      <c r="AS9"/>
      <c r="AT9"/>
      <c r="AU9"/>
      <c r="AV9"/>
      <c r="AW9" s="382"/>
    </row>
    <row r="10" spans="2:49" ht="24.75" customHeight="1" thickTop="1" thickBot="1">
      <c r="F10" s="92"/>
      <c r="G10" s="118"/>
      <c r="H10" s="118"/>
      <c r="I10" s="118"/>
      <c r="J10" s="118"/>
      <c r="K10" s="118"/>
      <c r="L10" s="118"/>
      <c r="M10" s="118"/>
      <c r="N10" s="118"/>
      <c r="O10" s="118"/>
      <c r="P10" s="118"/>
      <c r="Q10" s="118"/>
      <c r="R10" s="118"/>
      <c r="S10" s="118"/>
      <c r="T10" s="118"/>
      <c r="U10" s="118"/>
      <c r="V10" s="118"/>
      <c r="W10" s="119"/>
      <c r="X10" s="119"/>
      <c r="Y10" s="119"/>
      <c r="Z10" s="91"/>
      <c r="AA10" s="91"/>
      <c r="AB10" s="91"/>
      <c r="AD10" s="51"/>
      <c r="AE10" s="621"/>
      <c r="AF10" s="54"/>
      <c r="AN10" s="51"/>
      <c r="AO10" s="51"/>
      <c r="AP10" s="51"/>
      <c r="AQ10" s="51"/>
      <c r="AR10" s="51"/>
      <c r="AS10"/>
      <c r="AT10"/>
      <c r="AU10"/>
      <c r="AV10"/>
      <c r="AW10" s="382"/>
    </row>
    <row r="11" spans="2:49" ht="27" customHeight="1" thickTop="1" thickBot="1">
      <c r="C11" s="153" t="s">
        <v>157</v>
      </c>
      <c r="F11" s="43" t="s">
        <v>17</v>
      </c>
      <c r="G11" s="539" t="s">
        <v>300</v>
      </c>
      <c r="H11" s="539"/>
      <c r="I11" s="540"/>
      <c r="J11" s="44"/>
      <c r="K11" s="45"/>
      <c r="L11" s="46"/>
      <c r="M11" s="579" t="s">
        <v>18</v>
      </c>
      <c r="N11" s="46"/>
      <c r="O11" s="47"/>
      <c r="P11" s="43" t="s">
        <v>19</v>
      </c>
      <c r="Q11" s="594" t="s">
        <v>206</v>
      </c>
      <c r="R11" s="594"/>
      <c r="S11" s="594"/>
      <c r="T11" s="595"/>
      <c r="U11" s="177"/>
      <c r="V11" s="62"/>
      <c r="W11" s="51"/>
      <c r="X11" s="51"/>
      <c r="Y11"/>
      <c r="Z11"/>
      <c r="AA11"/>
      <c r="AB11"/>
      <c r="AC11" s="51"/>
      <c r="AD11" s="59"/>
      <c r="AE11" s="621"/>
      <c r="AF11" s="134"/>
      <c r="AG11" s="47"/>
      <c r="AH11" s="43" t="s">
        <v>36</v>
      </c>
      <c r="AI11" s="539" t="s">
        <v>211</v>
      </c>
      <c r="AJ11" s="539"/>
      <c r="AK11" s="539"/>
      <c r="AL11" s="539"/>
      <c r="AM11" s="539"/>
      <c r="AN11" s="540"/>
      <c r="AO11" s="51"/>
      <c r="AP11" s="51"/>
      <c r="AQ11" s="51"/>
      <c r="AR11" s="51"/>
      <c r="AS11"/>
      <c r="AT11"/>
      <c r="AU11"/>
      <c r="AV11"/>
      <c r="AW11" s="382"/>
    </row>
    <row r="12" spans="2:49" ht="24.75" customHeight="1" thickTop="1" thickBot="1">
      <c r="F12" s="545">
        <f>+ROUND(P12,2)+ROUND(P15,2)+ROUND(P18,2)+ROUND(P24,2)+P27-ROUND(F15,2)</f>
        <v>0</v>
      </c>
      <c r="G12" s="546"/>
      <c r="H12" s="546"/>
      <c r="I12" s="222" t="s">
        <v>13</v>
      </c>
      <c r="J12" s="51"/>
      <c r="K12" s="52"/>
      <c r="L12" s="51"/>
      <c r="M12" s="580"/>
      <c r="N12" s="53"/>
      <c r="P12" s="541"/>
      <c r="Q12" s="596"/>
      <c r="R12" s="596"/>
      <c r="S12" s="596"/>
      <c r="T12" s="50" t="s">
        <v>13</v>
      </c>
      <c r="U12" s="51"/>
      <c r="V12" s="51"/>
      <c r="W12" s="51"/>
      <c r="X12" s="51"/>
      <c r="Y12"/>
      <c r="Z12"/>
      <c r="AA12"/>
      <c r="AB12"/>
      <c r="AC12" s="54"/>
      <c r="AE12" s="621"/>
      <c r="AG12" s="126"/>
      <c r="AH12" s="541"/>
      <c r="AI12" s="542"/>
      <c r="AJ12" s="542"/>
      <c r="AK12" s="542"/>
      <c r="AL12" s="542"/>
      <c r="AM12" s="542"/>
      <c r="AN12" s="50" t="s">
        <v>13</v>
      </c>
      <c r="AO12" s="51"/>
      <c r="AP12" s="51"/>
      <c r="AQ12" s="51"/>
      <c r="AR12" s="51"/>
      <c r="AS12"/>
      <c r="AT12"/>
      <c r="AU12"/>
      <c r="AV12"/>
      <c r="AW12" s="382"/>
    </row>
    <row r="13" spans="2:49" ht="24.75" customHeight="1" thickTop="1" thickBot="1">
      <c r="J13" s="51"/>
      <c r="K13" s="55"/>
      <c r="L13" s="51"/>
      <c r="M13" s="580"/>
      <c r="N13" s="54"/>
      <c r="U13" s="51"/>
      <c r="V13" s="51"/>
      <c r="W13" s="51"/>
      <c r="X13" s="51"/>
      <c r="Y13"/>
      <c r="Z13"/>
      <c r="AA13"/>
      <c r="AB13"/>
      <c r="AC13" s="54"/>
      <c r="AE13" s="621"/>
      <c r="AG13" s="132"/>
      <c r="AH13" s="129"/>
      <c r="AI13" s="130"/>
      <c r="AJ13" s="130"/>
      <c r="AK13" s="130"/>
      <c r="AL13" s="130"/>
      <c r="AM13" s="131"/>
      <c r="AN13" s="131"/>
      <c r="AQ13" s="39"/>
      <c r="AR13" s="39"/>
      <c r="AS13" s="128"/>
      <c r="AT13" s="128"/>
      <c r="AU13" s="257"/>
      <c r="AV13" s="51"/>
      <c r="AW13" s="382"/>
    </row>
    <row r="14" spans="2:49" ht="27" customHeight="1" thickTop="1" thickBot="1">
      <c r="F14" s="49" t="s">
        <v>402</v>
      </c>
      <c r="G14" s="561" t="s">
        <v>163</v>
      </c>
      <c r="H14" s="561"/>
      <c r="I14" s="544"/>
      <c r="J14" s="57"/>
      <c r="K14" s="58"/>
      <c r="L14" s="51"/>
      <c r="M14" s="580"/>
      <c r="N14" s="54"/>
      <c r="O14" s="46"/>
      <c r="P14" s="43" t="s">
        <v>24</v>
      </c>
      <c r="Q14" s="594" t="s">
        <v>279</v>
      </c>
      <c r="R14" s="594"/>
      <c r="S14" s="594"/>
      <c r="T14" s="595"/>
      <c r="U14" s="177"/>
      <c r="V14" s="62"/>
      <c r="W14" s="51"/>
      <c r="X14" s="51"/>
      <c r="Y14"/>
      <c r="Z14"/>
      <c r="AA14"/>
      <c r="AB14"/>
      <c r="AC14" s="54"/>
      <c r="AE14" s="622"/>
      <c r="AG14" s="133"/>
      <c r="AH14" s="49" t="s">
        <v>138</v>
      </c>
      <c r="AI14" s="608" t="s">
        <v>222</v>
      </c>
      <c r="AJ14" s="608"/>
      <c r="AK14" s="608"/>
      <c r="AL14" s="608"/>
      <c r="AM14" s="608"/>
      <c r="AN14" s="609"/>
      <c r="AO14"/>
      <c r="AS14" s="128"/>
      <c r="AT14" s="128"/>
      <c r="AU14" s="257"/>
      <c r="AV14" s="51"/>
      <c r="AW14" s="382"/>
    </row>
    <row r="15" spans="2:49" ht="24.75" customHeight="1" thickBot="1">
      <c r="F15" s="557"/>
      <c r="G15" s="558"/>
      <c r="H15" s="558"/>
      <c r="I15" s="42" t="s">
        <v>13</v>
      </c>
      <c r="J15" s="51"/>
      <c r="K15" s="54"/>
      <c r="L15" s="51"/>
      <c r="M15" s="580"/>
      <c r="N15" s="54"/>
      <c r="P15" s="541"/>
      <c r="Q15" s="596"/>
      <c r="R15" s="596"/>
      <c r="S15" s="596"/>
      <c r="T15" s="50" t="s">
        <v>13</v>
      </c>
      <c r="U15" s="51"/>
      <c r="V15" s="51"/>
      <c r="W15" s="51"/>
      <c r="X15" s="51"/>
      <c r="Y15"/>
      <c r="Z15"/>
      <c r="AA15"/>
      <c r="AB15"/>
      <c r="AC15" s="54"/>
      <c r="AH15" s="571"/>
      <c r="AI15" s="562"/>
      <c r="AJ15" s="562"/>
      <c r="AK15" s="562"/>
      <c r="AL15" s="562"/>
      <c r="AM15" s="562"/>
      <c r="AN15" s="42" t="s">
        <v>13</v>
      </c>
      <c r="AO15"/>
      <c r="AS15" s="60" t="s">
        <v>30</v>
      </c>
      <c r="AT15" s="61"/>
      <c r="AW15" s="382"/>
    </row>
    <row r="16" spans="2:49" ht="27" customHeight="1" thickTop="1" thickBot="1">
      <c r="K16" s="54"/>
      <c r="L16" s="51"/>
      <c r="M16" s="580"/>
      <c r="N16" s="54"/>
      <c r="P16" s="578" t="str">
        <f>+IF(Y18=0,"",IF(Y18-P18=Y18,"エラー！：⑥残さ物量があるのに、④自ら中間処理した量がゼロになっています",""))</f>
        <v/>
      </c>
      <c r="Q16" s="578"/>
      <c r="R16" s="578"/>
      <c r="S16" s="578"/>
      <c r="T16" s="578"/>
      <c r="U16" s="578"/>
      <c r="V16" s="578"/>
      <c r="W16" s="578"/>
      <c r="X16" s="578"/>
      <c r="Y16" s="578"/>
      <c r="Z16" s="578"/>
      <c r="AA16" s="578"/>
      <c r="AB16" s="578"/>
      <c r="AC16" s="54"/>
      <c r="AD16" s="51"/>
      <c r="AE16" s="173"/>
      <c r="AP16" s="48"/>
      <c r="AQ16" s="51"/>
      <c r="AS16" s="547" t="s">
        <v>137</v>
      </c>
      <c r="AT16" s="548"/>
      <c r="AU16" s="223"/>
      <c r="AV16" s="42" t="s">
        <v>13</v>
      </c>
      <c r="AW16" s="382"/>
    </row>
    <row r="17" spans="2:49" ht="27" customHeight="1" thickTop="1" thickBot="1">
      <c r="K17" s="54"/>
      <c r="L17" s="51"/>
      <c r="M17" s="580"/>
      <c r="N17" s="54"/>
      <c r="O17" s="46"/>
      <c r="P17" s="43" t="s">
        <v>27</v>
      </c>
      <c r="Q17" s="539" t="s">
        <v>207</v>
      </c>
      <c r="R17" s="539"/>
      <c r="S17" s="539"/>
      <c r="T17" s="540"/>
      <c r="U17" s="588"/>
      <c r="V17" s="589"/>
      <c r="W17" s="589"/>
      <c r="X17" s="589"/>
      <c r="Y17" s="125" t="s">
        <v>21</v>
      </c>
      <c r="Z17" s="539" t="s">
        <v>210</v>
      </c>
      <c r="AA17" s="539"/>
      <c r="AB17" s="540"/>
      <c r="AC17" s="138"/>
      <c r="AD17" s="133"/>
      <c r="AE17" s="579" t="s">
        <v>28</v>
      </c>
      <c r="AF17" s="46"/>
      <c r="AG17" s="46"/>
      <c r="AH17" s="225" t="s">
        <v>140</v>
      </c>
      <c r="AI17" s="561" t="s">
        <v>212</v>
      </c>
      <c r="AJ17" s="561"/>
      <c r="AK17" s="561"/>
      <c r="AL17" s="544"/>
      <c r="AM17" s="46"/>
      <c r="AN17" s="234"/>
      <c r="AO17" s="543" t="s">
        <v>186</v>
      </c>
      <c r="AP17" s="544"/>
      <c r="AQ17" s="236"/>
      <c r="AS17" s="547" t="s">
        <v>192</v>
      </c>
      <c r="AT17" s="548"/>
      <c r="AU17" s="223"/>
      <c r="AV17" s="42" t="s">
        <v>34</v>
      </c>
      <c r="AW17" s="382"/>
    </row>
    <row r="18" spans="2:49" ht="27" customHeight="1" thickBot="1">
      <c r="K18" s="54"/>
      <c r="L18" s="51"/>
      <c r="M18" s="580"/>
      <c r="N18" s="54"/>
      <c r="P18" s="541"/>
      <c r="Q18" s="596"/>
      <c r="R18" s="596"/>
      <c r="S18" s="596"/>
      <c r="T18" s="50" t="s">
        <v>13</v>
      </c>
      <c r="U18"/>
      <c r="V18" s="227"/>
      <c r="W18"/>
      <c r="X18" s="181"/>
      <c r="Y18" s="545">
        <f>+ROUND(AH9,2)+ROUND(AH12,2)+ROUND(AH15,2)+AH18</f>
        <v>0</v>
      </c>
      <c r="Z18" s="546"/>
      <c r="AA18" s="546"/>
      <c r="AB18" s="50" t="s">
        <v>4</v>
      </c>
      <c r="AC18" s="180"/>
      <c r="AD18" s="180"/>
      <c r="AE18" s="580"/>
      <c r="AH18" s="549">
        <f>+ROUND(AO18,2)+ROUND(AO21,2)</f>
        <v>0</v>
      </c>
      <c r="AI18" s="534"/>
      <c r="AJ18" s="534"/>
      <c r="AK18" s="534"/>
      <c r="AL18" s="42" t="s">
        <v>13</v>
      </c>
      <c r="AM18" s="53"/>
      <c r="AO18" s="251">
        <f>+ROUND(AU16,2)+ROUND(AU17,2)+ROUND(AU18,2)</f>
        <v>0</v>
      </c>
      <c r="AP18" s="42" t="s">
        <v>34</v>
      </c>
      <c r="AS18" s="547" t="s">
        <v>139</v>
      </c>
      <c r="AT18" s="548"/>
      <c r="AU18" s="223"/>
      <c r="AV18" s="42" t="s">
        <v>26</v>
      </c>
      <c r="AW18" s="623" t="s">
        <v>410</v>
      </c>
    </row>
    <row r="19" spans="2:49" ht="24.75" customHeight="1" thickTop="1" thickBot="1">
      <c r="K19" s="54"/>
      <c r="L19" s="51"/>
      <c r="M19" s="580"/>
      <c r="N19" s="54"/>
      <c r="P19" s="120"/>
      <c r="Q19" s="226"/>
      <c r="R19" s="184"/>
      <c r="S19" s="120"/>
      <c r="T19" s="120"/>
      <c r="U19" s="122"/>
      <c r="V19" s="228"/>
      <c r="W19" s="122"/>
      <c r="X19" s="122"/>
      <c r="Y19" s="121"/>
      <c r="Z19" s="121"/>
      <c r="AA19" s="121"/>
      <c r="AB19" s="121"/>
      <c r="AC19" s="51"/>
      <c r="AD19" s="51"/>
      <c r="AE19" s="580"/>
      <c r="AH19" s="51"/>
      <c r="AI19" s="54"/>
      <c r="AJ19" s="51"/>
      <c r="AK19" s="51"/>
      <c r="AL19" s="51"/>
      <c r="AM19" s="54"/>
      <c r="AS19"/>
      <c r="AT19"/>
      <c r="AU19"/>
      <c r="AV19"/>
      <c r="AW19" s="623"/>
    </row>
    <row r="20" spans="2:49" ht="27" customHeight="1" thickTop="1" thickBot="1">
      <c r="K20" s="54"/>
      <c r="L20" s="51"/>
      <c r="M20" s="580"/>
      <c r="N20" s="54"/>
      <c r="P20" s="43" t="s">
        <v>48</v>
      </c>
      <c r="Q20" s="539" t="s">
        <v>208</v>
      </c>
      <c r="R20" s="539"/>
      <c r="S20" s="539"/>
      <c r="T20" s="540"/>
      <c r="U20" s="120"/>
      <c r="V20" s="229"/>
      <c r="W20" s="232"/>
      <c r="X20" s="233"/>
      <c r="Y20" s="125" t="s">
        <v>25</v>
      </c>
      <c r="Z20" s="539" t="s">
        <v>209</v>
      </c>
      <c r="AA20" s="539"/>
      <c r="AB20" s="540"/>
      <c r="AC20" s="51"/>
      <c r="AD20" s="51"/>
      <c r="AE20" s="580"/>
      <c r="AG20" s="51"/>
      <c r="AH20" s="51"/>
      <c r="AI20" s="54"/>
      <c r="AJ20" s="51"/>
      <c r="AK20" s="51"/>
      <c r="AL20" s="136"/>
      <c r="AM20" s="54"/>
      <c r="AN20" s="235"/>
      <c r="AO20" s="543" t="s">
        <v>188</v>
      </c>
      <c r="AP20" s="544"/>
      <c r="AQ20" s="178"/>
      <c r="AR20" s="51"/>
      <c r="AS20" s="56"/>
      <c r="AT20" s="56"/>
      <c r="AW20" s="623"/>
    </row>
    <row r="21" spans="2:49" ht="25.15" customHeight="1" thickBot="1">
      <c r="B21" s="550" t="s">
        <v>421</v>
      </c>
      <c r="C21" s="550"/>
      <c r="D21" s="550"/>
      <c r="E21" s="550"/>
      <c r="F21" s="550"/>
      <c r="G21" s="550"/>
      <c r="H21" s="550"/>
      <c r="I21" s="550"/>
      <c r="J21" s="550"/>
      <c r="K21" s="54"/>
      <c r="L21" s="51"/>
      <c r="M21" s="580"/>
      <c r="N21" s="54"/>
      <c r="P21" s="541"/>
      <c r="Q21" s="600"/>
      <c r="R21" s="600"/>
      <c r="S21" s="600"/>
      <c r="T21" s="50" t="s">
        <v>13</v>
      </c>
      <c r="U21" s="120"/>
      <c r="V21" s="120"/>
      <c r="W21" s="120"/>
      <c r="X21" s="120"/>
      <c r="Y21" s="545">
        <f>+P18-Y18</f>
        <v>0</v>
      </c>
      <c r="Z21" s="546"/>
      <c r="AA21" s="546"/>
      <c r="AB21" s="50" t="s">
        <v>4</v>
      </c>
      <c r="AC21" s="122"/>
      <c r="AD21" s="51"/>
      <c r="AE21" s="581"/>
      <c r="AG21" s="51"/>
      <c r="AH21" s="51"/>
      <c r="AI21" s="54"/>
      <c r="AJ21" s="51"/>
      <c r="AK21" s="51"/>
      <c r="AL21" s="51"/>
      <c r="AM21" s="51"/>
      <c r="AN21" s="136"/>
      <c r="AO21" s="223"/>
      <c r="AP21" s="42" t="s">
        <v>38</v>
      </c>
      <c r="AQ21" s="178"/>
      <c r="AR21" s="51"/>
      <c r="AS21"/>
      <c r="AT21"/>
      <c r="AU21"/>
      <c r="AV21"/>
      <c r="AW21" s="382"/>
    </row>
    <row r="22" spans="2:49" ht="25.5" customHeight="1" thickTop="1" thickBot="1">
      <c r="B22" s="551"/>
      <c r="C22" s="551"/>
      <c r="D22" s="551"/>
      <c r="E22" s="551"/>
      <c r="F22" s="551"/>
      <c r="G22" s="551"/>
      <c r="H22" s="551"/>
      <c r="I22" s="551"/>
      <c r="J22" s="551"/>
      <c r="K22" s="54"/>
      <c r="L22" s="51"/>
      <c r="M22" s="580"/>
      <c r="N22" s="54"/>
      <c r="P22" s="597" t="str">
        <f>+IF(P21=0,"",IF(P18&lt;P21,"エラー !：④の内数である⑤の量が④を超えています",""))</f>
        <v/>
      </c>
      <c r="Q22" s="597"/>
      <c r="R22" s="597"/>
      <c r="S22" s="597"/>
      <c r="T22" s="597"/>
      <c r="U22" s="597"/>
      <c r="V22" s="597"/>
      <c r="W22" s="121"/>
      <c r="X22" s="121"/>
      <c r="Y22" s="121"/>
      <c r="Z22" s="121"/>
      <c r="AA22" s="121"/>
      <c r="AB22" s="121"/>
      <c r="AC22" s="51"/>
      <c r="AD22" s="51"/>
      <c r="AE22" s="173"/>
      <c r="AG22" s="51"/>
      <c r="AH22" s="51"/>
      <c r="AI22" s="54"/>
      <c r="AJ22" s="51"/>
      <c r="AK22" s="51"/>
      <c r="AL22" s="51"/>
      <c r="AM22" s="51"/>
      <c r="AN22" s="51"/>
      <c r="AW22" s="382"/>
    </row>
    <row r="23" spans="2:49" ht="27" customHeight="1" thickTop="1" thickBot="1">
      <c r="B23" s="554" t="s">
        <v>159</v>
      </c>
      <c r="C23" s="556"/>
      <c r="D23" s="555" t="s">
        <v>423</v>
      </c>
      <c r="E23" s="555"/>
      <c r="F23" s="555"/>
      <c r="G23" s="556"/>
      <c r="H23" s="554" t="s">
        <v>424</v>
      </c>
      <c r="I23" s="555"/>
      <c r="J23" s="556"/>
      <c r="K23" s="54"/>
      <c r="L23" s="51"/>
      <c r="M23" s="580"/>
      <c r="N23" s="54"/>
      <c r="O23" s="46"/>
      <c r="P23" s="49" t="s">
        <v>72</v>
      </c>
      <c r="Q23" s="561" t="s">
        <v>32</v>
      </c>
      <c r="R23" s="561"/>
      <c r="S23" s="561"/>
      <c r="T23" s="544"/>
      <c r="U23" s="598"/>
      <c r="V23" s="599"/>
      <c r="W23" s="599"/>
      <c r="X23" s="599"/>
      <c r="AC23" s="51"/>
      <c r="AD23" s="51"/>
      <c r="AE23"/>
      <c r="AF23"/>
      <c r="AG23"/>
      <c r="AH23"/>
      <c r="AI23" s="237"/>
      <c r="AJ23"/>
      <c r="AK23" s="51"/>
      <c r="AL23" s="51"/>
      <c r="AM23" s="51"/>
      <c r="AN23" s="140"/>
      <c r="AP23" s="51"/>
      <c r="AR23" s="47"/>
      <c r="AS23" s="125" t="s">
        <v>152</v>
      </c>
      <c r="AT23" s="539" t="s">
        <v>153</v>
      </c>
      <c r="AU23" s="539"/>
      <c r="AV23" s="540"/>
      <c r="AW23" s="382"/>
    </row>
    <row r="24" spans="2:49" ht="27" customHeight="1" thickBot="1">
      <c r="B24" s="535" t="s">
        <v>160</v>
      </c>
      <c r="C24" s="536"/>
      <c r="D24" s="562">
        <v>0</v>
      </c>
      <c r="E24" s="562"/>
      <c r="F24" s="562"/>
      <c r="G24" s="182" t="s">
        <v>158</v>
      </c>
      <c r="H24" s="533">
        <f>+F12</f>
        <v>0</v>
      </c>
      <c r="I24" s="534"/>
      <c r="J24" s="182" t="s">
        <v>158</v>
      </c>
      <c r="K24" s="54"/>
      <c r="L24" s="51"/>
      <c r="M24" s="581"/>
      <c r="P24" s="571"/>
      <c r="Q24" s="601"/>
      <c r="R24" s="601"/>
      <c r="S24" s="601"/>
      <c r="T24" s="42" t="s">
        <v>13</v>
      </c>
      <c r="U24"/>
      <c r="V24"/>
      <c r="W24"/>
      <c r="X24"/>
      <c r="AC24" s="51"/>
      <c r="AD24" s="51"/>
      <c r="AE24"/>
      <c r="AF24"/>
      <c r="AG24"/>
      <c r="AH24"/>
      <c r="AI24" s="237"/>
      <c r="AJ24"/>
      <c r="AK24" s="51"/>
      <c r="AL24" s="130"/>
      <c r="AM24" s="51"/>
      <c r="AN24" s="51"/>
      <c r="AQ24" s="54"/>
      <c r="AR24" s="135"/>
      <c r="AS24" s="545">
        <f>+ROUND(AU16,2)+ROUND(AA28,2)</f>
        <v>0</v>
      </c>
      <c r="AT24" s="546"/>
      <c r="AU24" s="546"/>
      <c r="AV24" s="50" t="s">
        <v>13</v>
      </c>
      <c r="AW24" s="382"/>
    </row>
    <row r="25" spans="2:49" ht="27" customHeight="1" thickBot="1">
      <c r="B25" s="535" t="s">
        <v>161</v>
      </c>
      <c r="C25" s="536"/>
      <c r="D25" s="562">
        <v>0</v>
      </c>
      <c r="E25" s="562"/>
      <c r="F25" s="562"/>
      <c r="G25" s="182" t="s">
        <v>158</v>
      </c>
      <c r="H25" s="533">
        <f>+P12+AH9</f>
        <v>0</v>
      </c>
      <c r="I25" s="534"/>
      <c r="J25" s="182" t="s">
        <v>158</v>
      </c>
      <c r="K25" s="54"/>
      <c r="L25" s="51"/>
      <c r="P25" s="51"/>
      <c r="Q25" s="51"/>
      <c r="R25" s="51"/>
      <c r="S25" s="51"/>
      <c r="T25" s="51"/>
      <c r="U25" s="51"/>
      <c r="V25" s="51"/>
      <c r="AE25" s="139"/>
      <c r="AH25" s="51"/>
      <c r="AI25" s="54"/>
      <c r="AJ25" s="51"/>
      <c r="AK25" s="51"/>
      <c r="AL25" s="174"/>
      <c r="AM25" s="174"/>
      <c r="AN25" s="174"/>
      <c r="AQ25" s="239"/>
      <c r="AR25" s="117"/>
      <c r="AW25" s="382"/>
    </row>
    <row r="26" spans="2:49" ht="27" customHeight="1" thickTop="1" thickBot="1">
      <c r="B26" s="535" t="s">
        <v>162</v>
      </c>
      <c r="C26" s="536"/>
      <c r="D26" s="562">
        <v>0</v>
      </c>
      <c r="E26" s="562"/>
      <c r="F26" s="562"/>
      <c r="G26" s="182" t="s">
        <v>158</v>
      </c>
      <c r="H26" s="533">
        <f>+P21</f>
        <v>0</v>
      </c>
      <c r="I26" s="534"/>
      <c r="J26" s="182" t="s">
        <v>158</v>
      </c>
      <c r="K26" s="54"/>
      <c r="L26" s="133"/>
      <c r="M26" s="579" t="s">
        <v>35</v>
      </c>
      <c r="N26" s="46"/>
      <c r="O26" s="46"/>
      <c r="P26" s="225" t="s">
        <v>142</v>
      </c>
      <c r="Q26" s="561" t="s">
        <v>143</v>
      </c>
      <c r="R26" s="561"/>
      <c r="S26" s="561"/>
      <c r="T26" s="544"/>
      <c r="U26" s="46"/>
      <c r="V26" s="46"/>
      <c r="W26" s="46"/>
      <c r="X26" s="46"/>
      <c r="Y26" s="46"/>
      <c r="Z26" s="46"/>
      <c r="AA26" s="46"/>
      <c r="AB26" s="46"/>
      <c r="AC26" s="46"/>
      <c r="AD26" s="46"/>
      <c r="AE26" s="46"/>
      <c r="AF26" s="46"/>
      <c r="AG26" s="46"/>
      <c r="AH26" s="46"/>
      <c r="AI26" s="59"/>
      <c r="AJ26" s="46"/>
      <c r="AK26" s="47"/>
      <c r="AL26" s="125" t="s">
        <v>149</v>
      </c>
      <c r="AM26" s="539" t="s">
        <v>213</v>
      </c>
      <c r="AN26" s="539"/>
      <c r="AO26" s="539"/>
      <c r="AP26" s="540"/>
      <c r="AQ26" s="241"/>
      <c r="AR26" s="242"/>
      <c r="AS26" s="125" t="s">
        <v>154</v>
      </c>
      <c r="AT26" s="539" t="s">
        <v>398</v>
      </c>
      <c r="AU26" s="539"/>
      <c r="AV26" s="540"/>
      <c r="AW26" s="382"/>
    </row>
    <row r="27" spans="2:49" ht="27" customHeight="1" thickBot="1">
      <c r="B27" s="535" t="s">
        <v>164</v>
      </c>
      <c r="C27" s="536"/>
      <c r="D27" s="562">
        <v>0</v>
      </c>
      <c r="E27" s="562"/>
      <c r="F27" s="562"/>
      <c r="G27" s="182" t="s">
        <v>158</v>
      </c>
      <c r="H27" s="533">
        <f>+Y21</f>
        <v>0</v>
      </c>
      <c r="I27" s="534"/>
      <c r="J27" s="182" t="s">
        <v>158</v>
      </c>
      <c r="M27" s="580"/>
      <c r="P27" s="549">
        <f>+R30+ROUND(R33,2)</f>
        <v>0</v>
      </c>
      <c r="Q27" s="582"/>
      <c r="R27" s="582"/>
      <c r="S27" s="582"/>
      <c r="T27" s="42" t="s">
        <v>38</v>
      </c>
      <c r="U27" s="62"/>
      <c r="V27" s="62"/>
      <c r="Y27" s="60" t="s">
        <v>39</v>
      </c>
      <c r="Z27" s="63"/>
      <c r="AH27" s="51"/>
      <c r="AI27" s="51"/>
      <c r="AJ27" s="51"/>
      <c r="AK27" s="51"/>
      <c r="AL27" s="545">
        <f>+AH18+P27</f>
        <v>0</v>
      </c>
      <c r="AM27" s="546"/>
      <c r="AN27" s="546"/>
      <c r="AO27" s="546"/>
      <c r="AP27" s="50" t="s">
        <v>13</v>
      </c>
      <c r="AQ27" s="239"/>
      <c r="AR27" s="117"/>
      <c r="AS27" s="541"/>
      <c r="AT27" s="542"/>
      <c r="AU27" s="542"/>
      <c r="AV27" s="50" t="s">
        <v>13</v>
      </c>
      <c r="AW27" s="382"/>
    </row>
    <row r="28" spans="2:49" ht="27" customHeight="1" thickTop="1" thickBot="1">
      <c r="B28" s="537" t="s">
        <v>299</v>
      </c>
      <c r="C28" s="538"/>
      <c r="D28" s="562">
        <v>0</v>
      </c>
      <c r="E28" s="562"/>
      <c r="F28" s="562"/>
      <c r="G28" s="182" t="s">
        <v>158</v>
      </c>
      <c r="H28" s="533">
        <f>+P15+AH12</f>
        <v>0</v>
      </c>
      <c r="I28" s="534"/>
      <c r="J28" s="182" t="s">
        <v>158</v>
      </c>
      <c r="M28" s="580"/>
      <c r="P28" s="54"/>
      <c r="U28" s="51"/>
      <c r="V28" s="51"/>
      <c r="Y28" s="572" t="s">
        <v>137</v>
      </c>
      <c r="Z28" s="573"/>
      <c r="AA28" s="571"/>
      <c r="AB28" s="562"/>
      <c r="AC28" s="562"/>
      <c r="AD28" s="562"/>
      <c r="AE28" s="562"/>
      <c r="AF28" s="42" t="s">
        <v>13</v>
      </c>
      <c r="AH28" s="51"/>
      <c r="AI28" s="51"/>
      <c r="AN28" s="238"/>
      <c r="AQ28" s="239"/>
      <c r="AR28" s="117"/>
      <c r="AS28" s="383" t="str">
        <f>+IF(AS27=0,"",IF(AL27&lt;(AS24+AS27+AS31),"エラー !：⑩の内数である（⑫+⑬＋⑭）の量が⑩を超えています",""))</f>
        <v/>
      </c>
      <c r="AT28" s="379"/>
      <c r="AU28" s="379"/>
      <c r="AV28" s="379"/>
      <c r="AW28" s="382"/>
    </row>
    <row r="29" spans="2:49" ht="27" customHeight="1" thickTop="1" thickBot="1">
      <c r="B29" s="535" t="s">
        <v>165</v>
      </c>
      <c r="C29" s="536"/>
      <c r="D29" s="562">
        <v>0</v>
      </c>
      <c r="E29" s="562"/>
      <c r="F29" s="562"/>
      <c r="G29" s="182" t="s">
        <v>158</v>
      </c>
      <c r="H29" s="533">
        <f>+AL27</f>
        <v>0</v>
      </c>
      <c r="I29" s="534"/>
      <c r="J29" s="182" t="s">
        <v>158</v>
      </c>
      <c r="M29" s="580"/>
      <c r="P29" s="54"/>
      <c r="Q29" s="133"/>
      <c r="R29" s="49" t="s">
        <v>145</v>
      </c>
      <c r="S29" s="561" t="s">
        <v>33</v>
      </c>
      <c r="T29" s="576"/>
      <c r="U29" s="576"/>
      <c r="V29" s="577"/>
      <c r="W29" s="46"/>
      <c r="X29" s="64"/>
      <c r="Y29" s="572" t="s">
        <v>191</v>
      </c>
      <c r="Z29" s="573"/>
      <c r="AA29" s="571"/>
      <c r="AB29" s="562"/>
      <c r="AC29" s="562"/>
      <c r="AD29" s="562"/>
      <c r="AE29" s="562"/>
      <c r="AF29" s="42" t="s">
        <v>13</v>
      </c>
      <c r="AH29" s="51"/>
      <c r="AI29" s="51"/>
      <c r="AJ29" s="51"/>
      <c r="AK29" s="51"/>
      <c r="AL29" s="125" t="s">
        <v>150</v>
      </c>
      <c r="AM29" s="539" t="s">
        <v>151</v>
      </c>
      <c r="AN29" s="539"/>
      <c r="AO29" s="539"/>
      <c r="AP29" s="540"/>
      <c r="AQ29" s="240"/>
      <c r="AR29" s="243"/>
      <c r="AS29" s="569" t="s">
        <v>155</v>
      </c>
      <c r="AT29" s="565" t="s">
        <v>399</v>
      </c>
      <c r="AU29" s="565"/>
      <c r="AV29" s="566"/>
      <c r="AW29" s="382"/>
    </row>
    <row r="30" spans="2:49" ht="27" customHeight="1" thickBot="1">
      <c r="B30" s="535" t="s">
        <v>166</v>
      </c>
      <c r="C30" s="536"/>
      <c r="D30" s="562">
        <v>0</v>
      </c>
      <c r="E30" s="562"/>
      <c r="F30" s="562"/>
      <c r="G30" s="182" t="s">
        <v>158</v>
      </c>
      <c r="H30" s="533">
        <f>+AL30</f>
        <v>0</v>
      </c>
      <c r="I30" s="534"/>
      <c r="J30" s="182" t="s">
        <v>158</v>
      </c>
      <c r="M30" s="580"/>
      <c r="P30" s="54"/>
      <c r="R30" s="549">
        <f>+ROUND(AA28,2)+ROUND(AA29,2)+ROUND(AA30,2)</f>
        <v>0</v>
      </c>
      <c r="S30" s="582"/>
      <c r="T30" s="582"/>
      <c r="U30" s="582"/>
      <c r="V30" s="42" t="s">
        <v>16</v>
      </c>
      <c r="Y30" s="572" t="s">
        <v>148</v>
      </c>
      <c r="Z30" s="573"/>
      <c r="AA30" s="571"/>
      <c r="AB30" s="562"/>
      <c r="AC30" s="562"/>
      <c r="AD30" s="562"/>
      <c r="AE30" s="562"/>
      <c r="AF30" s="42" t="s">
        <v>13</v>
      </c>
      <c r="AL30" s="541"/>
      <c r="AM30" s="542"/>
      <c r="AN30" s="542"/>
      <c r="AO30" s="542"/>
      <c r="AP30" s="50" t="s">
        <v>13</v>
      </c>
      <c r="AS30" s="570"/>
      <c r="AT30" s="567"/>
      <c r="AU30" s="567"/>
      <c r="AV30" s="568"/>
      <c r="AW30" s="382"/>
    </row>
    <row r="31" spans="2:49" ht="27" customHeight="1" thickTop="1" thickBot="1">
      <c r="B31" s="535" t="s">
        <v>167</v>
      </c>
      <c r="C31" s="536"/>
      <c r="D31" s="562">
        <v>0</v>
      </c>
      <c r="E31" s="562"/>
      <c r="F31" s="562"/>
      <c r="G31" s="182" t="s">
        <v>158</v>
      </c>
      <c r="H31" s="533">
        <f>+AS24</f>
        <v>0</v>
      </c>
      <c r="I31" s="534"/>
      <c r="J31" s="182" t="s">
        <v>158</v>
      </c>
      <c r="M31" s="580"/>
      <c r="P31" s="54"/>
      <c r="Y31"/>
      <c r="Z31"/>
      <c r="AA31" s="65" t="s">
        <v>309</v>
      </c>
      <c r="AK31" s="117"/>
      <c r="AL31" s="578" t="str">
        <f>+IF(AL30=0,"",IF(AL27&lt;AL30,"エラー !：⑩の内数である⑪の量が⑩を超えています",""))</f>
        <v/>
      </c>
      <c r="AM31" s="578"/>
      <c r="AN31" s="578"/>
      <c r="AO31" s="578"/>
      <c r="AP31" s="578"/>
      <c r="AQ31" s="578"/>
      <c r="AR31" s="39"/>
      <c r="AS31" s="563"/>
      <c r="AT31" s="564"/>
      <c r="AU31" s="564"/>
      <c r="AV31" s="152" t="s">
        <v>13</v>
      </c>
      <c r="AW31" s="382"/>
    </row>
    <row r="32" spans="2:49" ht="27" customHeight="1" thickTop="1" thickBot="1">
      <c r="B32" s="535" t="s">
        <v>400</v>
      </c>
      <c r="C32" s="536"/>
      <c r="D32" s="562">
        <v>0</v>
      </c>
      <c r="E32" s="562"/>
      <c r="F32" s="562"/>
      <c r="G32" s="182" t="s">
        <v>158</v>
      </c>
      <c r="H32" s="533">
        <f>+AS27</f>
        <v>0</v>
      </c>
      <c r="I32" s="534"/>
      <c r="J32" s="182" t="s">
        <v>158</v>
      </c>
      <c r="M32" s="580"/>
      <c r="P32" s="54"/>
      <c r="Q32" s="133"/>
      <c r="R32" s="49" t="s">
        <v>147</v>
      </c>
      <c r="S32" s="561" t="s">
        <v>37</v>
      </c>
      <c r="T32" s="576"/>
      <c r="U32" s="576"/>
      <c r="V32" s="577"/>
      <c r="W32" s="51"/>
      <c r="X32" s="51"/>
      <c r="Y32"/>
      <c r="Z32"/>
      <c r="AA32" s="523" t="s">
        <v>280</v>
      </c>
      <c r="AB32" s="524"/>
      <c r="AC32" s="524"/>
      <c r="AD32" s="524"/>
      <c r="AE32" s="524"/>
      <c r="AF32" s="524"/>
      <c r="AG32" s="524" t="s">
        <v>281</v>
      </c>
      <c r="AH32" s="524"/>
      <c r="AI32" s="524"/>
      <c r="AJ32" s="524"/>
      <c r="AK32" s="524" t="s">
        <v>310</v>
      </c>
      <c r="AL32" s="524"/>
      <c r="AM32" s="524"/>
      <c r="AN32" s="524"/>
      <c r="AO32" s="529"/>
      <c r="AP32" s="176"/>
      <c r="AS32" s="384" t="str">
        <f>+IF(AS31=0,"",IF(AL27&lt;(AS24+AS27+AS31),"エラー !：⑩の内数である（⑫+⑬＋⑭）の量が⑩を超えています",""))</f>
        <v/>
      </c>
      <c r="AT32" s="380"/>
      <c r="AU32" s="380"/>
      <c r="AV32" s="380"/>
      <c r="AW32" s="382"/>
    </row>
    <row r="33" spans="2:62" ht="27" customHeight="1" thickBot="1">
      <c r="B33" s="559" t="s">
        <v>401</v>
      </c>
      <c r="C33" s="560"/>
      <c r="D33" s="574">
        <v>0</v>
      </c>
      <c r="E33" s="575"/>
      <c r="F33" s="575"/>
      <c r="G33" s="183" t="s">
        <v>158</v>
      </c>
      <c r="H33" s="552">
        <f>+AS31</f>
        <v>0</v>
      </c>
      <c r="I33" s="553"/>
      <c r="J33" s="183" t="s">
        <v>158</v>
      </c>
      <c r="M33" s="581"/>
      <c r="R33" s="571"/>
      <c r="S33" s="562"/>
      <c r="T33" s="562"/>
      <c r="U33" s="562"/>
      <c r="V33" s="42" t="s">
        <v>38</v>
      </c>
      <c r="W33" s="51"/>
      <c r="X33" s="51"/>
      <c r="Y33"/>
      <c r="Z33"/>
      <c r="AA33" s="525"/>
      <c r="AB33" s="526"/>
      <c r="AC33" s="526"/>
      <c r="AD33" s="526"/>
      <c r="AE33" s="526"/>
      <c r="AF33" s="526"/>
      <c r="AG33" s="526"/>
      <c r="AH33" s="526"/>
      <c r="AI33" s="526"/>
      <c r="AJ33" s="526"/>
      <c r="AK33" s="526"/>
      <c r="AL33" s="526"/>
      <c r="AM33" s="526"/>
      <c r="AN33" s="526"/>
      <c r="AO33" s="530"/>
      <c r="AP33" s="176"/>
      <c r="AW33" s="382"/>
    </row>
    <row r="34" spans="2:62" ht="18" customHeight="1">
      <c r="C34" s="244" t="str">
        <f>+IF(D30=0,"",IF(D29&lt;D30,"エラー !：上の表は、⑩の内数である⑪の量が⑩を超えています",""))</f>
        <v/>
      </c>
      <c r="AA34" s="527"/>
      <c r="AB34" s="528"/>
      <c r="AC34" s="528"/>
      <c r="AD34" s="528"/>
      <c r="AE34" s="528"/>
      <c r="AF34" s="528"/>
      <c r="AG34" s="528"/>
      <c r="AH34" s="528"/>
      <c r="AI34" s="528"/>
      <c r="AJ34" s="528"/>
      <c r="AK34" s="528"/>
      <c r="AL34" s="528"/>
      <c r="AM34" s="528"/>
      <c r="AN34" s="528"/>
      <c r="AO34" s="531"/>
      <c r="AP34" s="176"/>
      <c r="AW34" s="382"/>
    </row>
    <row r="35" spans="2:62" ht="15" customHeight="1">
      <c r="C35" s="245" t="str">
        <f>+IF(D31=0,"",IF(D29&lt;D31,"エラー !：上の表は、⑩の内数である⑫の量が⑩を超えています",""))</f>
        <v/>
      </c>
      <c r="AF35" s="62"/>
      <c r="AG35" s="62"/>
      <c r="AH35" s="62"/>
      <c r="AI35" s="62"/>
      <c r="AJ35" s="62"/>
      <c r="AK35" s="62"/>
      <c r="AL35" s="51"/>
      <c r="AM35" s="51"/>
      <c r="AN35" s="51"/>
      <c r="AO35" s="51"/>
      <c r="AP35" s="51"/>
      <c r="AQ35" s="51"/>
      <c r="AR35" s="51"/>
    </row>
    <row r="36" spans="2:62" ht="15" customHeight="1">
      <c r="C36" s="245" t="str">
        <f>+IF(D32=0,"",IF(D29&lt;D32,"エラー !：上の表は、⑩の内数である⑬の量が⑩を超えています",""))</f>
        <v/>
      </c>
      <c r="AF36" s="62"/>
      <c r="AG36" s="62"/>
      <c r="AH36" s="62"/>
      <c r="AI36" s="62"/>
      <c r="AJ36" s="62"/>
      <c r="AK36" s="62"/>
      <c r="AL36" s="62"/>
      <c r="AM36" s="141"/>
      <c r="AN36" s="141"/>
      <c r="AO36" s="117"/>
      <c r="AP36" s="51"/>
      <c r="AQ36" s="51"/>
      <c r="AR36" s="51"/>
      <c r="AS36" s="51"/>
      <c r="AT36" s="51"/>
      <c r="AU36" s="51"/>
      <c r="AV36" s="51"/>
      <c r="AW36" s="66"/>
      <c r="AY36" s="51"/>
      <c r="AZ36" s="51"/>
      <c r="BA36" s="51"/>
      <c r="BB36" s="51"/>
      <c r="BC36" s="51"/>
      <c r="BD36" s="51"/>
    </row>
    <row r="37" spans="2:62" ht="15" customHeight="1">
      <c r="C37" s="245" t="str">
        <f>+IF(D33=0,"",IF(D29&lt;D33,"エラー !：上の表は、⑩の内数である⑭の量が⑩を超えています",""))</f>
        <v/>
      </c>
      <c r="J37" s="66"/>
      <c r="K37" s="66"/>
      <c r="R37" s="66"/>
      <c r="S37" s="66"/>
      <c r="T37" s="66"/>
      <c r="AF37" s="51"/>
      <c r="AG37" s="51"/>
      <c r="AH37" s="51"/>
      <c r="AI37" s="51"/>
      <c r="AJ37" s="51"/>
      <c r="AK37" s="51"/>
      <c r="AL37" s="62"/>
      <c r="AM37" s="117"/>
      <c r="AN37" s="117"/>
      <c r="AO37" s="117"/>
      <c r="AP37" s="51"/>
      <c r="AQ37" s="51"/>
      <c r="AR37" s="51"/>
      <c r="AS37" s="51"/>
      <c r="AT37" s="51"/>
      <c r="AU37" s="62"/>
      <c r="AV37" s="62"/>
      <c r="AW37" s="66"/>
      <c r="AY37" s="51"/>
      <c r="AZ37" s="51"/>
      <c r="BA37" s="51"/>
      <c r="BB37" s="51"/>
      <c r="BC37" s="51"/>
      <c r="BD37" s="51"/>
    </row>
    <row r="38" spans="2:62" ht="13.5">
      <c r="J38" s="66"/>
      <c r="K38" s="66"/>
      <c r="R38" s="66"/>
      <c r="S38" s="66"/>
      <c r="T38" s="66"/>
      <c r="AF38" s="51"/>
      <c r="AG38" s="51"/>
      <c r="AH38" s="51"/>
      <c r="AI38" s="51"/>
      <c r="AJ38" s="51"/>
      <c r="AK38" s="51"/>
      <c r="AL38" s="62"/>
      <c r="AM38" s="117"/>
      <c r="AN38" s="117"/>
      <c r="AO38" s="117"/>
      <c r="AP38" s="51"/>
      <c r="AQ38" s="51"/>
      <c r="AR38" s="51"/>
      <c r="AS38" s="117"/>
      <c r="AT38" s="141"/>
      <c r="AU38" s="62"/>
      <c r="AV38" s="62"/>
      <c r="AW38" s="66"/>
      <c r="AY38" s="51"/>
      <c r="AZ38" s="51"/>
      <c r="BA38" s="51"/>
      <c r="BB38" s="51"/>
      <c r="BC38" s="51"/>
      <c r="BD38" s="51"/>
    </row>
    <row r="39" spans="2:62" ht="13.5">
      <c r="J39" s="66"/>
      <c r="K39" s="66"/>
      <c r="R39" s="66"/>
      <c r="S39" s="66"/>
      <c r="T39" s="66"/>
      <c r="AF39" s="51"/>
      <c r="AG39" s="51"/>
      <c r="AH39" s="51"/>
      <c r="AI39" s="51"/>
      <c r="AJ39" s="51"/>
      <c r="AK39" s="51"/>
      <c r="AL39" s="62"/>
      <c r="AM39" s="117"/>
      <c r="AN39" s="117"/>
      <c r="AO39" s="117"/>
      <c r="AP39" s="51"/>
      <c r="AQ39" s="51"/>
      <c r="AR39" s="51"/>
      <c r="AS39" s="117"/>
      <c r="AT39" s="62"/>
      <c r="AU39" s="62"/>
      <c r="AV39" s="62"/>
      <c r="AW39" s="66"/>
      <c r="AY39" s="51"/>
      <c r="AZ39" s="51"/>
      <c r="BA39" s="51"/>
      <c r="BB39" s="51"/>
      <c r="BC39" s="51"/>
      <c r="BD39" s="51"/>
    </row>
    <row r="40" spans="2:62" ht="13.5">
      <c r="J40" s="66"/>
      <c r="K40" s="66"/>
      <c r="R40" s="66"/>
      <c r="S40" s="66"/>
      <c r="T40" s="66"/>
      <c r="AF40" s="51"/>
      <c r="AG40" s="51"/>
      <c r="AH40" s="51"/>
      <c r="AI40" s="51"/>
      <c r="AJ40" s="51"/>
      <c r="AK40" s="51"/>
      <c r="AL40" s="62"/>
      <c r="AM40" s="117"/>
      <c r="AN40" s="117"/>
      <c r="AO40" s="117"/>
      <c r="AP40" s="51"/>
      <c r="AQ40" s="51"/>
      <c r="AR40" s="51"/>
      <c r="AS40" s="117"/>
      <c r="AT40" s="62"/>
      <c r="AU40" s="62"/>
      <c r="AV40" s="62"/>
      <c r="AW40" s="66"/>
      <c r="AY40" s="51"/>
      <c r="AZ40" s="51"/>
      <c r="BA40" s="51"/>
      <c r="BB40" s="51"/>
      <c r="BC40" s="51"/>
      <c r="BD40" s="51"/>
    </row>
    <row r="41" spans="2:62" ht="13.5">
      <c r="J41" s="66"/>
      <c r="K41" s="66"/>
      <c r="R41" s="66"/>
      <c r="S41" s="66"/>
      <c r="T41" s="66"/>
      <c r="AF41" s="51"/>
      <c r="AG41" s="51"/>
      <c r="AH41" s="51"/>
      <c r="AI41" s="51"/>
      <c r="AJ41" s="51"/>
      <c r="AK41" s="51"/>
      <c r="AL41" s="51"/>
      <c r="AM41" s="51"/>
      <c r="AN41" s="51"/>
      <c r="AO41" s="51"/>
      <c r="AP41" s="51"/>
      <c r="AQ41" s="51"/>
      <c r="AR41" s="51"/>
      <c r="AS41" s="117"/>
      <c r="AT41" s="62"/>
      <c r="AU41" s="62"/>
      <c r="AV41" s="62"/>
      <c r="AW41" s="66"/>
      <c r="AY41" s="51"/>
      <c r="AZ41" s="51"/>
      <c r="BA41" s="51"/>
      <c r="BB41" s="51"/>
      <c r="BC41" s="51"/>
      <c r="BD41" s="51"/>
    </row>
    <row r="42" spans="2:62" ht="13.5">
      <c r="I42" s="66"/>
      <c r="J42" s="66"/>
      <c r="K42" s="66"/>
      <c r="R42" s="66"/>
      <c r="S42" s="66"/>
      <c r="T42" s="66"/>
      <c r="AQ42" s="51"/>
      <c r="AR42" s="51"/>
      <c r="AS42" s="117"/>
      <c r="AT42" s="62"/>
      <c r="AY42" s="51"/>
      <c r="AZ42" s="51"/>
      <c r="BA42" s="51"/>
      <c r="BB42" s="51"/>
      <c r="BC42" s="51"/>
      <c r="BD42" s="51"/>
    </row>
    <row r="43" spans="2:62">
      <c r="I43" s="66"/>
      <c r="J43" s="66"/>
      <c r="K43" s="66"/>
      <c r="R43" s="66"/>
      <c r="S43" s="66"/>
      <c r="T43" s="66"/>
      <c r="AW43" s="66"/>
      <c r="AY43" s="51"/>
      <c r="AZ43" s="51"/>
      <c r="BA43" s="51"/>
      <c r="BB43" s="51"/>
      <c r="BC43" s="51"/>
      <c r="BD43" s="51"/>
    </row>
    <row r="44" spans="2:62">
      <c r="I44" s="66"/>
      <c r="J44" s="66"/>
      <c r="K44" s="66"/>
      <c r="R44" s="66"/>
      <c r="S44" s="66"/>
      <c r="T44" s="66"/>
      <c r="AW44" s="66"/>
    </row>
    <row r="45" spans="2:62">
      <c r="I45" s="66"/>
      <c r="J45" s="66"/>
      <c r="K45" s="66"/>
      <c r="R45" s="66"/>
      <c r="S45" s="66"/>
      <c r="T45" s="66"/>
    </row>
    <row r="46" spans="2:62">
      <c r="I46" s="66"/>
      <c r="J46" s="66"/>
      <c r="K46" s="66"/>
      <c r="R46" s="66"/>
      <c r="S46" s="66"/>
      <c r="T46" s="66"/>
    </row>
    <row r="47" spans="2:62" ht="13.5">
      <c r="I47" s="66"/>
      <c r="J47" s="66"/>
      <c r="K47" s="66"/>
      <c r="R47" s="66"/>
      <c r="S47" s="66"/>
      <c r="T47" s="66"/>
      <c r="BH47" s="67"/>
      <c r="BI47" s="67"/>
      <c r="BJ47" s="65"/>
    </row>
    <row r="48" spans="2:62">
      <c r="I48" s="66"/>
      <c r="J48" s="66"/>
      <c r="K48" s="66"/>
      <c r="R48" s="66"/>
      <c r="S48" s="66"/>
      <c r="T48" s="66"/>
      <c r="BH48" s="65"/>
    </row>
    <row r="49" spans="7:62">
      <c r="G49" s="66"/>
      <c r="H49" s="66"/>
      <c r="I49" s="66"/>
      <c r="J49" s="66"/>
      <c r="K49" s="66"/>
      <c r="R49" s="66"/>
      <c r="S49" s="66"/>
      <c r="T49" s="66"/>
      <c r="BE49" s="65"/>
      <c r="BF49" s="65"/>
      <c r="BG49" s="65"/>
      <c r="BH49" s="65"/>
    </row>
    <row r="50" spans="7:62">
      <c r="G50" s="66"/>
      <c r="H50" s="66"/>
      <c r="I50" s="66"/>
      <c r="J50" s="66"/>
      <c r="K50" s="66"/>
      <c r="R50" s="66"/>
      <c r="S50" s="66"/>
      <c r="T50" s="66"/>
      <c r="BE50" s="65"/>
      <c r="BF50" s="65"/>
      <c r="BG50" s="65"/>
      <c r="BH50" s="65"/>
    </row>
    <row r="51" spans="7:62">
      <c r="G51" s="66"/>
      <c r="H51" s="66"/>
      <c r="I51" s="66"/>
      <c r="J51" s="66"/>
      <c r="K51" s="66"/>
      <c r="R51" s="66"/>
      <c r="S51" s="66"/>
      <c r="T51" s="66"/>
      <c r="BE51" s="65"/>
      <c r="BF51" s="65"/>
      <c r="BG51" s="65"/>
      <c r="BH51" s="65"/>
    </row>
    <row r="52" spans="7:62">
      <c r="G52" s="66"/>
      <c r="H52" s="66"/>
      <c r="I52" s="66"/>
      <c r="J52" s="66"/>
      <c r="K52" s="66"/>
      <c r="R52" s="66"/>
      <c r="S52" s="66"/>
      <c r="T52" s="66"/>
      <c r="BE52" s="65"/>
      <c r="BF52" s="65"/>
      <c r="BG52" s="65"/>
      <c r="BH52" s="65"/>
    </row>
    <row r="53" spans="7:62">
      <c r="G53" s="66"/>
      <c r="H53" s="66"/>
      <c r="I53" s="66"/>
      <c r="J53" s="66"/>
      <c r="K53" s="66"/>
      <c r="R53" s="66"/>
      <c r="S53" s="66"/>
      <c r="T53" s="66"/>
      <c r="BE53" s="65"/>
      <c r="BG53" s="65"/>
      <c r="BH53" s="65"/>
      <c r="BI53" s="65"/>
      <c r="BJ53" s="65"/>
    </row>
    <row r="54" spans="7:62">
      <c r="G54" s="66"/>
      <c r="H54" s="66"/>
      <c r="I54" s="66"/>
      <c r="J54" s="66"/>
      <c r="K54" s="66"/>
      <c r="R54" s="66"/>
      <c r="S54" s="66"/>
      <c r="T54" s="66"/>
      <c r="BD54" s="65"/>
      <c r="BE54" s="68"/>
      <c r="BG54" s="65"/>
      <c r="BH54" s="65"/>
      <c r="BI54" s="65"/>
      <c r="BJ54" s="65"/>
    </row>
    <row r="55" spans="7:62">
      <c r="G55" s="66"/>
      <c r="H55" s="66"/>
      <c r="I55" s="66"/>
      <c r="J55" s="66"/>
      <c r="K55" s="66"/>
      <c r="R55" s="66"/>
      <c r="S55" s="66"/>
      <c r="T55" s="66"/>
      <c r="BD55" s="65"/>
      <c r="BE55" s="68"/>
      <c r="BG55" s="65"/>
      <c r="BH55" s="65"/>
      <c r="BI55" s="65"/>
      <c r="BJ55" s="65"/>
    </row>
    <row r="56" spans="7:62">
      <c r="G56" s="66"/>
      <c r="H56" s="66"/>
      <c r="I56" s="66"/>
      <c r="J56" s="66"/>
      <c r="K56" s="66"/>
      <c r="R56" s="66"/>
      <c r="S56" s="66"/>
      <c r="T56" s="66"/>
      <c r="BD56" s="65"/>
      <c r="BE56" s="68"/>
      <c r="BG56" s="65"/>
      <c r="BH56" s="65"/>
      <c r="BI56" s="65"/>
      <c r="BJ56" s="65"/>
    </row>
    <row r="57" spans="7:62">
      <c r="G57" s="66"/>
      <c r="H57" s="66"/>
      <c r="I57" s="66"/>
      <c r="BD57" s="65"/>
      <c r="BE57" s="68"/>
      <c r="BG57" s="65"/>
      <c r="BH57" s="65"/>
      <c r="BI57" s="65"/>
      <c r="BJ57" s="65"/>
    </row>
    <row r="58" spans="7:62" ht="12.75">
      <c r="G58" s="66"/>
      <c r="H58" s="66"/>
      <c r="I58" s="66"/>
      <c r="L58" s="66"/>
      <c r="M58" s="69"/>
      <c r="N58" s="66"/>
      <c r="O58" s="66"/>
      <c r="BD58" s="65"/>
      <c r="BE58" s="68"/>
      <c r="BG58" s="65"/>
      <c r="BH58" s="65"/>
      <c r="BI58" s="65"/>
      <c r="BJ58" s="65"/>
    </row>
    <row r="59" spans="7:62">
      <c r="G59" s="66"/>
      <c r="H59" s="66"/>
      <c r="I59" s="66"/>
      <c r="BD59" s="65"/>
      <c r="BE59" s="68"/>
      <c r="BG59" s="65"/>
      <c r="BH59" s="65"/>
      <c r="BI59" s="65"/>
      <c r="BJ59" s="65"/>
    </row>
    <row r="60" spans="7:62">
      <c r="G60" s="66"/>
      <c r="H60" s="66"/>
      <c r="I60" s="66"/>
      <c r="BD60" s="65"/>
      <c r="BE60" s="68"/>
      <c r="BG60" s="65"/>
      <c r="BH60" s="65"/>
      <c r="BI60" s="65"/>
      <c r="BJ60" s="65"/>
    </row>
    <row r="61" spans="7:62">
      <c r="G61" s="66"/>
      <c r="H61" s="66"/>
      <c r="I61" s="66"/>
      <c r="BD61" s="65"/>
      <c r="BE61" s="68"/>
      <c r="BG61" s="65"/>
      <c r="BH61" s="65"/>
      <c r="BI61" s="65"/>
      <c r="BJ61" s="65"/>
    </row>
    <row r="62" spans="7:62">
      <c r="BD62" s="65"/>
      <c r="BE62" s="68"/>
      <c r="BG62" s="65"/>
      <c r="BH62" s="65"/>
      <c r="BI62" s="65"/>
      <c r="BJ62" s="65"/>
    </row>
    <row r="63" spans="7:62">
      <c r="BD63" s="65"/>
      <c r="BE63" s="68"/>
      <c r="BG63" s="65"/>
      <c r="BH63" s="65"/>
      <c r="BI63" s="65"/>
      <c r="BJ63" s="65"/>
    </row>
    <row r="64" spans="7:62">
      <c r="BD64" s="65"/>
      <c r="BE64" s="68"/>
      <c r="BG64" s="65"/>
      <c r="BH64" s="65"/>
      <c r="BI64" s="65"/>
      <c r="BJ64" s="65"/>
    </row>
    <row r="65" spans="12:62">
      <c r="BD65" s="65"/>
      <c r="BE65" s="68"/>
      <c r="BG65" s="65"/>
      <c r="BH65" s="65"/>
      <c r="BI65" s="65"/>
      <c r="BJ65" s="65"/>
    </row>
    <row r="66" spans="12:62">
      <c r="BD66" s="65"/>
      <c r="BE66" s="68"/>
      <c r="BG66" s="65"/>
      <c r="BH66" s="65"/>
      <c r="BI66" s="65"/>
      <c r="BJ66" s="65"/>
    </row>
    <row r="67" spans="12:62">
      <c r="BD67" s="65"/>
      <c r="BE67" s="68"/>
      <c r="BG67" s="65"/>
      <c r="BH67" s="65"/>
      <c r="BI67" s="65"/>
      <c r="BJ67" s="65"/>
    </row>
    <row r="69" spans="12:62" ht="12.75">
      <c r="L69" s="66"/>
      <c r="M69" s="69"/>
      <c r="N69" s="66"/>
      <c r="O69" s="66"/>
    </row>
    <row r="70" spans="12:62" ht="12.75">
      <c r="L70" s="66"/>
      <c r="M70" s="69"/>
      <c r="N70" s="66"/>
      <c r="O70" s="66"/>
    </row>
    <row r="71" spans="12:62" ht="12.75">
      <c r="L71" s="66"/>
      <c r="M71" s="69"/>
      <c r="N71" s="66"/>
      <c r="O71" s="66"/>
    </row>
    <row r="72" spans="12:62" ht="12.75">
      <c r="L72" s="66"/>
      <c r="M72" s="69"/>
      <c r="N72" s="66"/>
      <c r="O72" s="66"/>
    </row>
    <row r="73" spans="12:62" ht="12.75">
      <c r="L73" s="66"/>
      <c r="M73" s="69"/>
      <c r="N73" s="66"/>
      <c r="O73" s="66"/>
    </row>
    <row r="74" spans="12:62" ht="12.75">
      <c r="L74" s="66"/>
      <c r="M74" s="69"/>
      <c r="N74" s="66"/>
      <c r="O74" s="66"/>
    </row>
    <row r="75" spans="12:62" ht="12.75">
      <c r="L75" s="66"/>
      <c r="M75" s="69"/>
      <c r="N75" s="66"/>
      <c r="O75" s="66"/>
    </row>
    <row r="76" spans="12:62" ht="12.75">
      <c r="L76" s="66"/>
      <c r="M76" s="69"/>
      <c r="N76" s="66"/>
      <c r="O76" s="66"/>
    </row>
  </sheetData>
  <sheetProtection algorithmName="SHA-512" hashValue="uWHjutp844r9biZAxLRx80m+pQC4uWqceJvxRpJbWQgmObX5HfmdnQiQhMZsI3Rsq9MEdCC2gveXxxDTaufeKw==" saltValue="YF6QX/qzdaFlB5X3iDJjMw==" spinCount="100000" sheet="1" objects="1" scenarios="1"/>
  <mergeCells count="113">
    <mergeCell ref="B2:J3"/>
    <mergeCell ref="AS17:AT17"/>
    <mergeCell ref="AI8:AN8"/>
    <mergeCell ref="P12:S12"/>
    <mergeCell ref="AP3:AR4"/>
    <mergeCell ref="AE9:AE14"/>
    <mergeCell ref="F9:I9"/>
    <mergeCell ref="Q20:T20"/>
    <mergeCell ref="AI14:AN14"/>
    <mergeCell ref="S7:V7"/>
    <mergeCell ref="AH9:AM9"/>
    <mergeCell ref="AF5:AU5"/>
    <mergeCell ref="AS3:AT3"/>
    <mergeCell ref="Z5:AD5"/>
    <mergeCell ref="AB3:AD3"/>
    <mergeCell ref="B7:C7"/>
    <mergeCell ref="C8:K8"/>
    <mergeCell ref="Q14:T14"/>
    <mergeCell ref="D7:I7"/>
    <mergeCell ref="G14:I14"/>
    <mergeCell ref="M11:M24"/>
    <mergeCell ref="D23:G23"/>
    <mergeCell ref="B23:C23"/>
    <mergeCell ref="AE17:AE21"/>
    <mergeCell ref="H24:I24"/>
    <mergeCell ref="G11:I11"/>
    <mergeCell ref="Q11:T11"/>
    <mergeCell ref="P15:S15"/>
    <mergeCell ref="F12:H12"/>
    <mergeCell ref="P18:S18"/>
    <mergeCell ref="Q23:T23"/>
    <mergeCell ref="P16:AB16"/>
    <mergeCell ref="Z17:AB17"/>
    <mergeCell ref="Y18:AA18"/>
    <mergeCell ref="Z20:AB20"/>
    <mergeCell ref="F15:H15"/>
    <mergeCell ref="B21:J22"/>
    <mergeCell ref="H23:J23"/>
    <mergeCell ref="Q17:T17"/>
    <mergeCell ref="P21:S21"/>
    <mergeCell ref="P22:V22"/>
    <mergeCell ref="S29:V29"/>
    <mergeCell ref="AS4:AT4"/>
    <mergeCell ref="AS31:AU31"/>
    <mergeCell ref="AL27:AO27"/>
    <mergeCell ref="AL30:AO30"/>
    <mergeCell ref="AM29:AP29"/>
    <mergeCell ref="AO20:AP20"/>
    <mergeCell ref="AL31:AQ31"/>
    <mergeCell ref="AM26:AP26"/>
    <mergeCell ref="AO17:AP17"/>
    <mergeCell ref="AI17:AL17"/>
    <mergeCell ref="AH15:AM15"/>
    <mergeCell ref="AH12:AM12"/>
    <mergeCell ref="AI11:AN11"/>
    <mergeCell ref="AS16:AT16"/>
    <mergeCell ref="AS18:AT18"/>
    <mergeCell ref="AS24:AU24"/>
    <mergeCell ref="AT23:AV23"/>
    <mergeCell ref="AH18:AK18"/>
    <mergeCell ref="AT29:AV30"/>
    <mergeCell ref="AS29:AS30"/>
    <mergeCell ref="Y21:AA21"/>
    <mergeCell ref="U23:X23"/>
    <mergeCell ref="U17:X17"/>
    <mergeCell ref="AT26:AV26"/>
    <mergeCell ref="R30:U30"/>
    <mergeCell ref="H33:I33"/>
    <mergeCell ref="B32:C32"/>
    <mergeCell ref="H25:I25"/>
    <mergeCell ref="H28:I28"/>
    <mergeCell ref="P27:S27"/>
    <mergeCell ref="Q26:T26"/>
    <mergeCell ref="M26:M33"/>
    <mergeCell ref="B25:C25"/>
    <mergeCell ref="B28:C28"/>
    <mergeCell ref="D32:F32"/>
    <mergeCell ref="AS27:AU27"/>
    <mergeCell ref="AA32:AF34"/>
    <mergeCell ref="R33:U33"/>
    <mergeCell ref="S32:V32"/>
    <mergeCell ref="Y28:Z28"/>
    <mergeCell ref="Y29:Z29"/>
    <mergeCell ref="Y30:Z30"/>
    <mergeCell ref="AG32:AJ34"/>
    <mergeCell ref="AK32:AO34"/>
    <mergeCell ref="D28:F28"/>
    <mergeCell ref="H29:I29"/>
    <mergeCell ref="D26:F26"/>
    <mergeCell ref="AW18:AW20"/>
    <mergeCell ref="D24:F24"/>
    <mergeCell ref="P24:S24"/>
    <mergeCell ref="AA28:AE28"/>
    <mergeCell ref="AA29:AE29"/>
    <mergeCell ref="AA30:AE30"/>
    <mergeCell ref="B33:C33"/>
    <mergeCell ref="B24:C24"/>
    <mergeCell ref="H30:I30"/>
    <mergeCell ref="H31:I31"/>
    <mergeCell ref="H26:I26"/>
    <mergeCell ref="B26:C26"/>
    <mergeCell ref="B27:C27"/>
    <mergeCell ref="D33:F33"/>
    <mergeCell ref="H32:I32"/>
    <mergeCell ref="D25:F25"/>
    <mergeCell ref="B29:C29"/>
    <mergeCell ref="B30:C30"/>
    <mergeCell ref="H27:I27"/>
    <mergeCell ref="B31:C31"/>
    <mergeCell ref="D30:F30"/>
    <mergeCell ref="D29:F29"/>
    <mergeCell ref="D31:F31"/>
    <mergeCell ref="D27:F27"/>
  </mergeCells>
  <phoneticPr fontId="3"/>
  <dataValidations count="3">
    <dataValidation type="custom" allowBlank="1" showInputMessage="1" showErrorMessage="1" error="入力は少数第1位までにして下さい。" sqref="AU13:AU14 W7:X7" xr:uid="{00000000-0002-0000-0500-000000000000}">
      <formula1>W7=ROUND(W7,1)</formula1>
    </dataValidation>
    <dataValidation type="custom" allowBlank="1" showInputMessage="1" showErrorMessage="1" sqref="H24:H33" xr:uid="{00000000-0002-0000-0500-000001000000}">
      <formula1>H24=ROUND(H24,1)</formula1>
    </dataValidation>
    <dataValidation type="custom" allowBlank="1" showInputMessage="1" showErrorMessage="1" error="入力は少数第2位までにしてください。" sqref="AS31:AU31 F15:H15 P12:S12 P15:S15 P18:S18 P21:S21 P24:S24 AH9:AM9 AH12:AM12 AH15:AM15 AU16:AU18 AO21 AA28:AE30 R33:U33 AL30:AO30 AS27:AU27 D24:F33" xr:uid="{00000000-0002-0000-0500-000002000000}">
      <formula1>D9=ROUND(D9,2)</formula1>
    </dataValidation>
  </dataValidations>
  <pageMargins left="0.59055118110236227" right="0.59055118110236227" top="0.62992125984251968" bottom="0.39370078740157483" header="0.51181102362204722" footer="0"/>
  <pageSetup paperSize="9" scale="68" orientation="landscape" r:id="rId1"/>
  <headerFooter alignWithMargins="0"/>
  <drawing r:id="rId2"/>
  <legacyDrawing r:id="rId3"/>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7">
    <pageSetUpPr fitToPage="1"/>
  </sheetPr>
  <dimension ref="B1:BJ76"/>
  <sheetViews>
    <sheetView showGridLines="0" zoomScaleNormal="100" workbookViewId="0">
      <selection activeCell="B2" sqref="B2:J3"/>
    </sheetView>
  </sheetViews>
  <sheetFormatPr defaultColWidth="9" defaultRowHeight="12"/>
  <cols>
    <col min="1" max="2" width="2.875" style="38" customWidth="1"/>
    <col min="3" max="3" width="18.375" style="38" customWidth="1"/>
    <col min="4" max="5" width="4.375" style="38" customWidth="1"/>
    <col min="6" max="6" width="3.75" style="38" customWidth="1"/>
    <col min="7" max="7" width="2.375" style="38" customWidth="1"/>
    <col min="8" max="8" width="10.375" style="38" customWidth="1"/>
    <col min="9" max="9" width="2.375" style="38" customWidth="1"/>
    <col min="10" max="11" width="2.5" style="38" customWidth="1"/>
    <col min="12" max="12" width="2.75" style="38" customWidth="1"/>
    <col min="13" max="13" width="2.875" style="38" customWidth="1"/>
    <col min="14" max="15" width="2.75" style="38" customWidth="1"/>
    <col min="16" max="16" width="3" style="38" customWidth="1"/>
    <col min="17" max="19" width="4.75" style="38" customWidth="1"/>
    <col min="20" max="22" width="2.875" style="38" customWidth="1"/>
    <col min="23" max="24" width="2.5" style="38" customWidth="1"/>
    <col min="25" max="25" width="2.875" style="38" customWidth="1"/>
    <col min="26" max="26" width="7.75" style="38" customWidth="1"/>
    <col min="27" max="27" width="4.75" style="38" customWidth="1"/>
    <col min="28" max="28" width="2" style="38" customWidth="1"/>
    <col min="29" max="30" width="2.375" style="38" customWidth="1"/>
    <col min="31" max="31" width="3.125" style="38" customWidth="1"/>
    <col min="32" max="33" width="2.375" style="38" customWidth="1"/>
    <col min="34" max="34" width="2.875" style="38" customWidth="1"/>
    <col min="35" max="35" width="7.75" style="38" customWidth="1"/>
    <col min="36" max="37" width="4.375" style="38" customWidth="1"/>
    <col min="38" max="38" width="3.375" style="38" customWidth="1"/>
    <col min="39" max="39" width="2.75" style="38" customWidth="1"/>
    <col min="40" max="40" width="2.875" style="38" customWidth="1"/>
    <col min="41" max="41" width="10.75" style="38" customWidth="1"/>
    <col min="42" max="42" width="2.875" style="38" customWidth="1"/>
    <col min="43" max="44" width="2.5" style="38" customWidth="1"/>
    <col min="45" max="45" width="2.75" style="38" customWidth="1"/>
    <col min="46" max="46" width="7.75" style="38" customWidth="1"/>
    <col min="47" max="47" width="11.75" style="38" customWidth="1"/>
    <col min="48" max="48" width="1.875" style="38" customWidth="1"/>
    <col min="49" max="49" width="5.375" style="38" customWidth="1"/>
    <col min="50" max="58" width="9" style="38"/>
    <col min="59" max="59" width="16.25" style="38" customWidth="1"/>
    <col min="60" max="16384" width="9" style="38"/>
  </cols>
  <sheetData>
    <row r="1" spans="2:49" ht="27" customHeight="1">
      <c r="F1" s="37"/>
      <c r="S1" s="83" t="s">
        <v>74</v>
      </c>
      <c r="T1" s="83" t="s">
        <v>214</v>
      </c>
    </row>
    <row r="2" spans="2:49" ht="12" customHeight="1" thickBot="1">
      <c r="B2" s="522" t="s">
        <v>277</v>
      </c>
      <c r="C2" s="522"/>
      <c r="D2" s="522"/>
      <c r="E2" s="522"/>
      <c r="F2" s="522"/>
      <c r="G2" s="522"/>
      <c r="H2" s="522"/>
      <c r="I2" s="522"/>
      <c r="J2" s="522"/>
      <c r="K2" s="116"/>
      <c r="L2" s="116"/>
      <c r="M2" s="116"/>
      <c r="N2" s="116"/>
      <c r="O2" s="116"/>
      <c r="P2" s="116"/>
      <c r="Q2" s="116"/>
      <c r="R2" s="116"/>
      <c r="S2" s="116"/>
      <c r="T2" s="116"/>
      <c r="U2" s="116"/>
      <c r="V2" s="116"/>
      <c r="W2" s="116"/>
      <c r="X2" s="116"/>
      <c r="Y2" s="97"/>
      <c r="Z2" s="39"/>
      <c r="AA2" s="39"/>
      <c r="AB2" s="39"/>
      <c r="AC2" s="39"/>
      <c r="AD2" s="39"/>
      <c r="AE2" s="39"/>
      <c r="AF2" s="39"/>
      <c r="AG2" s="39"/>
      <c r="AH2" s="39"/>
      <c r="AI2" s="39"/>
      <c r="AJ2" s="39"/>
      <c r="AK2" s="39"/>
      <c r="AL2" s="39"/>
      <c r="AM2" s="39"/>
      <c r="AN2" s="39"/>
      <c r="AO2" s="39"/>
      <c r="AP2" s="39"/>
      <c r="AQ2" s="39"/>
      <c r="AR2" s="39"/>
      <c r="AS2" s="39"/>
      <c r="AT2" s="39"/>
      <c r="AU2" s="109"/>
      <c r="AV2" s="107"/>
      <c r="AW2" s="382"/>
    </row>
    <row r="3" spans="2:49" ht="13.15" customHeight="1">
      <c r="B3" s="522"/>
      <c r="C3" s="522"/>
      <c r="D3" s="522"/>
      <c r="E3" s="522"/>
      <c r="F3" s="522"/>
      <c r="G3" s="522"/>
      <c r="H3" s="522"/>
      <c r="I3" s="522"/>
      <c r="J3" s="522"/>
      <c r="K3" s="116"/>
      <c r="L3" s="116"/>
      <c r="M3" s="116"/>
      <c r="N3" s="116"/>
      <c r="O3" s="116"/>
      <c r="P3" s="116"/>
      <c r="Q3" s="116"/>
      <c r="R3" s="116"/>
      <c r="S3" s="116"/>
      <c r="T3" s="116"/>
      <c r="U3" s="116"/>
      <c r="V3" s="116"/>
      <c r="W3" s="116"/>
      <c r="X3" s="116"/>
      <c r="Y3" s="97"/>
      <c r="Z3" s="40"/>
      <c r="AA3" s="40"/>
      <c r="AB3" s="614"/>
      <c r="AC3" s="614"/>
      <c r="AD3" s="614"/>
      <c r="AE3" s="88"/>
      <c r="AF3" s="98"/>
      <c r="AG3" s="98"/>
      <c r="AH3" s="98"/>
      <c r="AI3" s="98"/>
      <c r="AJ3" s="98"/>
      <c r="AK3" s="98"/>
      <c r="AL3" s="98"/>
      <c r="AM3" s="98"/>
      <c r="AN3" s="98"/>
      <c r="AO3" s="98"/>
      <c r="AP3" s="626" t="s">
        <v>298</v>
      </c>
      <c r="AQ3" s="603"/>
      <c r="AR3" s="604"/>
      <c r="AS3" s="610" t="s">
        <v>0</v>
      </c>
      <c r="AT3" s="611"/>
      <c r="AU3" s="108" t="s">
        <v>88</v>
      </c>
      <c r="AV3" s="98"/>
      <c r="AW3" s="382"/>
    </row>
    <row r="4" spans="2:49" ht="14.25" thickBot="1">
      <c r="C4" s="97"/>
      <c r="F4" s="97"/>
      <c r="G4" s="97"/>
      <c r="H4" s="97"/>
      <c r="I4" s="97"/>
      <c r="J4" s="97"/>
      <c r="K4" s="97"/>
      <c r="L4" s="97"/>
      <c r="M4" s="97"/>
      <c r="N4" s="97"/>
      <c r="O4" s="97"/>
      <c r="P4" s="97"/>
      <c r="Q4" s="97"/>
      <c r="R4" s="97"/>
      <c r="S4" s="97"/>
      <c r="T4" s="97"/>
      <c r="U4" s="97"/>
      <c r="V4" s="97"/>
      <c r="W4" s="97"/>
      <c r="X4" s="97"/>
      <c r="Y4" s="97"/>
      <c r="Z4" s="40"/>
      <c r="AA4" s="40"/>
      <c r="AB4" s="99"/>
      <c r="AC4" s="99"/>
      <c r="AD4" s="99"/>
      <c r="AE4" s="88"/>
      <c r="AF4" s="98"/>
      <c r="AG4" s="98"/>
      <c r="AH4" s="98"/>
      <c r="AI4" s="98"/>
      <c r="AJ4" s="98"/>
      <c r="AK4" s="98"/>
      <c r="AL4" s="98"/>
      <c r="AM4" s="98"/>
      <c r="AN4" s="98"/>
      <c r="AO4" s="98"/>
      <c r="AP4" s="605"/>
      <c r="AQ4" s="606"/>
      <c r="AR4" s="607"/>
      <c r="AS4" s="612" t="str">
        <f>+表紙!N28</f>
        <v>○</v>
      </c>
      <c r="AT4" s="613"/>
      <c r="AU4" s="250" t="str">
        <f>+表紙!O28</f>
        <v>　</v>
      </c>
      <c r="AV4" s="98"/>
      <c r="AW4" s="382"/>
    </row>
    <row r="5" spans="2:49" ht="15" customHeight="1">
      <c r="B5" s="143" t="s">
        <v>84</v>
      </c>
      <c r="C5" s="143"/>
      <c r="F5" s="143"/>
      <c r="G5" s="96"/>
      <c r="H5" s="96"/>
      <c r="I5" s="96"/>
      <c r="J5" s="96"/>
      <c r="K5" s="96"/>
      <c r="L5" s="96"/>
      <c r="M5" s="40"/>
      <c r="N5" s="40"/>
      <c r="O5" s="40"/>
      <c r="P5" s="40"/>
      <c r="Q5" s="40"/>
      <c r="R5" s="40"/>
      <c r="S5" s="40"/>
      <c r="T5" s="40"/>
      <c r="U5" s="40"/>
      <c r="V5" s="40"/>
      <c r="W5" s="40"/>
      <c r="X5" s="40"/>
      <c r="Y5" s="40"/>
      <c r="Z5" s="624" t="s">
        <v>81</v>
      </c>
      <c r="AA5" s="624"/>
      <c r="AB5" s="625"/>
      <c r="AC5" s="625"/>
      <c r="AD5" s="625"/>
      <c r="AE5" s="88" t="s">
        <v>85</v>
      </c>
      <c r="AF5" s="532" t="str">
        <f>+表紙!F47</f>
        <v>日鋪建設株式会社　関東南支店</v>
      </c>
      <c r="AG5" s="532"/>
      <c r="AH5" s="532"/>
      <c r="AI5" s="532"/>
      <c r="AJ5" s="532"/>
      <c r="AK5" s="532"/>
      <c r="AL5" s="532"/>
      <c r="AM5" s="532"/>
      <c r="AN5" s="532"/>
      <c r="AO5" s="532"/>
      <c r="AP5" s="532"/>
      <c r="AQ5" s="532"/>
      <c r="AR5" s="532"/>
      <c r="AS5" s="532"/>
      <c r="AT5" s="532"/>
      <c r="AU5" s="532"/>
      <c r="AV5" s="218"/>
      <c r="AW5" s="382"/>
    </row>
    <row r="6" spans="2:49" ht="24.75" customHeight="1" thickBot="1">
      <c r="B6" s="294" t="s">
        <v>422</v>
      </c>
      <c r="C6" s="123"/>
      <c r="F6" s="123"/>
      <c r="G6" s="123"/>
      <c r="H6" s="123"/>
      <c r="I6" s="123"/>
      <c r="J6" s="123"/>
      <c r="K6" s="123"/>
      <c r="L6" s="123"/>
      <c r="M6" s="123"/>
      <c r="N6" s="123"/>
      <c r="O6" s="123"/>
      <c r="P6" s="123"/>
      <c r="Q6" s="123"/>
      <c r="R6" s="123"/>
      <c r="S6" s="123"/>
      <c r="T6" s="123"/>
      <c r="U6" s="123"/>
      <c r="V6" s="123"/>
      <c r="W6" s="123"/>
      <c r="X6" s="123"/>
      <c r="Y6" s="123"/>
      <c r="AC6" s="40"/>
      <c r="AD6" s="40"/>
      <c r="AE6" s="40"/>
      <c r="AF6" s="40"/>
      <c r="AG6" s="40"/>
      <c r="AH6" s="40"/>
      <c r="AI6" s="40"/>
      <c r="AJ6" s="40"/>
      <c r="AK6" s="40"/>
      <c r="AL6" s="40"/>
      <c r="AM6" s="40"/>
      <c r="AN6" s="40"/>
      <c r="AO6" s="40"/>
      <c r="AP6" s="40"/>
      <c r="AQ6" s="40"/>
      <c r="AR6" s="40"/>
      <c r="AS6" s="40"/>
      <c r="AT6" s="40"/>
      <c r="AU6" s="40"/>
      <c r="AV6" s="40"/>
      <c r="AW6" s="382"/>
    </row>
    <row r="7" spans="2:49" ht="28.15" customHeight="1" thickBot="1">
      <c r="B7" s="586" t="s">
        <v>278</v>
      </c>
      <c r="C7" s="587"/>
      <c r="D7" s="583" t="s">
        <v>253</v>
      </c>
      <c r="E7" s="584"/>
      <c r="F7" s="584"/>
      <c r="G7" s="584"/>
      <c r="H7" s="584"/>
      <c r="I7" s="585"/>
      <c r="J7" s="132"/>
      <c r="K7" s="51"/>
      <c r="L7" s="145"/>
      <c r="M7" s="145"/>
      <c r="N7" s="145"/>
      <c r="O7" s="145"/>
      <c r="P7" s="145"/>
      <c r="Q7" s="145"/>
      <c r="R7" s="145"/>
      <c r="S7" s="618"/>
      <c r="T7" s="619"/>
      <c r="U7" s="619"/>
      <c r="V7" s="619"/>
      <c r="W7" s="257"/>
      <c r="X7" s="257"/>
      <c r="Y7" s="124"/>
      <c r="AB7"/>
      <c r="AC7"/>
      <c r="AD7"/>
      <c r="AE7"/>
      <c r="AF7" s="91"/>
      <c r="AG7" s="91"/>
      <c r="AH7" s="91"/>
      <c r="AI7" s="91"/>
      <c r="AJ7" s="91"/>
      <c r="AK7" s="91"/>
      <c r="AL7" s="91"/>
      <c r="AM7" s="91"/>
      <c r="AN7" s="91"/>
      <c r="AO7" s="51"/>
      <c r="AP7" s="51"/>
      <c r="AQ7" s="51"/>
      <c r="AR7" s="51"/>
      <c r="AS7"/>
      <c r="AT7"/>
      <c r="AU7"/>
      <c r="AV7"/>
      <c r="AW7" s="382"/>
    </row>
    <row r="8" spans="2:49" ht="28.15" customHeight="1" thickTop="1" thickBot="1">
      <c r="B8" s="41" t="s">
        <v>83</v>
      </c>
      <c r="C8" s="593" t="s">
        <v>86</v>
      </c>
      <c r="D8" s="593"/>
      <c r="E8" s="593"/>
      <c r="F8" s="593"/>
      <c r="G8" s="593"/>
      <c r="H8" s="593"/>
      <c r="I8" s="593"/>
      <c r="J8" s="593"/>
      <c r="K8" s="593"/>
      <c r="L8" s="137"/>
      <c r="M8" s="137"/>
      <c r="N8" s="137"/>
      <c r="O8" s="137"/>
      <c r="P8" s="137"/>
      <c r="Q8" s="137"/>
      <c r="R8" s="137"/>
      <c r="S8" s="137"/>
      <c r="T8" s="137"/>
      <c r="U8" s="137"/>
      <c r="V8" s="137"/>
      <c r="W8" s="119"/>
      <c r="X8" s="119"/>
      <c r="Y8" s="119"/>
      <c r="Z8" s="91"/>
      <c r="AA8" s="91"/>
      <c r="AB8" s="91"/>
      <c r="AC8" s="91"/>
      <c r="AD8" s="91"/>
      <c r="AE8" s="91"/>
      <c r="AF8" s="51"/>
      <c r="AG8" s="47"/>
      <c r="AH8" s="43" t="s">
        <v>29</v>
      </c>
      <c r="AI8" s="539" t="s">
        <v>303</v>
      </c>
      <c r="AJ8" s="539"/>
      <c r="AK8" s="539"/>
      <c r="AL8" s="539"/>
      <c r="AM8" s="539"/>
      <c r="AN8" s="540"/>
      <c r="AO8" s="51"/>
      <c r="AP8" s="51"/>
      <c r="AQ8" s="51"/>
      <c r="AR8" s="51"/>
      <c r="AS8"/>
      <c r="AT8"/>
      <c r="AU8"/>
      <c r="AV8"/>
      <c r="AW8" s="382"/>
    </row>
    <row r="9" spans="2:49" ht="24.75" customHeight="1" thickTop="1" thickBot="1">
      <c r="B9" s="175" t="s">
        <v>190</v>
      </c>
      <c r="F9" s="590" t="s">
        <v>156</v>
      </c>
      <c r="G9" s="591"/>
      <c r="H9" s="591"/>
      <c r="I9" s="592"/>
      <c r="J9" s="137"/>
      <c r="K9" s="137"/>
      <c r="L9" s="137"/>
      <c r="M9" s="137"/>
      <c r="N9" s="137"/>
      <c r="O9" s="137"/>
      <c r="P9" s="137"/>
      <c r="Q9" s="137"/>
      <c r="R9" s="137"/>
      <c r="S9" s="137"/>
      <c r="T9" s="137"/>
      <c r="U9" s="137"/>
      <c r="V9" s="137"/>
      <c r="W9" s="119"/>
      <c r="X9" s="119"/>
      <c r="Y9" s="119"/>
      <c r="Z9" s="91"/>
      <c r="AA9" s="91"/>
      <c r="AB9" s="91"/>
      <c r="AC9" s="91"/>
      <c r="AD9" s="91"/>
      <c r="AE9" s="620" t="s">
        <v>20</v>
      </c>
      <c r="AF9" s="54"/>
      <c r="AH9" s="541"/>
      <c r="AI9" s="542"/>
      <c r="AJ9" s="542"/>
      <c r="AK9" s="542"/>
      <c r="AL9" s="542"/>
      <c r="AM9" s="542"/>
      <c r="AN9" s="50" t="s">
        <v>13</v>
      </c>
      <c r="AO9" s="51"/>
      <c r="AP9" s="51"/>
      <c r="AQ9" s="51"/>
      <c r="AR9" s="51"/>
      <c r="AS9"/>
      <c r="AT9"/>
      <c r="AU9"/>
      <c r="AV9"/>
      <c r="AW9" s="382"/>
    </row>
    <row r="10" spans="2:49" ht="24.75" customHeight="1" thickTop="1" thickBot="1">
      <c r="F10" s="92"/>
      <c r="G10" s="118"/>
      <c r="H10" s="118"/>
      <c r="I10" s="118"/>
      <c r="J10" s="118"/>
      <c r="K10" s="118"/>
      <c r="L10" s="118"/>
      <c r="M10" s="118"/>
      <c r="N10" s="118"/>
      <c r="O10" s="118"/>
      <c r="P10" s="118"/>
      <c r="Q10" s="118"/>
      <c r="R10" s="118"/>
      <c r="S10" s="118"/>
      <c r="T10" s="118"/>
      <c r="U10" s="118"/>
      <c r="V10" s="118"/>
      <c r="W10" s="119"/>
      <c r="X10" s="119"/>
      <c r="Y10" s="119"/>
      <c r="Z10" s="91"/>
      <c r="AA10" s="91"/>
      <c r="AB10" s="91"/>
      <c r="AD10" s="51"/>
      <c r="AE10" s="621"/>
      <c r="AF10" s="54"/>
      <c r="AN10" s="51"/>
      <c r="AO10" s="51"/>
      <c r="AP10" s="51"/>
      <c r="AQ10" s="51"/>
      <c r="AR10" s="51"/>
      <c r="AS10"/>
      <c r="AT10"/>
      <c r="AU10"/>
      <c r="AV10"/>
      <c r="AW10" s="382"/>
    </row>
    <row r="11" spans="2:49" ht="27" customHeight="1" thickTop="1" thickBot="1">
      <c r="C11" s="153" t="s">
        <v>157</v>
      </c>
      <c r="F11" s="43" t="s">
        <v>17</v>
      </c>
      <c r="G11" s="539" t="s">
        <v>300</v>
      </c>
      <c r="H11" s="539"/>
      <c r="I11" s="540"/>
      <c r="J11" s="44"/>
      <c r="K11" s="45"/>
      <c r="L11" s="46"/>
      <c r="M11" s="579" t="s">
        <v>18</v>
      </c>
      <c r="N11" s="46"/>
      <c r="O11" s="47"/>
      <c r="P11" s="43" t="s">
        <v>19</v>
      </c>
      <c r="Q11" s="594" t="s">
        <v>206</v>
      </c>
      <c r="R11" s="594"/>
      <c r="S11" s="594"/>
      <c r="T11" s="595"/>
      <c r="U11" s="177"/>
      <c r="V11" s="62"/>
      <c r="W11" s="51"/>
      <c r="X11" s="51"/>
      <c r="Y11"/>
      <c r="Z11"/>
      <c r="AA11"/>
      <c r="AB11"/>
      <c r="AC11" s="51"/>
      <c r="AD11" s="59"/>
      <c r="AE11" s="621"/>
      <c r="AF11" s="134"/>
      <c r="AG11" s="47"/>
      <c r="AH11" s="43" t="s">
        <v>36</v>
      </c>
      <c r="AI11" s="539" t="s">
        <v>211</v>
      </c>
      <c r="AJ11" s="539"/>
      <c r="AK11" s="539"/>
      <c r="AL11" s="539"/>
      <c r="AM11" s="539"/>
      <c r="AN11" s="540"/>
      <c r="AO11" s="51"/>
      <c r="AP11" s="51"/>
      <c r="AQ11" s="51"/>
      <c r="AR11" s="51"/>
      <c r="AS11"/>
      <c r="AT11"/>
      <c r="AU11"/>
      <c r="AV11"/>
      <c r="AW11" s="382"/>
    </row>
    <row r="12" spans="2:49" ht="24.75" customHeight="1" thickTop="1" thickBot="1">
      <c r="F12" s="545">
        <f>+ROUND(P12,2)+ROUND(P15,2)+ROUND(P18,2)+ROUND(P24,2)+P27-ROUND(F15,2)</f>
        <v>0</v>
      </c>
      <c r="G12" s="546"/>
      <c r="H12" s="546"/>
      <c r="I12" s="222" t="s">
        <v>13</v>
      </c>
      <c r="J12" s="51"/>
      <c r="K12" s="52"/>
      <c r="L12" s="51"/>
      <c r="M12" s="580"/>
      <c r="N12" s="53"/>
      <c r="P12" s="541"/>
      <c r="Q12" s="596"/>
      <c r="R12" s="596"/>
      <c r="S12" s="596"/>
      <c r="T12" s="50" t="s">
        <v>13</v>
      </c>
      <c r="U12" s="51"/>
      <c r="V12" s="51"/>
      <c r="W12" s="51"/>
      <c r="X12" s="51"/>
      <c r="Y12"/>
      <c r="Z12"/>
      <c r="AA12"/>
      <c r="AB12"/>
      <c r="AC12" s="54"/>
      <c r="AE12" s="621"/>
      <c r="AG12" s="126"/>
      <c r="AH12" s="541"/>
      <c r="AI12" s="542"/>
      <c r="AJ12" s="542"/>
      <c r="AK12" s="542"/>
      <c r="AL12" s="542"/>
      <c r="AM12" s="542"/>
      <c r="AN12" s="50" t="s">
        <v>13</v>
      </c>
      <c r="AO12" s="51"/>
      <c r="AP12" s="51"/>
      <c r="AQ12" s="51"/>
      <c r="AR12" s="51"/>
      <c r="AS12"/>
      <c r="AT12"/>
      <c r="AU12"/>
      <c r="AV12"/>
      <c r="AW12" s="382"/>
    </row>
    <row r="13" spans="2:49" ht="24.75" customHeight="1" thickTop="1" thickBot="1">
      <c r="J13" s="51"/>
      <c r="K13" s="55"/>
      <c r="L13" s="51"/>
      <c r="M13" s="580"/>
      <c r="N13" s="54"/>
      <c r="U13" s="51"/>
      <c r="V13" s="51"/>
      <c r="W13" s="51"/>
      <c r="X13" s="51"/>
      <c r="Y13"/>
      <c r="Z13"/>
      <c r="AA13"/>
      <c r="AB13"/>
      <c r="AC13" s="54"/>
      <c r="AE13" s="621"/>
      <c r="AG13" s="132"/>
      <c r="AH13" s="129"/>
      <c r="AI13" s="130"/>
      <c r="AJ13" s="130"/>
      <c r="AK13" s="130"/>
      <c r="AL13" s="130"/>
      <c r="AM13" s="131"/>
      <c r="AN13" s="131"/>
      <c r="AQ13" s="39"/>
      <c r="AR13" s="39"/>
      <c r="AS13" s="128"/>
      <c r="AT13" s="128"/>
      <c r="AU13" s="257"/>
      <c r="AV13" s="51"/>
      <c r="AW13" s="382"/>
    </row>
    <row r="14" spans="2:49" ht="27" customHeight="1" thickTop="1" thickBot="1">
      <c r="F14" s="49" t="s">
        <v>402</v>
      </c>
      <c r="G14" s="561" t="s">
        <v>163</v>
      </c>
      <c r="H14" s="561"/>
      <c r="I14" s="544"/>
      <c r="J14" s="57"/>
      <c r="K14" s="58"/>
      <c r="L14" s="51"/>
      <c r="M14" s="580"/>
      <c r="N14" s="54"/>
      <c r="O14" s="46"/>
      <c r="P14" s="43" t="s">
        <v>24</v>
      </c>
      <c r="Q14" s="594" t="s">
        <v>279</v>
      </c>
      <c r="R14" s="594"/>
      <c r="S14" s="594"/>
      <c r="T14" s="595"/>
      <c r="U14" s="177"/>
      <c r="V14" s="62"/>
      <c r="W14" s="51"/>
      <c r="X14" s="51"/>
      <c r="Y14"/>
      <c r="Z14"/>
      <c r="AA14"/>
      <c r="AB14"/>
      <c r="AC14" s="54"/>
      <c r="AE14" s="622"/>
      <c r="AG14" s="133"/>
      <c r="AH14" s="49" t="s">
        <v>138</v>
      </c>
      <c r="AI14" s="608" t="s">
        <v>222</v>
      </c>
      <c r="AJ14" s="608"/>
      <c r="AK14" s="608"/>
      <c r="AL14" s="608"/>
      <c r="AM14" s="608"/>
      <c r="AN14" s="609"/>
      <c r="AO14"/>
      <c r="AS14" s="128"/>
      <c r="AT14" s="128"/>
      <c r="AU14" s="257"/>
      <c r="AV14" s="51"/>
      <c r="AW14" s="382"/>
    </row>
    <row r="15" spans="2:49" ht="24.75" customHeight="1" thickBot="1">
      <c r="F15" s="557"/>
      <c r="G15" s="558"/>
      <c r="H15" s="558"/>
      <c r="I15" s="42" t="s">
        <v>13</v>
      </c>
      <c r="J15" s="51"/>
      <c r="K15" s="54"/>
      <c r="L15" s="51"/>
      <c r="M15" s="580"/>
      <c r="N15" s="54"/>
      <c r="P15" s="541"/>
      <c r="Q15" s="596"/>
      <c r="R15" s="596"/>
      <c r="S15" s="596"/>
      <c r="T15" s="50" t="s">
        <v>13</v>
      </c>
      <c r="U15" s="51"/>
      <c r="V15" s="51"/>
      <c r="W15" s="51"/>
      <c r="X15" s="51"/>
      <c r="Y15"/>
      <c r="Z15"/>
      <c r="AA15"/>
      <c r="AB15"/>
      <c r="AC15" s="54"/>
      <c r="AH15" s="571"/>
      <c r="AI15" s="562"/>
      <c r="AJ15" s="562"/>
      <c r="AK15" s="562"/>
      <c r="AL15" s="562"/>
      <c r="AM15" s="562"/>
      <c r="AN15" s="42" t="s">
        <v>13</v>
      </c>
      <c r="AO15"/>
      <c r="AS15" s="60" t="s">
        <v>30</v>
      </c>
      <c r="AT15" s="61"/>
      <c r="AW15" s="382"/>
    </row>
    <row r="16" spans="2:49" ht="27" customHeight="1" thickTop="1" thickBot="1">
      <c r="K16" s="54"/>
      <c r="L16" s="51"/>
      <c r="M16" s="580"/>
      <c r="N16" s="54"/>
      <c r="P16" s="578" t="str">
        <f>+IF(Y18=0,"",IF(Y18-P18=Y18,"エラー！：⑥残さ物量があるのに、④自ら中間処理した量がゼロになっています",""))</f>
        <v/>
      </c>
      <c r="Q16" s="578"/>
      <c r="R16" s="578"/>
      <c r="S16" s="578"/>
      <c r="T16" s="578"/>
      <c r="U16" s="578"/>
      <c r="V16" s="578"/>
      <c r="W16" s="578"/>
      <c r="X16" s="578"/>
      <c r="Y16" s="578"/>
      <c r="Z16" s="578"/>
      <c r="AA16" s="578"/>
      <c r="AB16" s="578"/>
      <c r="AC16" s="54"/>
      <c r="AD16" s="51"/>
      <c r="AE16" s="173"/>
      <c r="AP16" s="48"/>
      <c r="AQ16" s="51"/>
      <c r="AS16" s="547" t="s">
        <v>137</v>
      </c>
      <c r="AT16" s="548"/>
      <c r="AU16" s="223"/>
      <c r="AV16" s="42" t="s">
        <v>13</v>
      </c>
      <c r="AW16" s="382"/>
    </row>
    <row r="17" spans="2:49" ht="27" customHeight="1" thickTop="1" thickBot="1">
      <c r="K17" s="54"/>
      <c r="L17" s="51"/>
      <c r="M17" s="580"/>
      <c r="N17" s="54"/>
      <c r="O17" s="46"/>
      <c r="P17" s="43" t="s">
        <v>27</v>
      </c>
      <c r="Q17" s="539" t="s">
        <v>207</v>
      </c>
      <c r="R17" s="539"/>
      <c r="S17" s="539"/>
      <c r="T17" s="540"/>
      <c r="U17" s="588"/>
      <c r="V17" s="589"/>
      <c r="W17" s="589"/>
      <c r="X17" s="589"/>
      <c r="Y17" s="125" t="s">
        <v>21</v>
      </c>
      <c r="Z17" s="539" t="s">
        <v>210</v>
      </c>
      <c r="AA17" s="539"/>
      <c r="AB17" s="540"/>
      <c r="AC17" s="138"/>
      <c r="AD17" s="133"/>
      <c r="AE17" s="579" t="s">
        <v>28</v>
      </c>
      <c r="AF17" s="46"/>
      <c r="AG17" s="46"/>
      <c r="AH17" s="225" t="s">
        <v>140</v>
      </c>
      <c r="AI17" s="561" t="s">
        <v>212</v>
      </c>
      <c r="AJ17" s="561"/>
      <c r="AK17" s="561"/>
      <c r="AL17" s="544"/>
      <c r="AM17" s="46"/>
      <c r="AN17" s="234"/>
      <c r="AO17" s="543" t="s">
        <v>186</v>
      </c>
      <c r="AP17" s="544"/>
      <c r="AQ17" s="236"/>
      <c r="AS17" s="547" t="s">
        <v>192</v>
      </c>
      <c r="AT17" s="548"/>
      <c r="AU17" s="223"/>
      <c r="AV17" s="42" t="s">
        <v>34</v>
      </c>
      <c r="AW17" s="382"/>
    </row>
    <row r="18" spans="2:49" ht="27" customHeight="1" thickBot="1">
      <c r="K18" s="54"/>
      <c r="L18" s="51"/>
      <c r="M18" s="580"/>
      <c r="N18" s="54"/>
      <c r="P18" s="541"/>
      <c r="Q18" s="596"/>
      <c r="R18" s="596"/>
      <c r="S18" s="596"/>
      <c r="T18" s="50" t="s">
        <v>13</v>
      </c>
      <c r="U18"/>
      <c r="V18" s="227"/>
      <c r="W18"/>
      <c r="X18" s="181"/>
      <c r="Y18" s="545">
        <f>+ROUND(AH9,2)+ROUND(AH12,2)+ROUND(AH15,2)+AH18</f>
        <v>0</v>
      </c>
      <c r="Z18" s="546"/>
      <c r="AA18" s="546"/>
      <c r="AB18" s="50" t="s">
        <v>4</v>
      </c>
      <c r="AC18" s="180"/>
      <c r="AD18" s="180"/>
      <c r="AE18" s="580"/>
      <c r="AH18" s="549">
        <f>+ROUND(AO18,2)+ROUND(AO21,2)</f>
        <v>0</v>
      </c>
      <c r="AI18" s="534"/>
      <c r="AJ18" s="534"/>
      <c r="AK18" s="534"/>
      <c r="AL18" s="42" t="s">
        <v>13</v>
      </c>
      <c r="AM18" s="53"/>
      <c r="AO18" s="251">
        <f>+ROUND(AU16,2)+ROUND(AU17,2)+ROUND(AU18,2)</f>
        <v>0</v>
      </c>
      <c r="AP18" s="42" t="s">
        <v>34</v>
      </c>
      <c r="AS18" s="547" t="s">
        <v>139</v>
      </c>
      <c r="AT18" s="548"/>
      <c r="AU18" s="223"/>
      <c r="AV18" s="42" t="s">
        <v>26</v>
      </c>
      <c r="AW18" s="623" t="s">
        <v>410</v>
      </c>
    </row>
    <row r="19" spans="2:49" ht="24.75" customHeight="1" thickTop="1" thickBot="1">
      <c r="K19" s="54"/>
      <c r="L19" s="51"/>
      <c r="M19" s="580"/>
      <c r="N19" s="54"/>
      <c r="P19" s="120"/>
      <c r="Q19" s="226"/>
      <c r="R19" s="184"/>
      <c r="S19" s="120"/>
      <c r="T19" s="120"/>
      <c r="U19" s="122"/>
      <c r="V19" s="228"/>
      <c r="W19" s="122"/>
      <c r="X19" s="122"/>
      <c r="Y19" s="121"/>
      <c r="Z19" s="121"/>
      <c r="AA19" s="121"/>
      <c r="AB19" s="121"/>
      <c r="AC19" s="51"/>
      <c r="AD19" s="51"/>
      <c r="AE19" s="580"/>
      <c r="AH19" s="51"/>
      <c r="AI19" s="54"/>
      <c r="AJ19" s="51"/>
      <c r="AK19" s="51"/>
      <c r="AL19" s="51"/>
      <c r="AM19" s="54"/>
      <c r="AS19"/>
      <c r="AT19"/>
      <c r="AU19"/>
      <c r="AV19"/>
      <c r="AW19" s="623"/>
    </row>
    <row r="20" spans="2:49" ht="27" customHeight="1" thickTop="1" thickBot="1">
      <c r="K20" s="54"/>
      <c r="L20" s="51"/>
      <c r="M20" s="580"/>
      <c r="N20" s="54"/>
      <c r="P20" s="43" t="s">
        <v>48</v>
      </c>
      <c r="Q20" s="539" t="s">
        <v>208</v>
      </c>
      <c r="R20" s="539"/>
      <c r="S20" s="539"/>
      <c r="T20" s="540"/>
      <c r="U20" s="120"/>
      <c r="V20" s="229"/>
      <c r="W20" s="232"/>
      <c r="X20" s="233"/>
      <c r="Y20" s="125" t="s">
        <v>25</v>
      </c>
      <c r="Z20" s="539" t="s">
        <v>209</v>
      </c>
      <c r="AA20" s="539"/>
      <c r="AB20" s="540"/>
      <c r="AC20" s="51"/>
      <c r="AD20" s="51"/>
      <c r="AE20" s="580"/>
      <c r="AG20" s="51"/>
      <c r="AH20" s="51"/>
      <c r="AI20" s="54"/>
      <c r="AJ20" s="51"/>
      <c r="AK20" s="51"/>
      <c r="AL20" s="136"/>
      <c r="AM20" s="54"/>
      <c r="AN20" s="235"/>
      <c r="AO20" s="543" t="s">
        <v>188</v>
      </c>
      <c r="AP20" s="544"/>
      <c r="AQ20" s="178"/>
      <c r="AR20" s="51"/>
      <c r="AS20" s="56"/>
      <c r="AT20" s="56"/>
      <c r="AW20" s="623"/>
    </row>
    <row r="21" spans="2:49" ht="25.15" customHeight="1" thickBot="1">
      <c r="B21" s="550" t="s">
        <v>421</v>
      </c>
      <c r="C21" s="550"/>
      <c r="D21" s="550"/>
      <c r="E21" s="550"/>
      <c r="F21" s="550"/>
      <c r="G21" s="550"/>
      <c r="H21" s="550"/>
      <c r="I21" s="550"/>
      <c r="J21" s="550"/>
      <c r="K21" s="54"/>
      <c r="L21" s="51"/>
      <c r="M21" s="580"/>
      <c r="N21" s="54"/>
      <c r="P21" s="541"/>
      <c r="Q21" s="600"/>
      <c r="R21" s="600"/>
      <c r="S21" s="600"/>
      <c r="T21" s="50" t="s">
        <v>13</v>
      </c>
      <c r="U21" s="120"/>
      <c r="V21" s="120"/>
      <c r="W21" s="120"/>
      <c r="X21" s="120"/>
      <c r="Y21" s="545">
        <f>+P18-Y18</f>
        <v>0</v>
      </c>
      <c r="Z21" s="546"/>
      <c r="AA21" s="546"/>
      <c r="AB21" s="50" t="s">
        <v>4</v>
      </c>
      <c r="AC21" s="122"/>
      <c r="AD21" s="51"/>
      <c r="AE21" s="581"/>
      <c r="AG21" s="51"/>
      <c r="AH21" s="51"/>
      <c r="AI21" s="54"/>
      <c r="AJ21" s="51"/>
      <c r="AK21" s="51"/>
      <c r="AL21" s="51"/>
      <c r="AM21" s="51"/>
      <c r="AN21" s="136"/>
      <c r="AO21" s="223"/>
      <c r="AP21" s="42" t="s">
        <v>38</v>
      </c>
      <c r="AQ21" s="178"/>
      <c r="AR21" s="51"/>
      <c r="AS21"/>
      <c r="AT21"/>
      <c r="AU21"/>
      <c r="AV21"/>
      <c r="AW21" s="382"/>
    </row>
    <row r="22" spans="2:49" ht="25.5" customHeight="1" thickTop="1" thickBot="1">
      <c r="B22" s="551"/>
      <c r="C22" s="551"/>
      <c r="D22" s="551"/>
      <c r="E22" s="551"/>
      <c r="F22" s="551"/>
      <c r="G22" s="551"/>
      <c r="H22" s="551"/>
      <c r="I22" s="551"/>
      <c r="J22" s="551"/>
      <c r="K22" s="54"/>
      <c r="L22" s="51"/>
      <c r="M22" s="580"/>
      <c r="N22" s="54"/>
      <c r="P22" s="597" t="str">
        <f>+IF(P21=0,"",IF(P18&lt;P21,"エラー !：④の内数である⑤の量が④を超えています",""))</f>
        <v/>
      </c>
      <c r="Q22" s="597"/>
      <c r="R22" s="597"/>
      <c r="S22" s="597"/>
      <c r="T22" s="597"/>
      <c r="U22" s="597"/>
      <c r="V22" s="597"/>
      <c r="W22" s="121"/>
      <c r="X22" s="121"/>
      <c r="Y22" s="121"/>
      <c r="Z22" s="121"/>
      <c r="AA22" s="121"/>
      <c r="AB22" s="121"/>
      <c r="AC22" s="51"/>
      <c r="AD22" s="51"/>
      <c r="AE22" s="173"/>
      <c r="AG22" s="51"/>
      <c r="AH22" s="51"/>
      <c r="AI22" s="54"/>
      <c r="AJ22" s="51"/>
      <c r="AK22" s="51"/>
      <c r="AL22" s="51"/>
      <c r="AM22" s="51"/>
      <c r="AN22" s="51"/>
      <c r="AW22" s="382"/>
    </row>
    <row r="23" spans="2:49" ht="27" customHeight="1" thickTop="1" thickBot="1">
      <c r="B23" s="554" t="s">
        <v>159</v>
      </c>
      <c r="C23" s="556"/>
      <c r="D23" s="555" t="s">
        <v>423</v>
      </c>
      <c r="E23" s="555"/>
      <c r="F23" s="555"/>
      <c r="G23" s="556"/>
      <c r="H23" s="554" t="s">
        <v>424</v>
      </c>
      <c r="I23" s="555"/>
      <c r="J23" s="556"/>
      <c r="K23" s="54"/>
      <c r="L23" s="51"/>
      <c r="M23" s="580"/>
      <c r="N23" s="54"/>
      <c r="O23" s="46"/>
      <c r="P23" s="49" t="s">
        <v>72</v>
      </c>
      <c r="Q23" s="561" t="s">
        <v>32</v>
      </c>
      <c r="R23" s="561"/>
      <c r="S23" s="561"/>
      <c r="T23" s="544"/>
      <c r="U23" s="598"/>
      <c r="V23" s="599"/>
      <c r="W23" s="599"/>
      <c r="X23" s="599"/>
      <c r="AC23" s="51"/>
      <c r="AD23" s="51"/>
      <c r="AE23"/>
      <c r="AF23"/>
      <c r="AG23"/>
      <c r="AH23"/>
      <c r="AI23" s="237"/>
      <c r="AJ23"/>
      <c r="AK23" s="51"/>
      <c r="AL23" s="51"/>
      <c r="AM23" s="51"/>
      <c r="AN23" s="140"/>
      <c r="AP23" s="51"/>
      <c r="AR23" s="47"/>
      <c r="AS23" s="125" t="s">
        <v>152</v>
      </c>
      <c r="AT23" s="539" t="s">
        <v>153</v>
      </c>
      <c r="AU23" s="539"/>
      <c r="AV23" s="540"/>
      <c r="AW23" s="382"/>
    </row>
    <row r="24" spans="2:49" ht="27" customHeight="1" thickBot="1">
      <c r="B24" s="535" t="s">
        <v>160</v>
      </c>
      <c r="C24" s="536"/>
      <c r="D24" s="562">
        <v>0</v>
      </c>
      <c r="E24" s="562"/>
      <c r="F24" s="562"/>
      <c r="G24" s="182" t="s">
        <v>158</v>
      </c>
      <c r="H24" s="533">
        <f>+F12</f>
        <v>0</v>
      </c>
      <c r="I24" s="534"/>
      <c r="J24" s="182" t="s">
        <v>158</v>
      </c>
      <c r="K24" s="54"/>
      <c r="L24" s="51"/>
      <c r="M24" s="581"/>
      <c r="P24" s="571"/>
      <c r="Q24" s="601"/>
      <c r="R24" s="601"/>
      <c r="S24" s="601"/>
      <c r="T24" s="42" t="s">
        <v>13</v>
      </c>
      <c r="U24"/>
      <c r="V24"/>
      <c r="W24"/>
      <c r="X24"/>
      <c r="AC24" s="51"/>
      <c r="AD24" s="51"/>
      <c r="AE24"/>
      <c r="AF24"/>
      <c r="AG24"/>
      <c r="AH24"/>
      <c r="AI24" s="237"/>
      <c r="AJ24"/>
      <c r="AK24" s="51"/>
      <c r="AL24" s="130"/>
      <c r="AM24" s="51"/>
      <c r="AN24" s="51"/>
      <c r="AQ24" s="54"/>
      <c r="AR24" s="135"/>
      <c r="AS24" s="545">
        <f>+ROUND(AU16,2)+ROUND(AA28,2)</f>
        <v>0</v>
      </c>
      <c r="AT24" s="546"/>
      <c r="AU24" s="546"/>
      <c r="AV24" s="50" t="s">
        <v>13</v>
      </c>
      <c r="AW24" s="382"/>
    </row>
    <row r="25" spans="2:49" ht="27" customHeight="1" thickBot="1">
      <c r="B25" s="535" t="s">
        <v>161</v>
      </c>
      <c r="C25" s="536"/>
      <c r="D25" s="562">
        <v>0</v>
      </c>
      <c r="E25" s="562"/>
      <c r="F25" s="562"/>
      <c r="G25" s="182" t="s">
        <v>158</v>
      </c>
      <c r="H25" s="533">
        <f>+P12+AH9</f>
        <v>0</v>
      </c>
      <c r="I25" s="534"/>
      <c r="J25" s="182" t="s">
        <v>158</v>
      </c>
      <c r="K25" s="54"/>
      <c r="L25" s="51"/>
      <c r="P25" s="51"/>
      <c r="Q25" s="51"/>
      <c r="R25" s="51"/>
      <c r="S25" s="51"/>
      <c r="T25" s="51"/>
      <c r="U25" s="51"/>
      <c r="V25" s="51"/>
      <c r="AE25" s="139"/>
      <c r="AH25" s="51"/>
      <c r="AI25" s="54"/>
      <c r="AJ25" s="51"/>
      <c r="AK25" s="51"/>
      <c r="AL25" s="174"/>
      <c r="AM25" s="174"/>
      <c r="AN25" s="174"/>
      <c r="AQ25" s="239"/>
      <c r="AR25" s="117"/>
      <c r="AW25" s="382"/>
    </row>
    <row r="26" spans="2:49" ht="27" customHeight="1" thickTop="1" thickBot="1">
      <c r="B26" s="535" t="s">
        <v>162</v>
      </c>
      <c r="C26" s="536"/>
      <c r="D26" s="562">
        <v>0</v>
      </c>
      <c r="E26" s="562"/>
      <c r="F26" s="562"/>
      <c r="G26" s="182" t="s">
        <v>158</v>
      </c>
      <c r="H26" s="533">
        <f>+P21</f>
        <v>0</v>
      </c>
      <c r="I26" s="534"/>
      <c r="J26" s="182" t="s">
        <v>158</v>
      </c>
      <c r="K26" s="54"/>
      <c r="L26" s="133"/>
      <c r="M26" s="579" t="s">
        <v>35</v>
      </c>
      <c r="N26" s="46"/>
      <c r="O26" s="46"/>
      <c r="P26" s="225" t="s">
        <v>142</v>
      </c>
      <c r="Q26" s="561" t="s">
        <v>143</v>
      </c>
      <c r="R26" s="561"/>
      <c r="S26" s="561"/>
      <c r="T26" s="544"/>
      <c r="U26" s="46"/>
      <c r="V26" s="46"/>
      <c r="W26" s="46"/>
      <c r="X26" s="46"/>
      <c r="Y26" s="46"/>
      <c r="Z26" s="46"/>
      <c r="AA26" s="46"/>
      <c r="AB26" s="46"/>
      <c r="AC26" s="46"/>
      <c r="AD26" s="46"/>
      <c r="AE26" s="46"/>
      <c r="AF26" s="46"/>
      <c r="AG26" s="46"/>
      <c r="AH26" s="46"/>
      <c r="AI26" s="59"/>
      <c r="AJ26" s="46"/>
      <c r="AK26" s="47"/>
      <c r="AL26" s="125" t="s">
        <v>149</v>
      </c>
      <c r="AM26" s="539" t="s">
        <v>213</v>
      </c>
      <c r="AN26" s="539"/>
      <c r="AO26" s="539"/>
      <c r="AP26" s="540"/>
      <c r="AQ26" s="241"/>
      <c r="AR26" s="242"/>
      <c r="AS26" s="125" t="s">
        <v>154</v>
      </c>
      <c r="AT26" s="539" t="s">
        <v>398</v>
      </c>
      <c r="AU26" s="539"/>
      <c r="AV26" s="540"/>
      <c r="AW26" s="382"/>
    </row>
    <row r="27" spans="2:49" ht="27" customHeight="1" thickBot="1">
      <c r="B27" s="535" t="s">
        <v>164</v>
      </c>
      <c r="C27" s="536"/>
      <c r="D27" s="562">
        <v>0</v>
      </c>
      <c r="E27" s="562"/>
      <c r="F27" s="562"/>
      <c r="G27" s="182" t="s">
        <v>158</v>
      </c>
      <c r="H27" s="533">
        <f>+Y21</f>
        <v>0</v>
      </c>
      <c r="I27" s="534"/>
      <c r="J27" s="182" t="s">
        <v>158</v>
      </c>
      <c r="M27" s="580"/>
      <c r="P27" s="549">
        <f>+R30+ROUND(R33,2)</f>
        <v>0</v>
      </c>
      <c r="Q27" s="582"/>
      <c r="R27" s="582"/>
      <c r="S27" s="582"/>
      <c r="T27" s="42" t="s">
        <v>38</v>
      </c>
      <c r="U27" s="62"/>
      <c r="V27" s="62"/>
      <c r="Y27" s="60" t="s">
        <v>39</v>
      </c>
      <c r="Z27" s="63"/>
      <c r="AH27" s="51"/>
      <c r="AI27" s="51"/>
      <c r="AJ27" s="51"/>
      <c r="AK27" s="51"/>
      <c r="AL27" s="545">
        <f>+AH18+P27</f>
        <v>0</v>
      </c>
      <c r="AM27" s="546"/>
      <c r="AN27" s="546"/>
      <c r="AO27" s="546"/>
      <c r="AP27" s="50" t="s">
        <v>13</v>
      </c>
      <c r="AQ27" s="239"/>
      <c r="AR27" s="117"/>
      <c r="AS27" s="541"/>
      <c r="AT27" s="542"/>
      <c r="AU27" s="542"/>
      <c r="AV27" s="50" t="s">
        <v>13</v>
      </c>
      <c r="AW27" s="382"/>
    </row>
    <row r="28" spans="2:49" ht="27" customHeight="1" thickTop="1" thickBot="1">
      <c r="B28" s="537" t="s">
        <v>299</v>
      </c>
      <c r="C28" s="538"/>
      <c r="D28" s="562">
        <v>0</v>
      </c>
      <c r="E28" s="562"/>
      <c r="F28" s="562"/>
      <c r="G28" s="182" t="s">
        <v>158</v>
      </c>
      <c r="H28" s="533">
        <f>+P15+AH12</f>
        <v>0</v>
      </c>
      <c r="I28" s="534"/>
      <c r="J28" s="182" t="s">
        <v>158</v>
      </c>
      <c r="M28" s="580"/>
      <c r="P28" s="54"/>
      <c r="U28" s="51"/>
      <c r="V28" s="51"/>
      <c r="Y28" s="572" t="s">
        <v>137</v>
      </c>
      <c r="Z28" s="573"/>
      <c r="AA28" s="571"/>
      <c r="AB28" s="562"/>
      <c r="AC28" s="562"/>
      <c r="AD28" s="562"/>
      <c r="AE28" s="562"/>
      <c r="AF28" s="42" t="s">
        <v>13</v>
      </c>
      <c r="AH28" s="51"/>
      <c r="AI28" s="51"/>
      <c r="AN28" s="238"/>
      <c r="AQ28" s="239"/>
      <c r="AR28" s="117"/>
      <c r="AS28" s="383" t="str">
        <f>+IF(AS27=0,"",IF(AL27&lt;(AS24+AS27+AS31),"エラー !：⑩の内数である（⑫+⑬＋⑭）の量が⑩を超えています",""))</f>
        <v/>
      </c>
      <c r="AT28" s="379"/>
      <c r="AU28" s="379"/>
      <c r="AV28" s="379"/>
      <c r="AW28" s="382"/>
    </row>
    <row r="29" spans="2:49" ht="27" customHeight="1" thickTop="1" thickBot="1">
      <c r="B29" s="535" t="s">
        <v>165</v>
      </c>
      <c r="C29" s="536"/>
      <c r="D29" s="562">
        <v>0</v>
      </c>
      <c r="E29" s="562"/>
      <c r="F29" s="562"/>
      <c r="G29" s="182" t="s">
        <v>158</v>
      </c>
      <c r="H29" s="533">
        <f>+AL27</f>
        <v>0</v>
      </c>
      <c r="I29" s="534"/>
      <c r="J29" s="182" t="s">
        <v>158</v>
      </c>
      <c r="M29" s="580"/>
      <c r="P29" s="54"/>
      <c r="Q29" s="133"/>
      <c r="R29" s="49" t="s">
        <v>145</v>
      </c>
      <c r="S29" s="561" t="s">
        <v>33</v>
      </c>
      <c r="T29" s="576"/>
      <c r="U29" s="576"/>
      <c r="V29" s="577"/>
      <c r="W29" s="46"/>
      <c r="X29" s="64"/>
      <c r="Y29" s="572" t="s">
        <v>191</v>
      </c>
      <c r="Z29" s="573"/>
      <c r="AA29" s="571"/>
      <c r="AB29" s="562"/>
      <c r="AC29" s="562"/>
      <c r="AD29" s="562"/>
      <c r="AE29" s="562"/>
      <c r="AF29" s="42" t="s">
        <v>13</v>
      </c>
      <c r="AH29" s="51"/>
      <c r="AI29" s="51"/>
      <c r="AJ29" s="51"/>
      <c r="AK29" s="51"/>
      <c r="AL29" s="125" t="s">
        <v>150</v>
      </c>
      <c r="AM29" s="539" t="s">
        <v>151</v>
      </c>
      <c r="AN29" s="539"/>
      <c r="AO29" s="539"/>
      <c r="AP29" s="540"/>
      <c r="AQ29" s="240"/>
      <c r="AR29" s="243"/>
      <c r="AS29" s="569" t="s">
        <v>155</v>
      </c>
      <c r="AT29" s="565" t="s">
        <v>399</v>
      </c>
      <c r="AU29" s="565"/>
      <c r="AV29" s="566"/>
      <c r="AW29" s="382"/>
    </row>
    <row r="30" spans="2:49" ht="27" customHeight="1" thickBot="1">
      <c r="B30" s="535" t="s">
        <v>166</v>
      </c>
      <c r="C30" s="536"/>
      <c r="D30" s="562">
        <v>0</v>
      </c>
      <c r="E30" s="562"/>
      <c r="F30" s="562"/>
      <c r="G30" s="182" t="s">
        <v>158</v>
      </c>
      <c r="H30" s="533">
        <f>+AL30</f>
        <v>0</v>
      </c>
      <c r="I30" s="534"/>
      <c r="J30" s="182" t="s">
        <v>158</v>
      </c>
      <c r="M30" s="580"/>
      <c r="P30" s="54"/>
      <c r="R30" s="549">
        <f>+ROUND(AA28,2)+ROUND(AA29,2)+ROUND(AA30,2)</f>
        <v>0</v>
      </c>
      <c r="S30" s="582"/>
      <c r="T30" s="582"/>
      <c r="U30" s="582"/>
      <c r="V30" s="42" t="s">
        <v>16</v>
      </c>
      <c r="Y30" s="572" t="s">
        <v>148</v>
      </c>
      <c r="Z30" s="573"/>
      <c r="AA30" s="571"/>
      <c r="AB30" s="562"/>
      <c r="AC30" s="562"/>
      <c r="AD30" s="562"/>
      <c r="AE30" s="562"/>
      <c r="AF30" s="42" t="s">
        <v>13</v>
      </c>
      <c r="AL30" s="541"/>
      <c r="AM30" s="542"/>
      <c r="AN30" s="542"/>
      <c r="AO30" s="542"/>
      <c r="AP30" s="50" t="s">
        <v>13</v>
      </c>
      <c r="AS30" s="570"/>
      <c r="AT30" s="567"/>
      <c r="AU30" s="567"/>
      <c r="AV30" s="568"/>
      <c r="AW30" s="382"/>
    </row>
    <row r="31" spans="2:49" ht="27" customHeight="1" thickTop="1" thickBot="1">
      <c r="B31" s="535" t="s">
        <v>167</v>
      </c>
      <c r="C31" s="536"/>
      <c r="D31" s="562">
        <v>0</v>
      </c>
      <c r="E31" s="562"/>
      <c r="F31" s="562"/>
      <c r="G31" s="182" t="s">
        <v>158</v>
      </c>
      <c r="H31" s="533">
        <f>+AS24</f>
        <v>0</v>
      </c>
      <c r="I31" s="534"/>
      <c r="J31" s="182" t="s">
        <v>158</v>
      </c>
      <c r="M31" s="580"/>
      <c r="P31" s="54"/>
      <c r="Y31"/>
      <c r="Z31"/>
      <c r="AA31" s="65" t="s">
        <v>309</v>
      </c>
      <c r="AK31" s="117"/>
      <c r="AL31" s="578" t="str">
        <f>+IF(AL30=0,"",IF(AL27&lt;AL30,"エラー !：⑩の内数である⑪の量が⑩を超えています",""))</f>
        <v/>
      </c>
      <c r="AM31" s="578"/>
      <c r="AN31" s="578"/>
      <c r="AO31" s="578"/>
      <c r="AP31" s="578"/>
      <c r="AQ31" s="578"/>
      <c r="AR31" s="39"/>
      <c r="AS31" s="563"/>
      <c r="AT31" s="564"/>
      <c r="AU31" s="564"/>
      <c r="AV31" s="152" t="s">
        <v>13</v>
      </c>
      <c r="AW31" s="382"/>
    </row>
    <row r="32" spans="2:49" ht="27" customHeight="1" thickTop="1" thickBot="1">
      <c r="B32" s="535" t="s">
        <v>400</v>
      </c>
      <c r="C32" s="536"/>
      <c r="D32" s="562">
        <v>0</v>
      </c>
      <c r="E32" s="562"/>
      <c r="F32" s="562"/>
      <c r="G32" s="182" t="s">
        <v>158</v>
      </c>
      <c r="H32" s="533">
        <f>+AS27</f>
        <v>0</v>
      </c>
      <c r="I32" s="534"/>
      <c r="J32" s="182" t="s">
        <v>158</v>
      </c>
      <c r="M32" s="580"/>
      <c r="P32" s="54"/>
      <c r="Q32" s="133"/>
      <c r="R32" s="49" t="s">
        <v>147</v>
      </c>
      <c r="S32" s="561" t="s">
        <v>37</v>
      </c>
      <c r="T32" s="576"/>
      <c r="U32" s="576"/>
      <c r="V32" s="577"/>
      <c r="W32" s="51"/>
      <c r="X32" s="51"/>
      <c r="Y32"/>
      <c r="Z32"/>
      <c r="AA32" s="523" t="s">
        <v>280</v>
      </c>
      <c r="AB32" s="524"/>
      <c r="AC32" s="524"/>
      <c r="AD32" s="524"/>
      <c r="AE32" s="524"/>
      <c r="AF32" s="524"/>
      <c r="AG32" s="524" t="s">
        <v>281</v>
      </c>
      <c r="AH32" s="524"/>
      <c r="AI32" s="524"/>
      <c r="AJ32" s="524"/>
      <c r="AK32" s="524" t="s">
        <v>310</v>
      </c>
      <c r="AL32" s="524"/>
      <c r="AM32" s="524"/>
      <c r="AN32" s="524"/>
      <c r="AO32" s="529"/>
      <c r="AP32" s="176"/>
      <c r="AS32" s="384" t="str">
        <f>+IF(AS31=0,"",IF(AL27&lt;(AS24+AS27+AS31),"エラー !：⑩の内数である（⑫+⑬＋⑭）の量が⑩を超えています",""))</f>
        <v/>
      </c>
      <c r="AT32" s="380"/>
      <c r="AU32" s="380"/>
      <c r="AV32" s="380"/>
      <c r="AW32" s="382"/>
    </row>
    <row r="33" spans="2:62" ht="27" customHeight="1" thickBot="1">
      <c r="B33" s="559" t="s">
        <v>401</v>
      </c>
      <c r="C33" s="560"/>
      <c r="D33" s="574">
        <v>0</v>
      </c>
      <c r="E33" s="575"/>
      <c r="F33" s="575"/>
      <c r="G33" s="183" t="s">
        <v>158</v>
      </c>
      <c r="H33" s="552">
        <f>+AS31</f>
        <v>0</v>
      </c>
      <c r="I33" s="553"/>
      <c r="J33" s="183" t="s">
        <v>158</v>
      </c>
      <c r="M33" s="581"/>
      <c r="R33" s="571"/>
      <c r="S33" s="562"/>
      <c r="T33" s="562"/>
      <c r="U33" s="562"/>
      <c r="V33" s="42" t="s">
        <v>38</v>
      </c>
      <c r="W33" s="51"/>
      <c r="X33" s="51"/>
      <c r="Y33"/>
      <c r="Z33"/>
      <c r="AA33" s="525"/>
      <c r="AB33" s="526"/>
      <c r="AC33" s="526"/>
      <c r="AD33" s="526"/>
      <c r="AE33" s="526"/>
      <c r="AF33" s="526"/>
      <c r="AG33" s="526"/>
      <c r="AH33" s="526"/>
      <c r="AI33" s="526"/>
      <c r="AJ33" s="526"/>
      <c r="AK33" s="526"/>
      <c r="AL33" s="526"/>
      <c r="AM33" s="526"/>
      <c r="AN33" s="526"/>
      <c r="AO33" s="530"/>
      <c r="AP33" s="176"/>
      <c r="AW33" s="382"/>
    </row>
    <row r="34" spans="2:62" ht="18" customHeight="1">
      <c r="C34" s="244" t="str">
        <f>+IF(D30=0,"",IF(D29&lt;D30,"エラー !：上の表は、⑩の内数である⑪の量が⑩を超えています",""))</f>
        <v/>
      </c>
      <c r="AA34" s="527"/>
      <c r="AB34" s="528"/>
      <c r="AC34" s="528"/>
      <c r="AD34" s="528"/>
      <c r="AE34" s="528"/>
      <c r="AF34" s="528"/>
      <c r="AG34" s="528"/>
      <c r="AH34" s="528"/>
      <c r="AI34" s="528"/>
      <c r="AJ34" s="528"/>
      <c r="AK34" s="528"/>
      <c r="AL34" s="528"/>
      <c r="AM34" s="528"/>
      <c r="AN34" s="528"/>
      <c r="AO34" s="531"/>
      <c r="AP34" s="176"/>
      <c r="AW34" s="382"/>
    </row>
    <row r="35" spans="2:62" ht="15" customHeight="1">
      <c r="C35" s="245" t="str">
        <f>+IF(D31=0,"",IF(D29&lt;D31,"エラー !：上の表は、⑩の内数である⑫の量が⑩を超えています",""))</f>
        <v/>
      </c>
      <c r="AF35" s="62"/>
      <c r="AG35" s="62"/>
      <c r="AH35" s="62"/>
      <c r="AI35" s="62"/>
      <c r="AJ35" s="62"/>
      <c r="AK35" s="62"/>
      <c r="AL35" s="51"/>
      <c r="AM35" s="51"/>
      <c r="AN35" s="51"/>
      <c r="AO35" s="51"/>
      <c r="AP35" s="51"/>
      <c r="AQ35" s="51"/>
      <c r="AR35" s="51"/>
    </row>
    <row r="36" spans="2:62" ht="15" customHeight="1">
      <c r="C36" s="245" t="str">
        <f>+IF(D32=0,"",IF(D29&lt;D32,"エラー !：上の表は、⑩の内数である⑬の量が⑩を超えています",""))</f>
        <v/>
      </c>
      <c r="AF36" s="62"/>
      <c r="AG36" s="62"/>
      <c r="AH36" s="62"/>
      <c r="AI36" s="62"/>
      <c r="AJ36" s="62"/>
      <c r="AK36" s="62"/>
      <c r="AL36" s="62"/>
      <c r="AM36" s="141"/>
      <c r="AN36" s="141"/>
      <c r="AO36" s="117"/>
      <c r="AP36" s="51"/>
      <c r="AQ36" s="51"/>
      <c r="AR36" s="51"/>
      <c r="AS36" s="51"/>
      <c r="AT36" s="51"/>
      <c r="AU36" s="51"/>
      <c r="AV36" s="51"/>
      <c r="AW36" s="66"/>
      <c r="AY36" s="51"/>
      <c r="AZ36" s="51"/>
      <c r="BA36" s="51"/>
      <c r="BB36" s="51"/>
      <c r="BC36" s="51"/>
      <c r="BD36" s="51"/>
    </row>
    <row r="37" spans="2:62" ht="15" customHeight="1">
      <c r="C37" s="245" t="str">
        <f>+IF(D33=0,"",IF(D29&lt;D33,"エラー !：上の表は、⑩の内数である⑭の量が⑩を超えています",""))</f>
        <v/>
      </c>
      <c r="J37" s="66"/>
      <c r="K37" s="66"/>
      <c r="R37" s="66"/>
      <c r="S37" s="66"/>
      <c r="T37" s="66"/>
      <c r="AF37" s="51"/>
      <c r="AG37" s="51"/>
      <c r="AH37" s="51"/>
      <c r="AI37" s="51"/>
      <c r="AJ37" s="51"/>
      <c r="AK37" s="51"/>
      <c r="AL37" s="62"/>
      <c r="AM37" s="117"/>
      <c r="AN37" s="117"/>
      <c r="AO37" s="117"/>
      <c r="AP37" s="51"/>
      <c r="AQ37" s="51"/>
      <c r="AR37" s="51"/>
      <c r="AS37" s="51"/>
      <c r="AT37" s="51"/>
      <c r="AU37" s="62"/>
      <c r="AV37" s="62"/>
      <c r="AW37" s="66"/>
      <c r="AY37" s="51"/>
      <c r="AZ37" s="51"/>
      <c r="BA37" s="51"/>
      <c r="BB37" s="51"/>
      <c r="BC37" s="51"/>
      <c r="BD37" s="51"/>
    </row>
    <row r="38" spans="2:62" ht="13.5">
      <c r="J38" s="66"/>
      <c r="K38" s="66"/>
      <c r="R38" s="66"/>
      <c r="S38" s="66"/>
      <c r="T38" s="66"/>
      <c r="AF38" s="51"/>
      <c r="AG38" s="51"/>
      <c r="AH38" s="51"/>
      <c r="AI38" s="51"/>
      <c r="AJ38" s="51"/>
      <c r="AK38" s="51"/>
      <c r="AL38" s="62"/>
      <c r="AM38" s="117"/>
      <c r="AN38" s="117"/>
      <c r="AO38" s="117"/>
      <c r="AP38" s="51"/>
      <c r="AQ38" s="51"/>
      <c r="AR38" s="51"/>
      <c r="AS38" s="117"/>
      <c r="AT38" s="141"/>
      <c r="AU38" s="62"/>
      <c r="AV38" s="62"/>
      <c r="AW38" s="66"/>
      <c r="AY38" s="51"/>
      <c r="AZ38" s="51"/>
      <c r="BA38" s="51"/>
      <c r="BB38" s="51"/>
      <c r="BC38" s="51"/>
      <c r="BD38" s="51"/>
    </row>
    <row r="39" spans="2:62" ht="13.5">
      <c r="J39" s="66"/>
      <c r="K39" s="66"/>
      <c r="R39" s="66"/>
      <c r="S39" s="66"/>
      <c r="T39" s="66"/>
      <c r="AF39" s="51"/>
      <c r="AG39" s="51"/>
      <c r="AH39" s="51"/>
      <c r="AI39" s="51"/>
      <c r="AJ39" s="51"/>
      <c r="AK39" s="51"/>
      <c r="AL39" s="62"/>
      <c r="AM39" s="117"/>
      <c r="AN39" s="117"/>
      <c r="AO39" s="117"/>
      <c r="AP39" s="51"/>
      <c r="AQ39" s="51"/>
      <c r="AR39" s="51"/>
      <c r="AS39" s="117"/>
      <c r="AT39" s="62"/>
      <c r="AU39" s="62"/>
      <c r="AV39" s="62"/>
      <c r="AW39" s="66"/>
      <c r="AY39" s="51"/>
      <c r="AZ39" s="51"/>
      <c r="BA39" s="51"/>
      <c r="BB39" s="51"/>
      <c r="BC39" s="51"/>
      <c r="BD39" s="51"/>
    </row>
    <row r="40" spans="2:62" ht="13.5">
      <c r="J40" s="66"/>
      <c r="K40" s="66"/>
      <c r="R40" s="66"/>
      <c r="S40" s="66"/>
      <c r="T40" s="66"/>
      <c r="AF40" s="51"/>
      <c r="AG40" s="51"/>
      <c r="AH40" s="51"/>
      <c r="AI40" s="51"/>
      <c r="AJ40" s="51"/>
      <c r="AK40" s="51"/>
      <c r="AL40" s="62"/>
      <c r="AM40" s="117"/>
      <c r="AN40" s="117"/>
      <c r="AO40" s="117"/>
      <c r="AP40" s="51"/>
      <c r="AQ40" s="51"/>
      <c r="AR40" s="51"/>
      <c r="AS40" s="117"/>
      <c r="AT40" s="62"/>
      <c r="AU40" s="62"/>
      <c r="AV40" s="62"/>
      <c r="AW40" s="66"/>
      <c r="AY40" s="51"/>
      <c r="AZ40" s="51"/>
      <c r="BA40" s="51"/>
      <c r="BB40" s="51"/>
      <c r="BC40" s="51"/>
      <c r="BD40" s="51"/>
    </row>
    <row r="41" spans="2:62" ht="13.5">
      <c r="J41" s="66"/>
      <c r="K41" s="66"/>
      <c r="R41" s="66"/>
      <c r="S41" s="66"/>
      <c r="T41" s="66"/>
      <c r="AF41" s="51"/>
      <c r="AG41" s="51"/>
      <c r="AH41" s="51"/>
      <c r="AI41" s="51"/>
      <c r="AJ41" s="51"/>
      <c r="AK41" s="51"/>
      <c r="AL41" s="51"/>
      <c r="AM41" s="51"/>
      <c r="AN41" s="51"/>
      <c r="AO41" s="51"/>
      <c r="AP41" s="51"/>
      <c r="AQ41" s="51"/>
      <c r="AR41" s="51"/>
      <c r="AS41" s="117"/>
      <c r="AT41" s="62"/>
      <c r="AU41" s="62"/>
      <c r="AV41" s="62"/>
      <c r="AW41" s="66"/>
      <c r="AY41" s="51"/>
      <c r="AZ41" s="51"/>
      <c r="BA41" s="51"/>
      <c r="BB41" s="51"/>
      <c r="BC41" s="51"/>
      <c r="BD41" s="51"/>
    </row>
    <row r="42" spans="2:62" ht="13.5">
      <c r="I42" s="66"/>
      <c r="J42" s="66"/>
      <c r="K42" s="66"/>
      <c r="R42" s="66"/>
      <c r="S42" s="66"/>
      <c r="T42" s="66"/>
      <c r="AQ42" s="51"/>
      <c r="AR42" s="51"/>
      <c r="AS42" s="117"/>
      <c r="AT42" s="62"/>
      <c r="AY42" s="51"/>
      <c r="AZ42" s="51"/>
      <c r="BA42" s="51"/>
      <c r="BB42" s="51"/>
      <c r="BC42" s="51"/>
      <c r="BD42" s="51"/>
    </row>
    <row r="43" spans="2:62">
      <c r="I43" s="66"/>
      <c r="J43" s="66"/>
      <c r="K43" s="66"/>
      <c r="R43" s="66"/>
      <c r="S43" s="66"/>
      <c r="T43" s="66"/>
      <c r="AW43" s="66"/>
      <c r="AY43" s="51"/>
      <c r="AZ43" s="51"/>
      <c r="BA43" s="51"/>
      <c r="BB43" s="51"/>
      <c r="BC43" s="51"/>
      <c r="BD43" s="51"/>
    </row>
    <row r="44" spans="2:62">
      <c r="I44" s="66"/>
      <c r="J44" s="66"/>
      <c r="K44" s="66"/>
      <c r="R44" s="66"/>
      <c r="S44" s="66"/>
      <c r="T44" s="66"/>
      <c r="AW44" s="66"/>
    </row>
    <row r="45" spans="2:62">
      <c r="I45" s="66"/>
      <c r="J45" s="66"/>
      <c r="K45" s="66"/>
      <c r="R45" s="66"/>
      <c r="S45" s="66"/>
      <c r="T45" s="66"/>
    </row>
    <row r="46" spans="2:62">
      <c r="I46" s="66"/>
      <c r="J46" s="66"/>
      <c r="K46" s="66"/>
      <c r="R46" s="66"/>
      <c r="S46" s="66"/>
      <c r="T46" s="66"/>
    </row>
    <row r="47" spans="2:62" ht="13.5">
      <c r="I47" s="66"/>
      <c r="J47" s="66"/>
      <c r="K47" s="66"/>
      <c r="R47" s="66"/>
      <c r="S47" s="66"/>
      <c r="T47" s="66"/>
      <c r="BH47" s="67"/>
      <c r="BI47" s="67"/>
      <c r="BJ47" s="65"/>
    </row>
    <row r="48" spans="2:62">
      <c r="I48" s="66"/>
      <c r="J48" s="66"/>
      <c r="K48" s="66"/>
      <c r="R48" s="66"/>
      <c r="S48" s="66"/>
      <c r="T48" s="66"/>
      <c r="BH48" s="65"/>
    </row>
    <row r="49" spans="7:62">
      <c r="G49" s="66"/>
      <c r="H49" s="66"/>
      <c r="I49" s="66"/>
      <c r="J49" s="66"/>
      <c r="K49" s="66"/>
      <c r="R49" s="66"/>
      <c r="S49" s="66"/>
      <c r="T49" s="66"/>
      <c r="BE49" s="65"/>
      <c r="BF49" s="65"/>
      <c r="BG49" s="65"/>
      <c r="BH49" s="65"/>
    </row>
    <row r="50" spans="7:62">
      <c r="G50" s="66"/>
      <c r="H50" s="66"/>
      <c r="I50" s="66"/>
      <c r="J50" s="66"/>
      <c r="K50" s="66"/>
      <c r="R50" s="66"/>
      <c r="S50" s="66"/>
      <c r="T50" s="66"/>
      <c r="BE50" s="65"/>
      <c r="BF50" s="65"/>
      <c r="BG50" s="65"/>
      <c r="BH50" s="65"/>
    </row>
    <row r="51" spans="7:62">
      <c r="G51" s="66"/>
      <c r="H51" s="66"/>
      <c r="I51" s="66"/>
      <c r="J51" s="66"/>
      <c r="K51" s="66"/>
      <c r="R51" s="66"/>
      <c r="S51" s="66"/>
      <c r="T51" s="66"/>
      <c r="BE51" s="65"/>
      <c r="BF51" s="65"/>
      <c r="BG51" s="65"/>
      <c r="BH51" s="65"/>
    </row>
    <row r="52" spans="7:62">
      <c r="G52" s="66"/>
      <c r="H52" s="66"/>
      <c r="I52" s="66"/>
      <c r="J52" s="66"/>
      <c r="K52" s="66"/>
      <c r="R52" s="66"/>
      <c r="S52" s="66"/>
      <c r="T52" s="66"/>
      <c r="BE52" s="65"/>
      <c r="BF52" s="65"/>
      <c r="BG52" s="65"/>
      <c r="BH52" s="65"/>
    </row>
    <row r="53" spans="7:62">
      <c r="G53" s="66"/>
      <c r="H53" s="66"/>
      <c r="I53" s="66"/>
      <c r="J53" s="66"/>
      <c r="K53" s="66"/>
      <c r="R53" s="66"/>
      <c r="S53" s="66"/>
      <c r="T53" s="66"/>
      <c r="BE53" s="65"/>
      <c r="BG53" s="65"/>
      <c r="BH53" s="65"/>
      <c r="BI53" s="65"/>
      <c r="BJ53" s="65"/>
    </row>
    <row r="54" spans="7:62">
      <c r="G54" s="66"/>
      <c r="H54" s="66"/>
      <c r="I54" s="66"/>
      <c r="J54" s="66"/>
      <c r="K54" s="66"/>
      <c r="R54" s="66"/>
      <c r="S54" s="66"/>
      <c r="T54" s="66"/>
      <c r="BD54" s="65"/>
      <c r="BE54" s="68"/>
      <c r="BG54" s="65"/>
      <c r="BH54" s="65"/>
      <c r="BI54" s="65"/>
      <c r="BJ54" s="65"/>
    </row>
    <row r="55" spans="7:62">
      <c r="G55" s="66"/>
      <c r="H55" s="66"/>
      <c r="I55" s="66"/>
      <c r="J55" s="66"/>
      <c r="K55" s="66"/>
      <c r="R55" s="66"/>
      <c r="S55" s="66"/>
      <c r="T55" s="66"/>
      <c r="BD55" s="65"/>
      <c r="BE55" s="68"/>
      <c r="BG55" s="65"/>
      <c r="BH55" s="65"/>
      <c r="BI55" s="65"/>
      <c r="BJ55" s="65"/>
    </row>
    <row r="56" spans="7:62">
      <c r="G56" s="66"/>
      <c r="H56" s="66"/>
      <c r="I56" s="66"/>
      <c r="J56" s="66"/>
      <c r="K56" s="66"/>
      <c r="R56" s="66"/>
      <c r="S56" s="66"/>
      <c r="T56" s="66"/>
      <c r="BD56" s="65"/>
      <c r="BE56" s="68"/>
      <c r="BG56" s="65"/>
      <c r="BH56" s="65"/>
      <c r="BI56" s="65"/>
      <c r="BJ56" s="65"/>
    </row>
    <row r="57" spans="7:62">
      <c r="G57" s="66"/>
      <c r="H57" s="66"/>
      <c r="I57" s="66"/>
      <c r="BD57" s="65"/>
      <c r="BE57" s="68"/>
      <c r="BG57" s="65"/>
      <c r="BH57" s="65"/>
      <c r="BI57" s="65"/>
      <c r="BJ57" s="65"/>
    </row>
    <row r="58" spans="7:62" ht="12.75">
      <c r="G58" s="66"/>
      <c r="H58" s="66"/>
      <c r="I58" s="66"/>
      <c r="L58" s="66"/>
      <c r="M58" s="69"/>
      <c r="N58" s="66"/>
      <c r="O58" s="66"/>
      <c r="BD58" s="65"/>
      <c r="BE58" s="68"/>
      <c r="BG58" s="65"/>
      <c r="BH58" s="65"/>
      <c r="BI58" s="65"/>
      <c r="BJ58" s="65"/>
    </row>
    <row r="59" spans="7:62">
      <c r="G59" s="66"/>
      <c r="H59" s="66"/>
      <c r="I59" s="66"/>
      <c r="BD59" s="65"/>
      <c r="BE59" s="68"/>
      <c r="BG59" s="65"/>
      <c r="BH59" s="65"/>
      <c r="BI59" s="65"/>
      <c r="BJ59" s="65"/>
    </row>
    <row r="60" spans="7:62">
      <c r="G60" s="66"/>
      <c r="H60" s="66"/>
      <c r="I60" s="66"/>
      <c r="BD60" s="65"/>
      <c r="BE60" s="68"/>
      <c r="BG60" s="65"/>
      <c r="BH60" s="65"/>
      <c r="BI60" s="65"/>
      <c r="BJ60" s="65"/>
    </row>
    <row r="61" spans="7:62">
      <c r="G61" s="66"/>
      <c r="H61" s="66"/>
      <c r="I61" s="66"/>
      <c r="BD61" s="65"/>
      <c r="BE61" s="68"/>
      <c r="BG61" s="65"/>
      <c r="BH61" s="65"/>
      <c r="BI61" s="65"/>
      <c r="BJ61" s="65"/>
    </row>
    <row r="62" spans="7:62">
      <c r="BD62" s="65"/>
      <c r="BE62" s="68"/>
      <c r="BG62" s="65"/>
      <c r="BH62" s="65"/>
      <c r="BI62" s="65"/>
      <c r="BJ62" s="65"/>
    </row>
    <row r="63" spans="7:62">
      <c r="BD63" s="65"/>
      <c r="BE63" s="68"/>
      <c r="BG63" s="65"/>
      <c r="BH63" s="65"/>
      <c r="BI63" s="65"/>
      <c r="BJ63" s="65"/>
    </row>
    <row r="64" spans="7:62">
      <c r="BD64" s="65"/>
      <c r="BE64" s="68"/>
      <c r="BG64" s="65"/>
      <c r="BH64" s="65"/>
      <c r="BI64" s="65"/>
      <c r="BJ64" s="65"/>
    </row>
    <row r="65" spans="12:62">
      <c r="BD65" s="65"/>
      <c r="BE65" s="68"/>
      <c r="BG65" s="65"/>
      <c r="BH65" s="65"/>
      <c r="BI65" s="65"/>
      <c r="BJ65" s="65"/>
    </row>
    <row r="66" spans="12:62">
      <c r="BD66" s="65"/>
      <c r="BE66" s="68"/>
      <c r="BG66" s="65"/>
      <c r="BH66" s="65"/>
      <c r="BI66" s="65"/>
      <c r="BJ66" s="65"/>
    </row>
    <row r="67" spans="12:62">
      <c r="BD67" s="65"/>
      <c r="BE67" s="68"/>
      <c r="BG67" s="65"/>
      <c r="BH67" s="65"/>
      <c r="BI67" s="65"/>
      <c r="BJ67" s="65"/>
    </row>
    <row r="69" spans="12:62" ht="12.75">
      <c r="L69" s="66"/>
      <c r="M69" s="69"/>
      <c r="N69" s="66"/>
      <c r="O69" s="66"/>
    </row>
    <row r="70" spans="12:62" ht="12.75">
      <c r="L70" s="66"/>
      <c r="M70" s="69"/>
      <c r="N70" s="66"/>
      <c r="O70" s="66"/>
    </row>
    <row r="71" spans="12:62" ht="12.75">
      <c r="L71" s="66"/>
      <c r="M71" s="69"/>
      <c r="N71" s="66"/>
      <c r="O71" s="66"/>
    </row>
    <row r="72" spans="12:62" ht="12.75">
      <c r="L72" s="66"/>
      <c r="M72" s="69"/>
      <c r="N72" s="66"/>
      <c r="O72" s="66"/>
    </row>
    <row r="73" spans="12:62" ht="12.75">
      <c r="L73" s="66"/>
      <c r="M73" s="69"/>
      <c r="N73" s="66"/>
      <c r="O73" s="66"/>
    </row>
    <row r="74" spans="12:62" ht="12.75">
      <c r="L74" s="66"/>
      <c r="M74" s="69"/>
      <c r="N74" s="66"/>
      <c r="O74" s="66"/>
    </row>
    <row r="75" spans="12:62" ht="12.75">
      <c r="L75" s="66"/>
      <c r="M75" s="69"/>
      <c r="N75" s="66"/>
      <c r="O75" s="66"/>
    </row>
    <row r="76" spans="12:62" ht="12.75">
      <c r="L76" s="66"/>
      <c r="M76" s="69"/>
      <c r="N76" s="66"/>
      <c r="O76" s="66"/>
    </row>
  </sheetData>
  <sheetProtection algorithmName="SHA-512" hashValue="sY7WYSGGcd3tVfgZx9W9QHguTeOzEgBeuBBVd/3tAoNZnaR04pAyooKqjuxe7U/qBfLClq88TB3Jle566HNaOg==" saltValue="wbkBF7CbV/rgNnPpGKWUqA==" spinCount="100000" sheet="1" objects="1" scenarios="1"/>
  <mergeCells count="113">
    <mergeCell ref="AS3:AT3"/>
    <mergeCell ref="AS4:AT4"/>
    <mergeCell ref="AO17:AP17"/>
    <mergeCell ref="P16:AB16"/>
    <mergeCell ref="S7:V7"/>
    <mergeCell ref="Z17:AB17"/>
    <mergeCell ref="AE17:AE21"/>
    <mergeCell ref="AI17:AL17"/>
    <mergeCell ref="Q17:T17"/>
    <mergeCell ref="AI8:AN8"/>
    <mergeCell ref="AH15:AM15"/>
    <mergeCell ref="Q14:T14"/>
    <mergeCell ref="P15:S15"/>
    <mergeCell ref="AS18:AT18"/>
    <mergeCell ref="Q20:T20"/>
    <mergeCell ref="P21:S21"/>
    <mergeCell ref="U17:X17"/>
    <mergeCell ref="Q11:T11"/>
    <mergeCell ref="AH12:AM12"/>
    <mergeCell ref="Z20:AB20"/>
    <mergeCell ref="Y21:AA21"/>
    <mergeCell ref="P12:S12"/>
    <mergeCell ref="R33:U33"/>
    <mergeCell ref="P18:S18"/>
    <mergeCell ref="S32:V32"/>
    <mergeCell ref="AK32:AO34"/>
    <mergeCell ref="AB3:AD3"/>
    <mergeCell ref="Z5:AD5"/>
    <mergeCell ref="AI14:AN14"/>
    <mergeCell ref="Y18:AA18"/>
    <mergeCell ref="AP3:AR4"/>
    <mergeCell ref="P24:S24"/>
    <mergeCell ref="Q23:T23"/>
    <mergeCell ref="U23:X23"/>
    <mergeCell ref="AL31:AQ31"/>
    <mergeCell ref="AA29:AE29"/>
    <mergeCell ref="S29:V29"/>
    <mergeCell ref="AA30:AE30"/>
    <mergeCell ref="R30:U30"/>
    <mergeCell ref="AA28:AE28"/>
    <mergeCell ref="AS31:AU31"/>
    <mergeCell ref="AE9:AE14"/>
    <mergeCell ref="P27:S27"/>
    <mergeCell ref="AL27:AO27"/>
    <mergeCell ref="AS27:AU27"/>
    <mergeCell ref="AL30:AO30"/>
    <mergeCell ref="Y28:Z28"/>
    <mergeCell ref="Y29:Z29"/>
    <mergeCell ref="AS16:AT16"/>
    <mergeCell ref="AS17:AT17"/>
    <mergeCell ref="AS24:AU24"/>
    <mergeCell ref="AT23:AV23"/>
    <mergeCell ref="AT26:AV26"/>
    <mergeCell ref="AS29:AS30"/>
    <mergeCell ref="B7:C7"/>
    <mergeCell ref="C8:K8"/>
    <mergeCell ref="D7:I7"/>
    <mergeCell ref="AO20:AP20"/>
    <mergeCell ref="AH9:AM9"/>
    <mergeCell ref="AT29:AV30"/>
    <mergeCell ref="Y30:Z30"/>
    <mergeCell ref="AI11:AN11"/>
    <mergeCell ref="AH18:AK18"/>
    <mergeCell ref="M11:M24"/>
    <mergeCell ref="P22:V22"/>
    <mergeCell ref="B2:J3"/>
    <mergeCell ref="F12:H12"/>
    <mergeCell ref="F15:H15"/>
    <mergeCell ref="H23:J23"/>
    <mergeCell ref="G11:I11"/>
    <mergeCell ref="F9:I9"/>
    <mergeCell ref="B33:C33"/>
    <mergeCell ref="H30:I30"/>
    <mergeCell ref="B31:C31"/>
    <mergeCell ref="B32:C32"/>
    <mergeCell ref="D33:F33"/>
    <mergeCell ref="H32:I32"/>
    <mergeCell ref="D32:F32"/>
    <mergeCell ref="D30:F30"/>
    <mergeCell ref="B29:C29"/>
    <mergeCell ref="B30:C30"/>
    <mergeCell ref="D23:G23"/>
    <mergeCell ref="H29:I29"/>
    <mergeCell ref="B28:C28"/>
    <mergeCell ref="D24:F24"/>
    <mergeCell ref="D25:F25"/>
    <mergeCell ref="D26:F26"/>
    <mergeCell ref="H27:I27"/>
    <mergeCell ref="D29:F29"/>
    <mergeCell ref="AW18:AW20"/>
    <mergeCell ref="AA32:AF34"/>
    <mergeCell ref="AG32:AJ34"/>
    <mergeCell ref="H28:I28"/>
    <mergeCell ref="AF5:AU5"/>
    <mergeCell ref="B21:J22"/>
    <mergeCell ref="H31:I31"/>
    <mergeCell ref="H24:I24"/>
    <mergeCell ref="H25:I25"/>
    <mergeCell ref="H26:I26"/>
    <mergeCell ref="B25:C25"/>
    <mergeCell ref="B26:C26"/>
    <mergeCell ref="AM29:AP29"/>
    <mergeCell ref="M26:M33"/>
    <mergeCell ref="Q26:T26"/>
    <mergeCell ref="AM26:AP26"/>
    <mergeCell ref="H33:I33"/>
    <mergeCell ref="D27:F27"/>
    <mergeCell ref="D28:F28"/>
    <mergeCell ref="D31:F31"/>
    <mergeCell ref="B27:C27"/>
    <mergeCell ref="G14:I14"/>
    <mergeCell ref="B23:C23"/>
    <mergeCell ref="B24:C24"/>
  </mergeCells>
  <phoneticPr fontId="3"/>
  <dataValidations count="3">
    <dataValidation type="custom" allowBlank="1" showInputMessage="1" showErrorMessage="1" error="入力は少数第1位までにして下さい。" sqref="AU13:AU14 W7:X7" xr:uid="{00000000-0002-0000-0600-000000000000}">
      <formula1>W7=ROUND(W7,1)</formula1>
    </dataValidation>
    <dataValidation type="custom" allowBlank="1" showInputMessage="1" showErrorMessage="1" sqref="H24:H33" xr:uid="{00000000-0002-0000-0600-000001000000}">
      <formula1>H24=ROUND(H24,1)</formula1>
    </dataValidation>
    <dataValidation type="custom" allowBlank="1" showInputMessage="1" showErrorMessage="1" error="入力は少数第2位までにしてください。" sqref="AS31:AU31 F15:H15 P12:S12 P15:S15 P18:S18 P21:S21 P24:S24 AH9:AM9 AH12:AM12 AH15:AM15 AU16:AU18 AO21 AA28:AE30 R33:U33 AL30:AO30 AS27:AU27 D24:F33" xr:uid="{00000000-0002-0000-0600-000002000000}">
      <formula1>D9=ROUND(D9,2)</formula1>
    </dataValidation>
  </dataValidations>
  <pageMargins left="0.59055118110236227" right="0.59055118110236227" top="0.62992125984251968" bottom="0.39370078740157483" header="0.51181102362204722" footer="0"/>
  <pageSetup paperSize="9" scale="68" orientation="landscape" r:id="rId1"/>
  <headerFooter alignWithMargins="0"/>
  <drawing r:id="rId2"/>
  <legacyDrawing r:id="rId3"/>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14">
    <pageSetUpPr fitToPage="1"/>
  </sheetPr>
  <dimension ref="B1:BJ76"/>
  <sheetViews>
    <sheetView showGridLines="0" zoomScaleNormal="100" workbookViewId="0">
      <selection activeCell="B2" sqref="B2:J3"/>
    </sheetView>
  </sheetViews>
  <sheetFormatPr defaultColWidth="9" defaultRowHeight="12"/>
  <cols>
    <col min="1" max="2" width="2.875" style="38" customWidth="1"/>
    <col min="3" max="3" width="18.375" style="38" customWidth="1"/>
    <col min="4" max="5" width="4.375" style="38" customWidth="1"/>
    <col min="6" max="6" width="3.75" style="38" customWidth="1"/>
    <col min="7" max="7" width="2.375" style="38" customWidth="1"/>
    <col min="8" max="8" width="10.375" style="38" customWidth="1"/>
    <col min="9" max="9" width="2.375" style="38" customWidth="1"/>
    <col min="10" max="11" width="2.5" style="38" customWidth="1"/>
    <col min="12" max="12" width="2.75" style="38" customWidth="1"/>
    <col min="13" max="13" width="2.875" style="38" customWidth="1"/>
    <col min="14" max="15" width="2.75" style="38" customWidth="1"/>
    <col min="16" max="16" width="3" style="38" customWidth="1"/>
    <col min="17" max="19" width="4.75" style="38" customWidth="1"/>
    <col min="20" max="22" width="2.875" style="38" customWidth="1"/>
    <col min="23" max="24" width="2.5" style="38" customWidth="1"/>
    <col min="25" max="25" width="2.875" style="38" customWidth="1"/>
    <col min="26" max="26" width="7.75" style="38" customWidth="1"/>
    <col min="27" max="27" width="4.75" style="38" customWidth="1"/>
    <col min="28" max="28" width="2" style="38" customWidth="1"/>
    <col min="29" max="30" width="2.375" style="38" customWidth="1"/>
    <col min="31" max="31" width="3.125" style="38" customWidth="1"/>
    <col min="32" max="33" width="2.375" style="38" customWidth="1"/>
    <col min="34" max="34" width="2.875" style="38" customWidth="1"/>
    <col min="35" max="35" width="7.75" style="38" customWidth="1"/>
    <col min="36" max="37" width="4.375" style="38" customWidth="1"/>
    <col min="38" max="38" width="3.375" style="38" customWidth="1"/>
    <col min="39" max="39" width="2.75" style="38" customWidth="1"/>
    <col min="40" max="40" width="2.875" style="38" customWidth="1"/>
    <col min="41" max="41" width="10.75" style="38" customWidth="1"/>
    <col min="42" max="42" width="2.875" style="38" customWidth="1"/>
    <col min="43" max="44" width="2.5" style="38" customWidth="1"/>
    <col min="45" max="45" width="2.75" style="38" customWidth="1"/>
    <col min="46" max="46" width="7.75" style="38" customWidth="1"/>
    <col min="47" max="47" width="11.75" style="38" customWidth="1"/>
    <col min="48" max="48" width="1.875" style="38" customWidth="1"/>
    <col min="49" max="49" width="5.375" style="38" customWidth="1"/>
    <col min="50" max="58" width="9" style="38"/>
    <col min="59" max="59" width="16.25" style="38" customWidth="1"/>
    <col min="60" max="16384" width="9" style="38"/>
  </cols>
  <sheetData>
    <row r="1" spans="2:49" ht="27" customHeight="1">
      <c r="F1" s="37"/>
      <c r="S1" s="83" t="s">
        <v>74</v>
      </c>
      <c r="T1" s="83" t="s">
        <v>214</v>
      </c>
    </row>
    <row r="2" spans="2:49" ht="12" customHeight="1" thickBot="1">
      <c r="B2" s="522" t="s">
        <v>277</v>
      </c>
      <c r="C2" s="522"/>
      <c r="D2" s="522"/>
      <c r="E2" s="522"/>
      <c r="F2" s="522"/>
      <c r="G2" s="522"/>
      <c r="H2" s="522"/>
      <c r="I2" s="522"/>
      <c r="J2" s="522"/>
      <c r="K2" s="116"/>
      <c r="L2" s="116"/>
      <c r="M2" s="116"/>
      <c r="N2" s="116"/>
      <c r="O2" s="116"/>
      <c r="P2" s="116"/>
      <c r="Q2" s="116"/>
      <c r="R2" s="116"/>
      <c r="S2" s="116"/>
      <c r="T2" s="116"/>
      <c r="U2" s="116"/>
      <c r="V2" s="116"/>
      <c r="W2" s="116"/>
      <c r="X2" s="116"/>
      <c r="Y2" s="97"/>
      <c r="Z2" s="39"/>
      <c r="AA2" s="39"/>
      <c r="AB2" s="39"/>
      <c r="AC2" s="39"/>
      <c r="AD2" s="39"/>
      <c r="AE2" s="39"/>
      <c r="AF2" s="39"/>
      <c r="AG2" s="39"/>
      <c r="AH2" s="39"/>
      <c r="AI2" s="39"/>
      <c r="AJ2" s="39"/>
      <c r="AK2" s="39"/>
      <c r="AL2" s="39"/>
      <c r="AM2" s="39"/>
      <c r="AN2" s="39"/>
      <c r="AO2" s="39"/>
      <c r="AP2" s="39"/>
      <c r="AQ2" s="39"/>
      <c r="AR2" s="39"/>
      <c r="AS2" s="39"/>
      <c r="AT2" s="39"/>
      <c r="AU2" s="109"/>
      <c r="AV2" s="107"/>
      <c r="AW2" s="382"/>
    </row>
    <row r="3" spans="2:49" ht="13.15" customHeight="1">
      <c r="B3" s="522"/>
      <c r="C3" s="522"/>
      <c r="D3" s="522"/>
      <c r="E3" s="522"/>
      <c r="F3" s="522"/>
      <c r="G3" s="522"/>
      <c r="H3" s="522"/>
      <c r="I3" s="522"/>
      <c r="J3" s="522"/>
      <c r="K3" s="116"/>
      <c r="L3" s="116"/>
      <c r="M3" s="116"/>
      <c r="N3" s="116"/>
      <c r="O3" s="116"/>
      <c r="P3" s="116"/>
      <c r="Q3" s="116"/>
      <c r="R3" s="116"/>
      <c r="S3" s="116"/>
      <c r="T3" s="116"/>
      <c r="U3" s="116"/>
      <c r="V3" s="116"/>
      <c r="W3" s="116"/>
      <c r="X3" s="116"/>
      <c r="Y3" s="97"/>
      <c r="Z3" s="40"/>
      <c r="AA3" s="40"/>
      <c r="AB3" s="614"/>
      <c r="AC3" s="614"/>
      <c r="AD3" s="614"/>
      <c r="AE3" s="88"/>
      <c r="AF3" s="98"/>
      <c r="AG3" s="98"/>
      <c r="AH3" s="98"/>
      <c r="AI3" s="98"/>
      <c r="AJ3" s="98"/>
      <c r="AK3" s="98"/>
      <c r="AL3" s="98"/>
      <c r="AM3" s="98"/>
      <c r="AN3" s="98"/>
      <c r="AO3" s="98"/>
      <c r="AP3" s="626" t="s">
        <v>298</v>
      </c>
      <c r="AQ3" s="603"/>
      <c r="AR3" s="604"/>
      <c r="AS3" s="610" t="s">
        <v>0</v>
      </c>
      <c r="AT3" s="611"/>
      <c r="AU3" s="108" t="s">
        <v>88</v>
      </c>
      <c r="AV3" s="98"/>
      <c r="AW3" s="382"/>
    </row>
    <row r="4" spans="2:49" ht="14.25" thickBot="1">
      <c r="C4" s="97"/>
      <c r="F4" s="97"/>
      <c r="G4" s="97"/>
      <c r="H4" s="97"/>
      <c r="I4" s="97"/>
      <c r="J4" s="97"/>
      <c r="K4" s="97"/>
      <c r="L4" s="97"/>
      <c r="M4" s="97"/>
      <c r="N4" s="97"/>
      <c r="O4" s="97"/>
      <c r="P4" s="97"/>
      <c r="Q4" s="97"/>
      <c r="R4" s="97"/>
      <c r="S4" s="97"/>
      <c r="T4" s="97"/>
      <c r="U4" s="97"/>
      <c r="V4" s="97"/>
      <c r="W4" s="97"/>
      <c r="X4" s="97"/>
      <c r="Y4" s="97"/>
      <c r="Z4" s="40"/>
      <c r="AA4" s="40"/>
      <c r="AB4" s="99"/>
      <c r="AC4" s="99"/>
      <c r="AD4" s="99"/>
      <c r="AE4" s="88"/>
      <c r="AF4" s="98"/>
      <c r="AG4" s="98"/>
      <c r="AH4" s="98"/>
      <c r="AI4" s="98"/>
      <c r="AJ4" s="98"/>
      <c r="AK4" s="98"/>
      <c r="AL4" s="98"/>
      <c r="AM4" s="98"/>
      <c r="AN4" s="98"/>
      <c r="AO4" s="98"/>
      <c r="AP4" s="605"/>
      <c r="AQ4" s="606"/>
      <c r="AR4" s="607"/>
      <c r="AS4" s="612" t="str">
        <f>+表紙!N28</f>
        <v>○</v>
      </c>
      <c r="AT4" s="613"/>
      <c r="AU4" s="250" t="str">
        <f>+表紙!O28</f>
        <v>　</v>
      </c>
      <c r="AV4" s="98"/>
      <c r="AW4" s="382"/>
    </row>
    <row r="5" spans="2:49" ht="15" customHeight="1">
      <c r="B5" s="143" t="s">
        <v>84</v>
      </c>
      <c r="C5" s="143"/>
      <c r="F5" s="143"/>
      <c r="G5" s="96"/>
      <c r="H5" s="96"/>
      <c r="I5" s="96"/>
      <c r="J5" s="96"/>
      <c r="K5" s="96"/>
      <c r="L5" s="96"/>
      <c r="M5" s="40"/>
      <c r="N5" s="40"/>
      <c r="O5" s="40"/>
      <c r="P5" s="40"/>
      <c r="Q5" s="40"/>
      <c r="R5" s="40"/>
      <c r="S5" s="40"/>
      <c r="T5" s="40"/>
      <c r="U5" s="40"/>
      <c r="V5" s="40"/>
      <c r="W5" s="40"/>
      <c r="X5" s="40"/>
      <c r="Y5" s="40"/>
      <c r="Z5" s="624" t="s">
        <v>81</v>
      </c>
      <c r="AA5" s="624"/>
      <c r="AB5" s="625"/>
      <c r="AC5" s="625"/>
      <c r="AD5" s="625"/>
      <c r="AE5" s="88" t="s">
        <v>85</v>
      </c>
      <c r="AF5" s="532" t="str">
        <f>+表紙!F47</f>
        <v>日鋪建設株式会社　関東南支店</v>
      </c>
      <c r="AG5" s="532"/>
      <c r="AH5" s="532"/>
      <c r="AI5" s="532"/>
      <c r="AJ5" s="532"/>
      <c r="AK5" s="532"/>
      <c r="AL5" s="532"/>
      <c r="AM5" s="532"/>
      <c r="AN5" s="532"/>
      <c r="AO5" s="532"/>
      <c r="AP5" s="532"/>
      <c r="AQ5" s="532"/>
      <c r="AR5" s="532"/>
      <c r="AS5" s="532"/>
      <c r="AT5" s="532"/>
      <c r="AU5" s="532"/>
      <c r="AV5" s="218"/>
      <c r="AW5" s="382"/>
    </row>
    <row r="6" spans="2:49" ht="24.75" customHeight="1" thickBot="1">
      <c r="B6" s="294" t="s">
        <v>422</v>
      </c>
      <c r="C6" s="123"/>
      <c r="F6" s="123"/>
      <c r="G6" s="123"/>
      <c r="H6" s="123"/>
      <c r="I6" s="123"/>
      <c r="J6" s="123"/>
      <c r="K6" s="123"/>
      <c r="L6" s="123"/>
      <c r="M6" s="123"/>
      <c r="N6" s="123"/>
      <c r="O6" s="123"/>
      <c r="P6" s="123"/>
      <c r="Q6" s="123"/>
      <c r="R6" s="123"/>
      <c r="S6" s="123"/>
      <c r="T6" s="123"/>
      <c r="U6" s="123"/>
      <c r="V6" s="123"/>
      <c r="W6" s="123"/>
      <c r="X6" s="123"/>
      <c r="Y6" s="123"/>
      <c r="Z6" s="127"/>
      <c r="AA6" s="127"/>
      <c r="AB6" s="127"/>
      <c r="AC6" s="127"/>
      <c r="AD6" s="127"/>
      <c r="AE6" s="127"/>
      <c r="AF6" s="127"/>
      <c r="AG6" s="127"/>
      <c r="AH6" s="127"/>
      <c r="AI6" s="127"/>
      <c r="AJ6" s="127"/>
      <c r="AK6" s="127"/>
      <c r="AL6" s="127"/>
      <c r="AM6" s="127"/>
      <c r="AN6" s="127"/>
      <c r="AO6" s="127"/>
      <c r="AP6" s="127"/>
      <c r="AQ6" s="127"/>
      <c r="AR6" s="127"/>
      <c r="AS6" s="127"/>
      <c r="AT6" s="127"/>
      <c r="AU6" s="127"/>
      <c r="AV6" s="127"/>
      <c r="AW6" s="382"/>
    </row>
    <row r="7" spans="2:49" ht="28.15" customHeight="1" thickBot="1">
      <c r="B7" s="586" t="s">
        <v>278</v>
      </c>
      <c r="C7" s="587"/>
      <c r="D7" s="583" t="s">
        <v>254</v>
      </c>
      <c r="E7" s="584"/>
      <c r="F7" s="584"/>
      <c r="G7" s="584"/>
      <c r="H7" s="584"/>
      <c r="I7" s="585"/>
      <c r="J7" s="132"/>
      <c r="K7" s="51"/>
      <c r="L7" s="145"/>
      <c r="M7" s="127"/>
      <c r="N7" s="127"/>
      <c r="O7" s="127"/>
      <c r="P7" s="127"/>
      <c r="Q7" s="127"/>
      <c r="R7" s="127"/>
      <c r="S7" s="127"/>
      <c r="T7" s="127"/>
      <c r="U7" s="127"/>
      <c r="V7" s="127"/>
      <c r="W7" s="258"/>
      <c r="X7" s="258"/>
      <c r="Y7" s="127"/>
      <c r="Z7" s="127"/>
      <c r="AA7" s="127"/>
      <c r="AB7" s="127"/>
      <c r="AC7" s="127"/>
      <c r="AD7" s="127"/>
      <c r="AE7" s="127"/>
      <c r="AF7" s="91"/>
      <c r="AG7" s="91"/>
      <c r="AH7" s="91"/>
      <c r="AI7" s="91"/>
      <c r="AJ7" s="91"/>
      <c r="AK7" s="91"/>
      <c r="AL7" s="91"/>
      <c r="AM7" s="91"/>
      <c r="AN7" s="91"/>
      <c r="AO7" s="51"/>
      <c r="AP7" s="51"/>
      <c r="AQ7" s="51"/>
      <c r="AR7" s="51"/>
      <c r="AS7"/>
      <c r="AT7"/>
      <c r="AU7"/>
      <c r="AV7"/>
      <c r="AW7" s="382"/>
    </row>
    <row r="8" spans="2:49" ht="28.15" customHeight="1" thickTop="1" thickBot="1">
      <c r="B8" s="41" t="s">
        <v>83</v>
      </c>
      <c r="C8" s="593" t="s">
        <v>86</v>
      </c>
      <c r="D8" s="593"/>
      <c r="E8" s="593"/>
      <c r="F8" s="593"/>
      <c r="G8" s="593"/>
      <c r="H8" s="593"/>
      <c r="I8" s="593"/>
      <c r="J8" s="593"/>
      <c r="K8" s="593"/>
      <c r="L8" s="137"/>
      <c r="M8" s="127"/>
      <c r="N8" s="127"/>
      <c r="O8" s="127"/>
      <c r="P8" s="127"/>
      <c r="Q8" s="127"/>
      <c r="R8" s="127"/>
      <c r="S8" s="127"/>
      <c r="T8" s="127"/>
      <c r="U8" s="127"/>
      <c r="V8" s="127"/>
      <c r="W8" s="127"/>
      <c r="X8" s="127"/>
      <c r="Y8" s="127"/>
      <c r="Z8" s="127"/>
      <c r="AA8" s="127"/>
      <c r="AB8" s="127"/>
      <c r="AC8" s="91"/>
      <c r="AD8" s="91"/>
      <c r="AE8" s="91"/>
      <c r="AF8" s="51"/>
      <c r="AG8" s="47"/>
      <c r="AH8" s="43" t="s">
        <v>29</v>
      </c>
      <c r="AI8" s="539" t="s">
        <v>303</v>
      </c>
      <c r="AJ8" s="539"/>
      <c r="AK8" s="539"/>
      <c r="AL8" s="539"/>
      <c r="AM8" s="539"/>
      <c r="AN8" s="540"/>
      <c r="AO8" s="51"/>
      <c r="AP8" s="51"/>
      <c r="AQ8" s="51"/>
      <c r="AR8" s="51"/>
      <c r="AS8"/>
      <c r="AT8"/>
      <c r="AU8"/>
      <c r="AV8"/>
      <c r="AW8" s="382"/>
    </row>
    <row r="9" spans="2:49" ht="24.75" customHeight="1" thickTop="1" thickBot="1">
      <c r="B9" s="175" t="s">
        <v>190</v>
      </c>
      <c r="F9" s="590" t="s">
        <v>156</v>
      </c>
      <c r="G9" s="591"/>
      <c r="H9" s="591"/>
      <c r="I9" s="592"/>
      <c r="J9" s="137"/>
      <c r="K9" s="137"/>
      <c r="L9" s="137"/>
      <c r="M9" s="137"/>
      <c r="N9" s="137"/>
      <c r="O9" s="137"/>
      <c r="P9" s="137"/>
      <c r="Q9" s="137"/>
      <c r="R9" s="137"/>
      <c r="S9" s="137"/>
      <c r="T9" s="137"/>
      <c r="U9" s="137"/>
      <c r="V9" s="137"/>
      <c r="W9" s="119"/>
      <c r="X9" s="119"/>
      <c r="Y9" s="119"/>
      <c r="Z9" s="91"/>
      <c r="AA9" s="91"/>
      <c r="AB9" s="91"/>
      <c r="AC9" s="91"/>
      <c r="AD9" s="91"/>
      <c r="AE9" s="620" t="s">
        <v>20</v>
      </c>
      <c r="AF9" s="54"/>
      <c r="AH9" s="541"/>
      <c r="AI9" s="542"/>
      <c r="AJ9" s="542"/>
      <c r="AK9" s="542"/>
      <c r="AL9" s="542"/>
      <c r="AM9" s="542"/>
      <c r="AN9" s="50" t="s">
        <v>13</v>
      </c>
      <c r="AO9" s="51"/>
      <c r="AP9" s="51"/>
      <c r="AQ9" s="51"/>
      <c r="AR9" s="51"/>
      <c r="AS9"/>
      <c r="AT9"/>
      <c r="AU9"/>
      <c r="AV9"/>
      <c r="AW9" s="382"/>
    </row>
    <row r="10" spans="2:49" ht="24.75" customHeight="1" thickTop="1" thickBot="1">
      <c r="F10" s="92"/>
      <c r="G10" s="118"/>
      <c r="H10" s="118"/>
      <c r="I10" s="118"/>
      <c r="J10" s="118"/>
      <c r="K10" s="118"/>
      <c r="L10" s="118"/>
      <c r="M10" s="118"/>
      <c r="N10" s="118"/>
      <c r="O10" s="118"/>
      <c r="P10" s="118"/>
      <c r="Q10" s="118"/>
      <c r="R10" s="118"/>
      <c r="S10" s="118"/>
      <c r="T10" s="118"/>
      <c r="U10" s="118"/>
      <c r="V10" s="118"/>
      <c r="W10" s="119"/>
      <c r="X10" s="119"/>
      <c r="Y10" s="119"/>
      <c r="Z10" s="91"/>
      <c r="AA10" s="91"/>
      <c r="AB10" s="91"/>
      <c r="AD10" s="51"/>
      <c r="AE10" s="621"/>
      <c r="AF10" s="54"/>
      <c r="AN10" s="51"/>
      <c r="AO10" s="51"/>
      <c r="AP10" s="51"/>
      <c r="AQ10" s="51"/>
      <c r="AR10" s="51"/>
      <c r="AS10"/>
      <c r="AT10"/>
      <c r="AU10"/>
      <c r="AV10"/>
      <c r="AW10" s="382"/>
    </row>
    <row r="11" spans="2:49" ht="27" customHeight="1" thickTop="1" thickBot="1">
      <c r="C11" s="153" t="s">
        <v>157</v>
      </c>
      <c r="F11" s="43" t="s">
        <v>17</v>
      </c>
      <c r="G11" s="539" t="s">
        <v>300</v>
      </c>
      <c r="H11" s="539"/>
      <c r="I11" s="540"/>
      <c r="J11" s="44"/>
      <c r="K11" s="45"/>
      <c r="L11" s="46"/>
      <c r="M11" s="579" t="s">
        <v>18</v>
      </c>
      <c r="N11" s="46"/>
      <c r="O11" s="47"/>
      <c r="P11" s="43" t="s">
        <v>19</v>
      </c>
      <c r="Q11" s="594" t="s">
        <v>206</v>
      </c>
      <c r="R11" s="594"/>
      <c r="S11" s="594"/>
      <c r="T11" s="595"/>
      <c r="U11" s="177"/>
      <c r="V11" s="62"/>
      <c r="W11" s="51"/>
      <c r="X11" s="51"/>
      <c r="Y11"/>
      <c r="Z11"/>
      <c r="AA11"/>
      <c r="AB11"/>
      <c r="AC11" s="51"/>
      <c r="AD11" s="59"/>
      <c r="AE11" s="621"/>
      <c r="AF11" s="134"/>
      <c r="AG11" s="47"/>
      <c r="AH11" s="43" t="s">
        <v>36</v>
      </c>
      <c r="AI11" s="539" t="s">
        <v>211</v>
      </c>
      <c r="AJ11" s="539"/>
      <c r="AK11" s="539"/>
      <c r="AL11" s="539"/>
      <c r="AM11" s="539"/>
      <c r="AN11" s="540"/>
      <c r="AO11" s="51"/>
      <c r="AP11" s="51"/>
      <c r="AQ11" s="51"/>
      <c r="AR11" s="51"/>
      <c r="AS11"/>
      <c r="AT11"/>
      <c r="AU11"/>
      <c r="AV11"/>
      <c r="AW11" s="382"/>
    </row>
    <row r="12" spans="2:49" ht="24.75" customHeight="1" thickTop="1" thickBot="1">
      <c r="F12" s="545">
        <f>+ROUND(P12,2)+ROUND(P15,2)+ROUND(P18,2)+ROUND(P24,2)+P27-ROUND(F15,2)</f>
        <v>0</v>
      </c>
      <c r="G12" s="546"/>
      <c r="H12" s="546"/>
      <c r="I12" s="222" t="s">
        <v>13</v>
      </c>
      <c r="J12" s="51"/>
      <c r="K12" s="52"/>
      <c r="L12" s="51"/>
      <c r="M12" s="580"/>
      <c r="N12" s="53"/>
      <c r="P12" s="541"/>
      <c r="Q12" s="596"/>
      <c r="R12" s="596"/>
      <c r="S12" s="596"/>
      <c r="T12" s="50" t="s">
        <v>13</v>
      </c>
      <c r="U12" s="51"/>
      <c r="V12" s="51"/>
      <c r="W12" s="51"/>
      <c r="X12" s="51"/>
      <c r="Y12"/>
      <c r="Z12"/>
      <c r="AA12"/>
      <c r="AB12"/>
      <c r="AC12" s="54"/>
      <c r="AE12" s="621"/>
      <c r="AG12" s="126"/>
      <c r="AH12" s="541"/>
      <c r="AI12" s="542"/>
      <c r="AJ12" s="542"/>
      <c r="AK12" s="542"/>
      <c r="AL12" s="542"/>
      <c r="AM12" s="542"/>
      <c r="AN12" s="50" t="s">
        <v>13</v>
      </c>
      <c r="AO12" s="51"/>
      <c r="AP12" s="51"/>
      <c r="AQ12" s="51"/>
      <c r="AR12" s="51"/>
      <c r="AS12"/>
      <c r="AT12"/>
      <c r="AU12"/>
      <c r="AV12"/>
      <c r="AW12" s="382"/>
    </row>
    <row r="13" spans="2:49" ht="24.75" customHeight="1" thickTop="1" thickBot="1">
      <c r="J13" s="51"/>
      <c r="K13" s="55"/>
      <c r="L13" s="51"/>
      <c r="M13" s="580"/>
      <c r="N13" s="54"/>
      <c r="U13" s="51"/>
      <c r="V13" s="51"/>
      <c r="W13" s="51"/>
      <c r="X13" s="51"/>
      <c r="Y13"/>
      <c r="Z13"/>
      <c r="AA13"/>
      <c r="AB13"/>
      <c r="AC13" s="54"/>
      <c r="AE13" s="621"/>
      <c r="AG13" s="132"/>
      <c r="AH13" s="129"/>
      <c r="AI13" s="130"/>
      <c r="AJ13" s="130"/>
      <c r="AK13" s="130"/>
      <c r="AL13" s="130"/>
      <c r="AM13" s="131"/>
      <c r="AN13" s="131"/>
      <c r="AQ13" s="39"/>
      <c r="AR13" s="39"/>
      <c r="AS13" s="128"/>
      <c r="AT13" s="128"/>
      <c r="AU13" s="257"/>
      <c r="AV13" s="51"/>
      <c r="AW13" s="382"/>
    </row>
    <row r="14" spans="2:49" ht="27" customHeight="1" thickTop="1" thickBot="1">
      <c r="F14" s="49" t="s">
        <v>402</v>
      </c>
      <c r="G14" s="561" t="s">
        <v>163</v>
      </c>
      <c r="H14" s="561"/>
      <c r="I14" s="544"/>
      <c r="J14" s="57"/>
      <c r="K14" s="58"/>
      <c r="L14" s="51"/>
      <c r="M14" s="580"/>
      <c r="N14" s="54"/>
      <c r="O14" s="46"/>
      <c r="P14" s="43" t="s">
        <v>24</v>
      </c>
      <c r="Q14" s="594" t="s">
        <v>279</v>
      </c>
      <c r="R14" s="594"/>
      <c r="S14" s="594"/>
      <c r="T14" s="595"/>
      <c r="U14" s="177"/>
      <c r="V14" s="62"/>
      <c r="W14" s="51"/>
      <c r="X14" s="51"/>
      <c r="Y14"/>
      <c r="Z14"/>
      <c r="AA14"/>
      <c r="AB14"/>
      <c r="AC14" s="54"/>
      <c r="AE14" s="622"/>
      <c r="AG14" s="133"/>
      <c r="AH14" s="49" t="s">
        <v>138</v>
      </c>
      <c r="AI14" s="608" t="s">
        <v>222</v>
      </c>
      <c r="AJ14" s="608"/>
      <c r="AK14" s="608"/>
      <c r="AL14" s="608"/>
      <c r="AM14" s="608"/>
      <c r="AN14" s="609"/>
      <c r="AO14"/>
      <c r="AS14" s="128"/>
      <c r="AT14" s="128"/>
      <c r="AU14" s="257"/>
      <c r="AV14" s="51"/>
      <c r="AW14" s="382"/>
    </row>
    <row r="15" spans="2:49" ht="24.75" customHeight="1" thickBot="1">
      <c r="F15" s="557"/>
      <c r="G15" s="558"/>
      <c r="H15" s="558"/>
      <c r="I15" s="42" t="s">
        <v>13</v>
      </c>
      <c r="J15" s="51"/>
      <c r="K15" s="54"/>
      <c r="L15" s="51"/>
      <c r="M15" s="580"/>
      <c r="N15" s="54"/>
      <c r="P15" s="541"/>
      <c r="Q15" s="596"/>
      <c r="R15" s="596"/>
      <c r="S15" s="596"/>
      <c r="T15" s="50" t="s">
        <v>13</v>
      </c>
      <c r="U15" s="51"/>
      <c r="V15" s="51"/>
      <c r="W15" s="51"/>
      <c r="X15" s="51"/>
      <c r="Y15"/>
      <c r="Z15"/>
      <c r="AA15"/>
      <c r="AB15"/>
      <c r="AC15" s="54"/>
      <c r="AH15" s="571"/>
      <c r="AI15" s="562"/>
      <c r="AJ15" s="562"/>
      <c r="AK15" s="562"/>
      <c r="AL15" s="562"/>
      <c r="AM15" s="562"/>
      <c r="AN15" s="42" t="s">
        <v>13</v>
      </c>
      <c r="AO15"/>
      <c r="AS15" s="60" t="s">
        <v>30</v>
      </c>
      <c r="AT15" s="61"/>
      <c r="AW15" s="382"/>
    </row>
    <row r="16" spans="2:49" ht="27" customHeight="1" thickTop="1" thickBot="1">
      <c r="K16" s="54"/>
      <c r="L16" s="51"/>
      <c r="M16" s="580"/>
      <c r="N16" s="54"/>
      <c r="P16" s="578" t="str">
        <f>+IF(Y18=0,"",IF(Y18-P18=Y18,"エラー！：⑥残さ物量があるのに、④自ら中間処理した量がゼロになっています",""))</f>
        <v/>
      </c>
      <c r="Q16" s="578"/>
      <c r="R16" s="578"/>
      <c r="S16" s="578"/>
      <c r="T16" s="578"/>
      <c r="U16" s="578"/>
      <c r="V16" s="578"/>
      <c r="W16" s="578"/>
      <c r="X16" s="578"/>
      <c r="Y16" s="578"/>
      <c r="Z16" s="578"/>
      <c r="AA16" s="578"/>
      <c r="AB16" s="578"/>
      <c r="AC16" s="54"/>
      <c r="AD16" s="51"/>
      <c r="AE16" s="173"/>
      <c r="AP16" s="48"/>
      <c r="AQ16" s="51"/>
      <c r="AS16" s="547" t="s">
        <v>137</v>
      </c>
      <c r="AT16" s="548"/>
      <c r="AU16" s="223"/>
      <c r="AV16" s="42" t="s">
        <v>13</v>
      </c>
      <c r="AW16" s="382"/>
    </row>
    <row r="17" spans="2:49" ht="27" customHeight="1" thickTop="1" thickBot="1">
      <c r="K17" s="54"/>
      <c r="L17" s="51"/>
      <c r="M17" s="580"/>
      <c r="N17" s="54"/>
      <c r="O17" s="46"/>
      <c r="P17" s="43" t="s">
        <v>27</v>
      </c>
      <c r="Q17" s="539" t="s">
        <v>207</v>
      </c>
      <c r="R17" s="539"/>
      <c r="S17" s="539"/>
      <c r="T17" s="540"/>
      <c r="U17" s="588"/>
      <c r="V17" s="589"/>
      <c r="W17" s="589"/>
      <c r="X17" s="589"/>
      <c r="Y17" s="125" t="s">
        <v>21</v>
      </c>
      <c r="Z17" s="539" t="s">
        <v>210</v>
      </c>
      <c r="AA17" s="539"/>
      <c r="AB17" s="540"/>
      <c r="AC17" s="138"/>
      <c r="AD17" s="133"/>
      <c r="AE17" s="579" t="s">
        <v>28</v>
      </c>
      <c r="AF17" s="46"/>
      <c r="AG17" s="46"/>
      <c r="AH17" s="225" t="s">
        <v>140</v>
      </c>
      <c r="AI17" s="561" t="s">
        <v>212</v>
      </c>
      <c r="AJ17" s="561"/>
      <c r="AK17" s="561"/>
      <c r="AL17" s="544"/>
      <c r="AM17" s="46"/>
      <c r="AN17" s="234"/>
      <c r="AO17" s="543" t="s">
        <v>186</v>
      </c>
      <c r="AP17" s="544"/>
      <c r="AQ17" s="236"/>
      <c r="AS17" s="547" t="s">
        <v>192</v>
      </c>
      <c r="AT17" s="548"/>
      <c r="AU17" s="223"/>
      <c r="AV17" s="42" t="s">
        <v>34</v>
      </c>
      <c r="AW17" s="382"/>
    </row>
    <row r="18" spans="2:49" ht="27" customHeight="1" thickBot="1">
      <c r="K18" s="54"/>
      <c r="L18" s="51"/>
      <c r="M18" s="580"/>
      <c r="N18" s="54"/>
      <c r="P18" s="541"/>
      <c r="Q18" s="596"/>
      <c r="R18" s="596"/>
      <c r="S18" s="596"/>
      <c r="T18" s="50" t="s">
        <v>13</v>
      </c>
      <c r="U18"/>
      <c r="V18" s="227"/>
      <c r="W18"/>
      <c r="X18" s="181"/>
      <c r="Y18" s="545">
        <f>+ROUND(AH9,2)+ROUND(AH12,2)+ROUND(AH15,2)+AH18</f>
        <v>0</v>
      </c>
      <c r="Z18" s="546"/>
      <c r="AA18" s="546"/>
      <c r="AB18" s="50" t="s">
        <v>4</v>
      </c>
      <c r="AC18" s="180"/>
      <c r="AD18" s="180"/>
      <c r="AE18" s="580"/>
      <c r="AH18" s="549">
        <f>+ROUND(AO18,2)+ROUND(AO21,2)</f>
        <v>0</v>
      </c>
      <c r="AI18" s="534"/>
      <c r="AJ18" s="534"/>
      <c r="AK18" s="534"/>
      <c r="AL18" s="42" t="s">
        <v>13</v>
      </c>
      <c r="AM18" s="53"/>
      <c r="AO18" s="251">
        <f>+ROUND(AU16,2)+ROUND(AU17,2)+ROUND(AU18,2)</f>
        <v>0</v>
      </c>
      <c r="AP18" s="42" t="s">
        <v>34</v>
      </c>
      <c r="AS18" s="547" t="s">
        <v>139</v>
      </c>
      <c r="AT18" s="548"/>
      <c r="AU18" s="223"/>
      <c r="AV18" s="42" t="s">
        <v>26</v>
      </c>
      <c r="AW18" s="623" t="s">
        <v>410</v>
      </c>
    </row>
    <row r="19" spans="2:49" ht="24.75" customHeight="1" thickTop="1" thickBot="1">
      <c r="K19" s="54"/>
      <c r="L19" s="51"/>
      <c r="M19" s="580"/>
      <c r="N19" s="54"/>
      <c r="P19" s="120"/>
      <c r="Q19" s="226"/>
      <c r="R19" s="184"/>
      <c r="S19" s="120"/>
      <c r="T19" s="120"/>
      <c r="U19" s="122"/>
      <c r="V19" s="228"/>
      <c r="W19" s="122"/>
      <c r="X19" s="122"/>
      <c r="Y19" s="121"/>
      <c r="Z19" s="121"/>
      <c r="AA19" s="121"/>
      <c r="AB19" s="121"/>
      <c r="AC19" s="51"/>
      <c r="AD19" s="51"/>
      <c r="AE19" s="580"/>
      <c r="AH19" s="51"/>
      <c r="AI19" s="54"/>
      <c r="AJ19" s="51"/>
      <c r="AK19" s="51"/>
      <c r="AL19" s="51"/>
      <c r="AM19" s="54"/>
      <c r="AS19"/>
      <c r="AT19"/>
      <c r="AU19"/>
      <c r="AV19"/>
      <c r="AW19" s="623"/>
    </row>
    <row r="20" spans="2:49" ht="27" customHeight="1" thickTop="1" thickBot="1">
      <c r="K20" s="54"/>
      <c r="L20" s="51"/>
      <c r="M20" s="580"/>
      <c r="N20" s="54"/>
      <c r="P20" s="43" t="s">
        <v>48</v>
      </c>
      <c r="Q20" s="539" t="s">
        <v>208</v>
      </c>
      <c r="R20" s="539"/>
      <c r="S20" s="539"/>
      <c r="T20" s="540"/>
      <c r="U20" s="120"/>
      <c r="V20" s="229"/>
      <c r="W20" s="232"/>
      <c r="X20" s="233"/>
      <c r="Y20" s="125" t="s">
        <v>25</v>
      </c>
      <c r="Z20" s="539" t="s">
        <v>209</v>
      </c>
      <c r="AA20" s="539"/>
      <c r="AB20" s="540"/>
      <c r="AC20" s="51"/>
      <c r="AD20" s="51"/>
      <c r="AE20" s="580"/>
      <c r="AG20" s="51"/>
      <c r="AH20" s="51"/>
      <c r="AI20" s="54"/>
      <c r="AJ20" s="51"/>
      <c r="AK20" s="51"/>
      <c r="AL20" s="136"/>
      <c r="AM20" s="54"/>
      <c r="AN20" s="235"/>
      <c r="AO20" s="543" t="s">
        <v>188</v>
      </c>
      <c r="AP20" s="544"/>
      <c r="AQ20" s="178"/>
      <c r="AR20" s="51"/>
      <c r="AS20" s="56"/>
      <c r="AT20" s="56"/>
      <c r="AW20" s="623"/>
    </row>
    <row r="21" spans="2:49" ht="25.15" customHeight="1" thickBot="1">
      <c r="B21" s="550" t="s">
        <v>421</v>
      </c>
      <c r="C21" s="550"/>
      <c r="D21" s="550"/>
      <c r="E21" s="550"/>
      <c r="F21" s="550"/>
      <c r="G21" s="550"/>
      <c r="H21" s="550"/>
      <c r="I21" s="550"/>
      <c r="J21" s="550"/>
      <c r="K21" s="54"/>
      <c r="L21" s="51"/>
      <c r="M21" s="580"/>
      <c r="N21" s="54"/>
      <c r="P21" s="541"/>
      <c r="Q21" s="600"/>
      <c r="R21" s="600"/>
      <c r="S21" s="600"/>
      <c r="T21" s="50" t="s">
        <v>13</v>
      </c>
      <c r="U21" s="120"/>
      <c r="V21" s="120"/>
      <c r="W21" s="120"/>
      <c r="X21" s="120"/>
      <c r="Y21" s="545">
        <f>+P18-Y18</f>
        <v>0</v>
      </c>
      <c r="Z21" s="546"/>
      <c r="AA21" s="546"/>
      <c r="AB21" s="50" t="s">
        <v>4</v>
      </c>
      <c r="AC21" s="122"/>
      <c r="AD21" s="51"/>
      <c r="AE21" s="581"/>
      <c r="AG21" s="51"/>
      <c r="AH21" s="51"/>
      <c r="AI21" s="54"/>
      <c r="AJ21" s="51"/>
      <c r="AK21" s="51"/>
      <c r="AL21" s="51"/>
      <c r="AM21" s="51"/>
      <c r="AN21" s="136"/>
      <c r="AO21" s="223"/>
      <c r="AP21" s="42" t="s">
        <v>38</v>
      </c>
      <c r="AQ21" s="178"/>
      <c r="AR21" s="51"/>
      <c r="AS21"/>
      <c r="AT21"/>
      <c r="AU21"/>
      <c r="AV21"/>
      <c r="AW21" s="382"/>
    </row>
    <row r="22" spans="2:49" ht="25.5" customHeight="1" thickTop="1" thickBot="1">
      <c r="B22" s="551"/>
      <c r="C22" s="551"/>
      <c r="D22" s="551"/>
      <c r="E22" s="551"/>
      <c r="F22" s="551"/>
      <c r="G22" s="551"/>
      <c r="H22" s="551"/>
      <c r="I22" s="551"/>
      <c r="J22" s="551"/>
      <c r="K22" s="54"/>
      <c r="L22" s="51"/>
      <c r="M22" s="580"/>
      <c r="N22" s="54"/>
      <c r="P22" s="597" t="str">
        <f>+IF(P21=0,"",IF(P18&lt;P21,"エラー !：④の内数である⑤の量が④を超えています",""))</f>
        <v/>
      </c>
      <c r="Q22" s="597"/>
      <c r="R22" s="597"/>
      <c r="S22" s="597"/>
      <c r="T22" s="597"/>
      <c r="U22" s="597"/>
      <c r="V22" s="597"/>
      <c r="W22" s="121"/>
      <c r="X22" s="121"/>
      <c r="Y22" s="121"/>
      <c r="Z22" s="121"/>
      <c r="AA22" s="121"/>
      <c r="AB22" s="121"/>
      <c r="AC22" s="51"/>
      <c r="AD22" s="51"/>
      <c r="AE22" s="173"/>
      <c r="AG22" s="51"/>
      <c r="AH22" s="51"/>
      <c r="AI22" s="54"/>
      <c r="AJ22" s="51"/>
      <c r="AK22" s="51"/>
      <c r="AL22" s="51"/>
      <c r="AM22" s="51"/>
      <c r="AN22" s="51"/>
      <c r="AW22" s="382"/>
    </row>
    <row r="23" spans="2:49" ht="27" customHeight="1" thickTop="1" thickBot="1">
      <c r="B23" s="554" t="s">
        <v>159</v>
      </c>
      <c r="C23" s="556"/>
      <c r="D23" s="555" t="s">
        <v>423</v>
      </c>
      <c r="E23" s="555"/>
      <c r="F23" s="555"/>
      <c r="G23" s="556"/>
      <c r="H23" s="554" t="s">
        <v>424</v>
      </c>
      <c r="I23" s="555"/>
      <c r="J23" s="556"/>
      <c r="K23" s="54"/>
      <c r="L23" s="51"/>
      <c r="M23" s="580"/>
      <c r="N23" s="54"/>
      <c r="O23" s="46"/>
      <c r="P23" s="49" t="s">
        <v>72</v>
      </c>
      <c r="Q23" s="561" t="s">
        <v>32</v>
      </c>
      <c r="R23" s="561"/>
      <c r="S23" s="561"/>
      <c r="T23" s="544"/>
      <c r="U23" s="598"/>
      <c r="V23" s="599"/>
      <c r="W23" s="599"/>
      <c r="X23" s="599"/>
      <c r="AC23" s="51"/>
      <c r="AD23" s="51"/>
      <c r="AE23"/>
      <c r="AF23"/>
      <c r="AG23"/>
      <c r="AH23"/>
      <c r="AI23" s="237"/>
      <c r="AJ23"/>
      <c r="AK23" s="51"/>
      <c r="AL23" s="51"/>
      <c r="AM23" s="51"/>
      <c r="AN23" s="140"/>
      <c r="AP23" s="51"/>
      <c r="AR23" s="47"/>
      <c r="AS23" s="125" t="s">
        <v>152</v>
      </c>
      <c r="AT23" s="539" t="s">
        <v>153</v>
      </c>
      <c r="AU23" s="539"/>
      <c r="AV23" s="540"/>
      <c r="AW23" s="382"/>
    </row>
    <row r="24" spans="2:49" ht="27" customHeight="1" thickBot="1">
      <c r="B24" s="535" t="s">
        <v>160</v>
      </c>
      <c r="C24" s="536"/>
      <c r="D24" s="562">
        <v>0</v>
      </c>
      <c r="E24" s="562"/>
      <c r="F24" s="562"/>
      <c r="G24" s="182" t="s">
        <v>158</v>
      </c>
      <c r="H24" s="533">
        <f>+F12</f>
        <v>0</v>
      </c>
      <c r="I24" s="534"/>
      <c r="J24" s="182" t="s">
        <v>158</v>
      </c>
      <c r="K24" s="54"/>
      <c r="L24" s="51"/>
      <c r="M24" s="581"/>
      <c r="P24" s="571"/>
      <c r="Q24" s="601"/>
      <c r="R24" s="601"/>
      <c r="S24" s="601"/>
      <c r="T24" s="42" t="s">
        <v>13</v>
      </c>
      <c r="U24"/>
      <c r="V24"/>
      <c r="W24"/>
      <c r="X24"/>
      <c r="AC24" s="51"/>
      <c r="AD24" s="51"/>
      <c r="AE24"/>
      <c r="AF24"/>
      <c r="AG24"/>
      <c r="AH24"/>
      <c r="AI24" s="237"/>
      <c r="AJ24"/>
      <c r="AK24" s="51"/>
      <c r="AL24" s="130"/>
      <c r="AM24" s="51"/>
      <c r="AN24" s="51"/>
      <c r="AQ24" s="54"/>
      <c r="AR24" s="135"/>
      <c r="AS24" s="545">
        <f>+ROUND(AU16,2)+ROUND(AA28,2)</f>
        <v>0</v>
      </c>
      <c r="AT24" s="546"/>
      <c r="AU24" s="546"/>
      <c r="AV24" s="50" t="s">
        <v>13</v>
      </c>
      <c r="AW24" s="382"/>
    </row>
    <row r="25" spans="2:49" ht="27" customHeight="1" thickBot="1">
      <c r="B25" s="535" t="s">
        <v>161</v>
      </c>
      <c r="C25" s="536"/>
      <c r="D25" s="562">
        <v>0</v>
      </c>
      <c r="E25" s="562"/>
      <c r="F25" s="562"/>
      <c r="G25" s="182" t="s">
        <v>158</v>
      </c>
      <c r="H25" s="533">
        <f>+P12+AH9</f>
        <v>0</v>
      </c>
      <c r="I25" s="534"/>
      <c r="J25" s="182" t="s">
        <v>158</v>
      </c>
      <c r="K25" s="54"/>
      <c r="L25" s="51"/>
      <c r="P25" s="51"/>
      <c r="Q25" s="51"/>
      <c r="R25" s="51"/>
      <c r="S25" s="51"/>
      <c r="T25" s="51"/>
      <c r="U25" s="51"/>
      <c r="V25" s="51"/>
      <c r="AE25" s="139"/>
      <c r="AH25" s="51"/>
      <c r="AI25" s="54"/>
      <c r="AJ25" s="51"/>
      <c r="AK25" s="51"/>
      <c r="AL25" s="174"/>
      <c r="AM25" s="174"/>
      <c r="AN25" s="174"/>
      <c r="AQ25" s="239"/>
      <c r="AR25" s="117"/>
      <c r="AW25" s="382"/>
    </row>
    <row r="26" spans="2:49" ht="27" customHeight="1" thickTop="1" thickBot="1">
      <c r="B26" s="535" t="s">
        <v>162</v>
      </c>
      <c r="C26" s="536"/>
      <c r="D26" s="562">
        <v>0</v>
      </c>
      <c r="E26" s="562"/>
      <c r="F26" s="562"/>
      <c r="G26" s="182" t="s">
        <v>158</v>
      </c>
      <c r="H26" s="533">
        <f>+P21</f>
        <v>0</v>
      </c>
      <c r="I26" s="534"/>
      <c r="J26" s="182" t="s">
        <v>158</v>
      </c>
      <c r="K26" s="54"/>
      <c r="L26" s="133"/>
      <c r="M26" s="579" t="s">
        <v>35</v>
      </c>
      <c r="N26" s="46"/>
      <c r="O26" s="46"/>
      <c r="P26" s="225" t="s">
        <v>142</v>
      </c>
      <c r="Q26" s="561" t="s">
        <v>143</v>
      </c>
      <c r="R26" s="561"/>
      <c r="S26" s="561"/>
      <c r="T26" s="544"/>
      <c r="U26" s="46"/>
      <c r="V26" s="46"/>
      <c r="W26" s="46"/>
      <c r="X26" s="46"/>
      <c r="Y26" s="46"/>
      <c r="Z26" s="46"/>
      <c r="AA26" s="46"/>
      <c r="AB26" s="46"/>
      <c r="AC26" s="46"/>
      <c r="AD26" s="46"/>
      <c r="AE26" s="46"/>
      <c r="AF26" s="46"/>
      <c r="AG26" s="46"/>
      <c r="AH26" s="46"/>
      <c r="AI26" s="59"/>
      <c r="AJ26" s="46"/>
      <c r="AK26" s="47"/>
      <c r="AL26" s="125" t="s">
        <v>149</v>
      </c>
      <c r="AM26" s="539" t="s">
        <v>213</v>
      </c>
      <c r="AN26" s="539"/>
      <c r="AO26" s="539"/>
      <c r="AP26" s="540"/>
      <c r="AQ26" s="241"/>
      <c r="AR26" s="242"/>
      <c r="AS26" s="125" t="s">
        <v>154</v>
      </c>
      <c r="AT26" s="539" t="s">
        <v>398</v>
      </c>
      <c r="AU26" s="539"/>
      <c r="AV26" s="540"/>
      <c r="AW26" s="382"/>
    </row>
    <row r="27" spans="2:49" ht="27" customHeight="1" thickBot="1">
      <c r="B27" s="535" t="s">
        <v>164</v>
      </c>
      <c r="C27" s="536"/>
      <c r="D27" s="562">
        <v>0</v>
      </c>
      <c r="E27" s="562"/>
      <c r="F27" s="562"/>
      <c r="G27" s="182" t="s">
        <v>158</v>
      </c>
      <c r="H27" s="533">
        <f>+Y21</f>
        <v>0</v>
      </c>
      <c r="I27" s="534"/>
      <c r="J27" s="182" t="s">
        <v>158</v>
      </c>
      <c r="M27" s="580"/>
      <c r="P27" s="549">
        <f>+R30+ROUND(R33,2)</f>
        <v>0</v>
      </c>
      <c r="Q27" s="582"/>
      <c r="R27" s="582"/>
      <c r="S27" s="582"/>
      <c r="T27" s="42" t="s">
        <v>38</v>
      </c>
      <c r="U27" s="62"/>
      <c r="V27" s="62"/>
      <c r="Y27" s="60" t="s">
        <v>39</v>
      </c>
      <c r="Z27" s="63"/>
      <c r="AH27" s="51"/>
      <c r="AI27" s="51"/>
      <c r="AJ27" s="51"/>
      <c r="AK27" s="51"/>
      <c r="AL27" s="545">
        <f>+AH18+P27</f>
        <v>0</v>
      </c>
      <c r="AM27" s="546"/>
      <c r="AN27" s="546"/>
      <c r="AO27" s="546"/>
      <c r="AP27" s="50" t="s">
        <v>13</v>
      </c>
      <c r="AQ27" s="239"/>
      <c r="AR27" s="117"/>
      <c r="AS27" s="541"/>
      <c r="AT27" s="542"/>
      <c r="AU27" s="542"/>
      <c r="AV27" s="50" t="s">
        <v>13</v>
      </c>
      <c r="AW27" s="382"/>
    </row>
    <row r="28" spans="2:49" ht="27" customHeight="1" thickTop="1" thickBot="1">
      <c r="B28" s="537" t="s">
        <v>299</v>
      </c>
      <c r="C28" s="538"/>
      <c r="D28" s="562">
        <v>0</v>
      </c>
      <c r="E28" s="562"/>
      <c r="F28" s="562"/>
      <c r="G28" s="182" t="s">
        <v>158</v>
      </c>
      <c r="H28" s="533">
        <f>+P15+AH12</f>
        <v>0</v>
      </c>
      <c r="I28" s="534"/>
      <c r="J28" s="182" t="s">
        <v>158</v>
      </c>
      <c r="M28" s="580"/>
      <c r="P28" s="54"/>
      <c r="U28" s="51"/>
      <c r="V28" s="51"/>
      <c r="Y28" s="572" t="s">
        <v>137</v>
      </c>
      <c r="Z28" s="573"/>
      <c r="AA28" s="571"/>
      <c r="AB28" s="562"/>
      <c r="AC28" s="562"/>
      <c r="AD28" s="562"/>
      <c r="AE28" s="562"/>
      <c r="AF28" s="42" t="s">
        <v>13</v>
      </c>
      <c r="AH28" s="51"/>
      <c r="AI28" s="51"/>
      <c r="AN28" s="238"/>
      <c r="AQ28" s="239"/>
      <c r="AR28" s="117"/>
      <c r="AS28" s="383" t="str">
        <f>+IF(AS27=0,"",IF(AL27&lt;(AS24+AS27+AS31),"エラー !：⑩の内数である（⑫+⑬＋⑭）の量が⑩を超えています",""))</f>
        <v/>
      </c>
      <c r="AT28" s="379"/>
      <c r="AU28" s="379"/>
      <c r="AV28" s="379"/>
      <c r="AW28" s="382"/>
    </row>
    <row r="29" spans="2:49" ht="27" customHeight="1" thickTop="1" thickBot="1">
      <c r="B29" s="535" t="s">
        <v>165</v>
      </c>
      <c r="C29" s="536"/>
      <c r="D29" s="562">
        <v>0</v>
      </c>
      <c r="E29" s="562"/>
      <c r="F29" s="562"/>
      <c r="G29" s="182" t="s">
        <v>158</v>
      </c>
      <c r="H29" s="533">
        <f>+AL27</f>
        <v>0</v>
      </c>
      <c r="I29" s="534"/>
      <c r="J29" s="182" t="s">
        <v>158</v>
      </c>
      <c r="M29" s="580"/>
      <c r="P29" s="54"/>
      <c r="Q29" s="133"/>
      <c r="R29" s="49" t="s">
        <v>145</v>
      </c>
      <c r="S29" s="561" t="s">
        <v>33</v>
      </c>
      <c r="T29" s="576"/>
      <c r="U29" s="576"/>
      <c r="V29" s="577"/>
      <c r="W29" s="46"/>
      <c r="X29" s="64"/>
      <c r="Y29" s="572" t="s">
        <v>191</v>
      </c>
      <c r="Z29" s="573"/>
      <c r="AA29" s="571"/>
      <c r="AB29" s="562"/>
      <c r="AC29" s="562"/>
      <c r="AD29" s="562"/>
      <c r="AE29" s="562"/>
      <c r="AF29" s="42" t="s">
        <v>13</v>
      </c>
      <c r="AH29" s="51"/>
      <c r="AI29" s="51"/>
      <c r="AJ29" s="51"/>
      <c r="AK29" s="51"/>
      <c r="AL29" s="125" t="s">
        <v>150</v>
      </c>
      <c r="AM29" s="539" t="s">
        <v>151</v>
      </c>
      <c r="AN29" s="539"/>
      <c r="AO29" s="539"/>
      <c r="AP29" s="540"/>
      <c r="AQ29" s="240"/>
      <c r="AR29" s="243"/>
      <c r="AS29" s="569" t="s">
        <v>155</v>
      </c>
      <c r="AT29" s="565" t="s">
        <v>399</v>
      </c>
      <c r="AU29" s="565"/>
      <c r="AV29" s="566"/>
      <c r="AW29" s="382"/>
    </row>
    <row r="30" spans="2:49" ht="27" customHeight="1" thickBot="1">
      <c r="B30" s="535" t="s">
        <v>166</v>
      </c>
      <c r="C30" s="536"/>
      <c r="D30" s="562">
        <v>0</v>
      </c>
      <c r="E30" s="562"/>
      <c r="F30" s="562"/>
      <c r="G30" s="182" t="s">
        <v>158</v>
      </c>
      <c r="H30" s="533">
        <f>+AL30</f>
        <v>0</v>
      </c>
      <c r="I30" s="534"/>
      <c r="J30" s="182" t="s">
        <v>158</v>
      </c>
      <c r="M30" s="580"/>
      <c r="P30" s="54"/>
      <c r="R30" s="549">
        <f>+ROUND(AA28,2)+ROUND(AA29,2)+ROUND(AA30,2)</f>
        <v>0</v>
      </c>
      <c r="S30" s="582"/>
      <c r="T30" s="582"/>
      <c r="U30" s="582"/>
      <c r="V30" s="42" t="s">
        <v>16</v>
      </c>
      <c r="Y30" s="572" t="s">
        <v>148</v>
      </c>
      <c r="Z30" s="573"/>
      <c r="AA30" s="571"/>
      <c r="AB30" s="562"/>
      <c r="AC30" s="562"/>
      <c r="AD30" s="562"/>
      <c r="AE30" s="562"/>
      <c r="AF30" s="42" t="s">
        <v>13</v>
      </c>
      <c r="AL30" s="541"/>
      <c r="AM30" s="542"/>
      <c r="AN30" s="542"/>
      <c r="AO30" s="542"/>
      <c r="AP30" s="50" t="s">
        <v>13</v>
      </c>
      <c r="AS30" s="570"/>
      <c r="AT30" s="567"/>
      <c r="AU30" s="567"/>
      <c r="AV30" s="568"/>
      <c r="AW30" s="382"/>
    </row>
    <row r="31" spans="2:49" ht="27" customHeight="1" thickTop="1" thickBot="1">
      <c r="B31" s="535" t="s">
        <v>167</v>
      </c>
      <c r="C31" s="536"/>
      <c r="D31" s="562">
        <v>0</v>
      </c>
      <c r="E31" s="562"/>
      <c r="F31" s="562"/>
      <c r="G31" s="182" t="s">
        <v>158</v>
      </c>
      <c r="H31" s="533">
        <f>+AS24</f>
        <v>0</v>
      </c>
      <c r="I31" s="534"/>
      <c r="J31" s="182" t="s">
        <v>158</v>
      </c>
      <c r="M31" s="580"/>
      <c r="P31" s="54"/>
      <c r="Y31"/>
      <c r="Z31"/>
      <c r="AA31" s="65" t="s">
        <v>309</v>
      </c>
      <c r="AK31" s="117"/>
      <c r="AL31" s="578" t="str">
        <f>+IF(AL30=0,"",IF(AL27&lt;AL30,"エラー !：⑩の内数である⑪の量が⑩を超えています",""))</f>
        <v/>
      </c>
      <c r="AM31" s="578"/>
      <c r="AN31" s="578"/>
      <c r="AO31" s="578"/>
      <c r="AP31" s="578"/>
      <c r="AQ31" s="578"/>
      <c r="AR31" s="39"/>
      <c r="AS31" s="563"/>
      <c r="AT31" s="564"/>
      <c r="AU31" s="564"/>
      <c r="AV31" s="152" t="s">
        <v>13</v>
      </c>
      <c r="AW31" s="382"/>
    </row>
    <row r="32" spans="2:49" ht="27" customHeight="1" thickTop="1" thickBot="1">
      <c r="B32" s="535" t="s">
        <v>400</v>
      </c>
      <c r="C32" s="536"/>
      <c r="D32" s="562">
        <v>0</v>
      </c>
      <c r="E32" s="562"/>
      <c r="F32" s="562"/>
      <c r="G32" s="182" t="s">
        <v>158</v>
      </c>
      <c r="H32" s="533">
        <f>+AS27</f>
        <v>0</v>
      </c>
      <c r="I32" s="534"/>
      <c r="J32" s="182" t="s">
        <v>158</v>
      </c>
      <c r="M32" s="580"/>
      <c r="P32" s="54"/>
      <c r="Q32" s="133"/>
      <c r="R32" s="49" t="s">
        <v>147</v>
      </c>
      <c r="S32" s="561" t="s">
        <v>37</v>
      </c>
      <c r="T32" s="576"/>
      <c r="U32" s="576"/>
      <c r="V32" s="577"/>
      <c r="W32" s="51"/>
      <c r="X32" s="51"/>
      <c r="Y32"/>
      <c r="Z32"/>
      <c r="AA32" s="523" t="s">
        <v>280</v>
      </c>
      <c r="AB32" s="524"/>
      <c r="AC32" s="524"/>
      <c r="AD32" s="524"/>
      <c r="AE32" s="524"/>
      <c r="AF32" s="524"/>
      <c r="AG32" s="524" t="s">
        <v>281</v>
      </c>
      <c r="AH32" s="524"/>
      <c r="AI32" s="524"/>
      <c r="AJ32" s="524"/>
      <c r="AK32" s="524" t="s">
        <v>310</v>
      </c>
      <c r="AL32" s="524"/>
      <c r="AM32" s="524"/>
      <c r="AN32" s="524"/>
      <c r="AO32" s="529"/>
      <c r="AP32" s="176"/>
      <c r="AS32" s="384" t="str">
        <f>+IF(AS31=0,"",IF(AL27&lt;(AS24+AS27+AS31),"エラー !：⑩の内数である（⑫+⑬＋⑭）の量が⑩を超えています",""))</f>
        <v/>
      </c>
      <c r="AT32" s="380"/>
      <c r="AU32" s="380"/>
      <c r="AV32" s="380"/>
      <c r="AW32" s="382"/>
    </row>
    <row r="33" spans="2:62" ht="27" customHeight="1" thickBot="1">
      <c r="B33" s="559" t="s">
        <v>401</v>
      </c>
      <c r="C33" s="560"/>
      <c r="D33" s="574">
        <v>0</v>
      </c>
      <c r="E33" s="575"/>
      <c r="F33" s="575"/>
      <c r="G33" s="183" t="s">
        <v>158</v>
      </c>
      <c r="H33" s="552">
        <f>+AS31</f>
        <v>0</v>
      </c>
      <c r="I33" s="553"/>
      <c r="J33" s="183" t="s">
        <v>158</v>
      </c>
      <c r="M33" s="581"/>
      <c r="R33" s="571"/>
      <c r="S33" s="562"/>
      <c r="T33" s="562"/>
      <c r="U33" s="562"/>
      <c r="V33" s="42" t="s">
        <v>38</v>
      </c>
      <c r="W33" s="51"/>
      <c r="X33" s="51"/>
      <c r="Y33"/>
      <c r="Z33"/>
      <c r="AA33" s="525"/>
      <c r="AB33" s="526"/>
      <c r="AC33" s="526"/>
      <c r="AD33" s="526"/>
      <c r="AE33" s="526"/>
      <c r="AF33" s="526"/>
      <c r="AG33" s="526"/>
      <c r="AH33" s="526"/>
      <c r="AI33" s="526"/>
      <c r="AJ33" s="526"/>
      <c r="AK33" s="526"/>
      <c r="AL33" s="526"/>
      <c r="AM33" s="526"/>
      <c r="AN33" s="526"/>
      <c r="AO33" s="530"/>
      <c r="AP33" s="176"/>
      <c r="AW33" s="382"/>
    </row>
    <row r="34" spans="2:62" ht="18" customHeight="1">
      <c r="C34" s="244" t="str">
        <f>+IF(D30=0,"",IF(D29&lt;D30,"エラー !：上の表は、⑩の内数である⑪の量が⑩を超えています",""))</f>
        <v/>
      </c>
      <c r="AA34" s="527"/>
      <c r="AB34" s="528"/>
      <c r="AC34" s="528"/>
      <c r="AD34" s="528"/>
      <c r="AE34" s="528"/>
      <c r="AF34" s="528"/>
      <c r="AG34" s="528"/>
      <c r="AH34" s="528"/>
      <c r="AI34" s="528"/>
      <c r="AJ34" s="528"/>
      <c r="AK34" s="528"/>
      <c r="AL34" s="528"/>
      <c r="AM34" s="528"/>
      <c r="AN34" s="528"/>
      <c r="AO34" s="531"/>
      <c r="AP34" s="176"/>
      <c r="AW34" s="382"/>
    </row>
    <row r="35" spans="2:62" ht="15" customHeight="1">
      <c r="C35" s="245" t="str">
        <f>+IF(D31=0,"",IF(D29&lt;D31,"エラー !：上の表は、⑩の内数である⑫の量が⑩を超えています",""))</f>
        <v/>
      </c>
      <c r="AF35" s="62"/>
      <c r="AG35" s="62"/>
      <c r="AH35" s="62"/>
      <c r="AI35" s="62"/>
      <c r="AJ35" s="62"/>
      <c r="AK35" s="62"/>
      <c r="AL35" s="51"/>
      <c r="AM35" s="51"/>
      <c r="AN35" s="51"/>
      <c r="AO35" s="51"/>
      <c r="AP35" s="51"/>
      <c r="AQ35" s="51"/>
      <c r="AR35" s="51"/>
    </row>
    <row r="36" spans="2:62" ht="15" customHeight="1">
      <c r="C36" s="245" t="str">
        <f>+IF(D32=0,"",IF(D29&lt;D32,"エラー !：上の表は、⑩の内数である⑬の量が⑩を超えています",""))</f>
        <v/>
      </c>
      <c r="AF36" s="62"/>
      <c r="AG36" s="62"/>
      <c r="AH36" s="62"/>
      <c r="AI36" s="62"/>
      <c r="AJ36" s="62"/>
      <c r="AK36" s="62"/>
      <c r="AL36" s="62"/>
      <c r="AM36" s="141"/>
      <c r="AN36" s="141"/>
      <c r="AO36" s="117"/>
      <c r="AP36" s="51"/>
      <c r="AQ36" s="51"/>
      <c r="AR36" s="51"/>
      <c r="AS36" s="51"/>
      <c r="AT36" s="51"/>
      <c r="AU36" s="51"/>
      <c r="AV36" s="51"/>
      <c r="AW36" s="66"/>
      <c r="AY36" s="51"/>
      <c r="AZ36" s="51"/>
      <c r="BA36" s="51"/>
      <c r="BB36" s="51"/>
      <c r="BC36" s="51"/>
      <c r="BD36" s="51"/>
    </row>
    <row r="37" spans="2:62" ht="15" customHeight="1">
      <c r="C37" s="245" t="str">
        <f>+IF(D33=0,"",IF(D29&lt;D33,"エラー !：上の表は、⑩の内数である⑭の量が⑩を超えています",""))</f>
        <v/>
      </c>
      <c r="J37" s="66"/>
      <c r="K37" s="66"/>
      <c r="R37" s="66"/>
      <c r="S37" s="66"/>
      <c r="T37" s="66"/>
      <c r="AF37" s="51"/>
      <c r="AG37" s="51"/>
      <c r="AH37" s="51"/>
      <c r="AI37" s="51"/>
      <c r="AJ37" s="51"/>
      <c r="AK37" s="51"/>
      <c r="AL37" s="62"/>
      <c r="AM37" s="117"/>
      <c r="AN37" s="117"/>
      <c r="AO37" s="117"/>
      <c r="AP37" s="51"/>
      <c r="AQ37" s="51"/>
      <c r="AR37" s="51"/>
      <c r="AS37" s="51"/>
      <c r="AT37" s="51"/>
      <c r="AU37" s="62"/>
      <c r="AV37" s="62"/>
      <c r="AW37" s="66"/>
      <c r="AY37" s="51"/>
      <c r="AZ37" s="51"/>
      <c r="BA37" s="51"/>
      <c r="BB37" s="51"/>
      <c r="BC37" s="51"/>
      <c r="BD37" s="51"/>
    </row>
    <row r="38" spans="2:62" ht="13.5">
      <c r="J38" s="66"/>
      <c r="K38" s="66"/>
      <c r="R38" s="66"/>
      <c r="S38" s="66"/>
      <c r="T38" s="66"/>
      <c r="AF38" s="51"/>
      <c r="AG38" s="51"/>
      <c r="AH38" s="51"/>
      <c r="AI38" s="51"/>
      <c r="AJ38" s="51"/>
      <c r="AK38" s="51"/>
      <c r="AL38" s="62"/>
      <c r="AM38" s="117"/>
      <c r="AN38" s="117"/>
      <c r="AO38" s="117"/>
      <c r="AP38" s="51"/>
      <c r="AQ38" s="51"/>
      <c r="AR38" s="51"/>
      <c r="AS38" s="117"/>
      <c r="AT38" s="141"/>
      <c r="AU38" s="62"/>
      <c r="AV38" s="62"/>
      <c r="AW38" s="66"/>
      <c r="AY38" s="51"/>
      <c r="AZ38" s="51"/>
      <c r="BA38" s="51"/>
      <c r="BB38" s="51"/>
      <c r="BC38" s="51"/>
      <c r="BD38" s="51"/>
    </row>
    <row r="39" spans="2:62" ht="13.5">
      <c r="J39" s="66"/>
      <c r="K39" s="66"/>
      <c r="R39" s="66"/>
      <c r="S39" s="66"/>
      <c r="T39" s="66"/>
      <c r="AF39" s="51"/>
      <c r="AG39" s="51"/>
      <c r="AH39" s="51"/>
      <c r="AI39" s="51"/>
      <c r="AJ39" s="51"/>
      <c r="AK39" s="51"/>
      <c r="AL39" s="62"/>
      <c r="AM39" s="117"/>
      <c r="AN39" s="117"/>
      <c r="AO39" s="117"/>
      <c r="AP39" s="51"/>
      <c r="AQ39" s="51"/>
      <c r="AR39" s="51"/>
      <c r="AS39" s="117"/>
      <c r="AT39" s="62"/>
      <c r="AU39" s="62"/>
      <c r="AV39" s="62"/>
      <c r="AW39" s="66"/>
      <c r="AY39" s="51"/>
      <c r="AZ39" s="51"/>
      <c r="BA39" s="51"/>
      <c r="BB39" s="51"/>
      <c r="BC39" s="51"/>
      <c r="BD39" s="51"/>
    </row>
    <row r="40" spans="2:62" ht="13.5">
      <c r="J40" s="66"/>
      <c r="K40" s="66"/>
      <c r="R40" s="66"/>
      <c r="S40" s="66"/>
      <c r="T40" s="66"/>
      <c r="AF40" s="51"/>
      <c r="AG40" s="51"/>
      <c r="AH40" s="51"/>
      <c r="AI40" s="51"/>
      <c r="AJ40" s="51"/>
      <c r="AK40" s="51"/>
      <c r="AL40" s="62"/>
      <c r="AM40" s="117"/>
      <c r="AN40" s="117"/>
      <c r="AO40" s="117"/>
      <c r="AP40" s="51"/>
      <c r="AQ40" s="51"/>
      <c r="AR40" s="51"/>
      <c r="AS40" s="117"/>
      <c r="AT40" s="62"/>
      <c r="AU40" s="62"/>
      <c r="AV40" s="62"/>
      <c r="AW40" s="66"/>
      <c r="AY40" s="51"/>
      <c r="AZ40" s="51"/>
      <c r="BA40" s="51"/>
      <c r="BB40" s="51"/>
      <c r="BC40" s="51"/>
      <c r="BD40" s="51"/>
    </row>
    <row r="41" spans="2:62" ht="13.5">
      <c r="J41" s="66"/>
      <c r="K41" s="66"/>
      <c r="R41" s="66"/>
      <c r="S41" s="66"/>
      <c r="T41" s="66"/>
      <c r="AF41" s="51"/>
      <c r="AG41" s="51"/>
      <c r="AH41" s="51"/>
      <c r="AI41" s="51"/>
      <c r="AJ41" s="51"/>
      <c r="AK41" s="51"/>
      <c r="AL41" s="51"/>
      <c r="AM41" s="51"/>
      <c r="AN41" s="51"/>
      <c r="AO41" s="51"/>
      <c r="AP41" s="51"/>
      <c r="AQ41" s="51"/>
      <c r="AR41" s="51"/>
      <c r="AS41" s="117"/>
      <c r="AT41" s="62"/>
      <c r="AU41" s="62"/>
      <c r="AV41" s="62"/>
      <c r="AW41" s="66"/>
      <c r="AY41" s="51"/>
      <c r="AZ41" s="51"/>
      <c r="BA41" s="51"/>
      <c r="BB41" s="51"/>
      <c r="BC41" s="51"/>
      <c r="BD41" s="51"/>
    </row>
    <row r="42" spans="2:62" ht="13.5">
      <c r="I42" s="66"/>
      <c r="J42" s="66"/>
      <c r="K42" s="66"/>
      <c r="R42" s="66"/>
      <c r="S42" s="66"/>
      <c r="T42" s="66"/>
      <c r="AQ42" s="51"/>
      <c r="AR42" s="51"/>
      <c r="AS42" s="117"/>
      <c r="AT42" s="62"/>
      <c r="AY42" s="51"/>
      <c r="AZ42" s="51"/>
      <c r="BA42" s="51"/>
      <c r="BB42" s="51"/>
      <c r="BC42" s="51"/>
      <c r="BD42" s="51"/>
    </row>
    <row r="43" spans="2:62">
      <c r="I43" s="66"/>
      <c r="J43" s="66"/>
      <c r="K43" s="66"/>
      <c r="R43" s="66"/>
      <c r="S43" s="66"/>
      <c r="T43" s="66"/>
      <c r="AW43" s="66"/>
      <c r="AY43" s="51"/>
      <c r="AZ43" s="51"/>
      <c r="BA43" s="51"/>
      <c r="BB43" s="51"/>
      <c r="BC43" s="51"/>
      <c r="BD43" s="51"/>
    </row>
    <row r="44" spans="2:62">
      <c r="I44" s="66"/>
      <c r="J44" s="66"/>
      <c r="K44" s="66"/>
      <c r="R44" s="66"/>
      <c r="S44" s="66"/>
      <c r="T44" s="66"/>
      <c r="AW44" s="66"/>
    </row>
    <row r="45" spans="2:62">
      <c r="I45" s="66"/>
      <c r="J45" s="66"/>
      <c r="K45" s="66"/>
      <c r="R45" s="66"/>
      <c r="S45" s="66"/>
      <c r="T45" s="66"/>
    </row>
    <row r="46" spans="2:62">
      <c r="I46" s="66"/>
      <c r="J46" s="66"/>
      <c r="K46" s="66"/>
      <c r="R46" s="66"/>
      <c r="S46" s="66"/>
      <c r="T46" s="66"/>
    </row>
    <row r="47" spans="2:62" ht="13.5">
      <c r="I47" s="66"/>
      <c r="J47" s="66"/>
      <c r="K47" s="66"/>
      <c r="R47" s="66"/>
      <c r="S47" s="66"/>
      <c r="T47" s="66"/>
      <c r="BH47" s="67"/>
      <c r="BI47" s="67"/>
      <c r="BJ47" s="65"/>
    </row>
    <row r="48" spans="2:62">
      <c r="I48" s="66"/>
      <c r="J48" s="66"/>
      <c r="K48" s="66"/>
      <c r="R48" s="66"/>
      <c r="S48" s="66"/>
      <c r="T48" s="66"/>
      <c r="BH48" s="65"/>
    </row>
    <row r="49" spans="7:62">
      <c r="G49" s="66"/>
      <c r="H49" s="66"/>
      <c r="I49" s="66"/>
      <c r="J49" s="66"/>
      <c r="K49" s="66"/>
      <c r="R49" s="66"/>
      <c r="S49" s="66"/>
      <c r="T49" s="66"/>
      <c r="BE49" s="65"/>
      <c r="BF49" s="65"/>
      <c r="BG49" s="65"/>
      <c r="BH49" s="65"/>
    </row>
    <row r="50" spans="7:62">
      <c r="G50" s="66"/>
      <c r="H50" s="66"/>
      <c r="I50" s="66"/>
      <c r="J50" s="66"/>
      <c r="K50" s="66"/>
      <c r="R50" s="66"/>
      <c r="S50" s="66"/>
      <c r="T50" s="66"/>
      <c r="BE50" s="65"/>
      <c r="BF50" s="65"/>
      <c r="BG50" s="65"/>
      <c r="BH50" s="65"/>
    </row>
    <row r="51" spans="7:62">
      <c r="G51" s="66"/>
      <c r="H51" s="66"/>
      <c r="I51" s="66"/>
      <c r="J51" s="66"/>
      <c r="K51" s="66"/>
      <c r="R51" s="66"/>
      <c r="S51" s="66"/>
      <c r="T51" s="66"/>
      <c r="BE51" s="65"/>
      <c r="BF51" s="65"/>
      <c r="BG51" s="65"/>
      <c r="BH51" s="65"/>
    </row>
    <row r="52" spans="7:62">
      <c r="G52" s="66"/>
      <c r="H52" s="66"/>
      <c r="I52" s="66"/>
      <c r="J52" s="66"/>
      <c r="K52" s="66"/>
      <c r="R52" s="66"/>
      <c r="S52" s="66"/>
      <c r="T52" s="66"/>
      <c r="BE52" s="65"/>
      <c r="BF52" s="65"/>
      <c r="BG52" s="65"/>
      <c r="BH52" s="65"/>
    </row>
    <row r="53" spans="7:62">
      <c r="G53" s="66"/>
      <c r="H53" s="66"/>
      <c r="I53" s="66"/>
      <c r="J53" s="66"/>
      <c r="K53" s="66"/>
      <c r="R53" s="66"/>
      <c r="S53" s="66"/>
      <c r="T53" s="66"/>
      <c r="BE53" s="65"/>
      <c r="BG53" s="65"/>
      <c r="BH53" s="65"/>
      <c r="BI53" s="65"/>
      <c r="BJ53" s="65"/>
    </row>
    <row r="54" spans="7:62">
      <c r="G54" s="66"/>
      <c r="H54" s="66"/>
      <c r="I54" s="66"/>
      <c r="J54" s="66"/>
      <c r="K54" s="66"/>
      <c r="R54" s="66"/>
      <c r="S54" s="66"/>
      <c r="T54" s="66"/>
      <c r="BD54" s="65"/>
      <c r="BE54" s="68"/>
      <c r="BG54" s="65"/>
      <c r="BH54" s="65"/>
      <c r="BI54" s="65"/>
      <c r="BJ54" s="65"/>
    </row>
    <row r="55" spans="7:62">
      <c r="G55" s="66"/>
      <c r="H55" s="66"/>
      <c r="I55" s="66"/>
      <c r="J55" s="66"/>
      <c r="K55" s="66"/>
      <c r="R55" s="66"/>
      <c r="S55" s="66"/>
      <c r="T55" s="66"/>
      <c r="BD55" s="65"/>
      <c r="BE55" s="68"/>
      <c r="BG55" s="65"/>
      <c r="BH55" s="65"/>
      <c r="BI55" s="65"/>
      <c r="BJ55" s="65"/>
    </row>
    <row r="56" spans="7:62">
      <c r="G56" s="66"/>
      <c r="H56" s="66"/>
      <c r="I56" s="66"/>
      <c r="J56" s="66"/>
      <c r="K56" s="66"/>
      <c r="R56" s="66"/>
      <c r="S56" s="66"/>
      <c r="T56" s="66"/>
      <c r="BD56" s="65"/>
      <c r="BE56" s="68"/>
      <c r="BG56" s="65"/>
      <c r="BH56" s="65"/>
      <c r="BI56" s="65"/>
      <c r="BJ56" s="65"/>
    </row>
    <row r="57" spans="7:62">
      <c r="G57" s="66"/>
      <c r="H57" s="66"/>
      <c r="I57" s="66"/>
      <c r="BD57" s="65"/>
      <c r="BE57" s="68"/>
      <c r="BG57" s="65"/>
      <c r="BH57" s="65"/>
      <c r="BI57" s="65"/>
      <c r="BJ57" s="65"/>
    </row>
    <row r="58" spans="7:62" ht="12.75">
      <c r="G58" s="66"/>
      <c r="H58" s="66"/>
      <c r="I58" s="66"/>
      <c r="L58" s="66"/>
      <c r="M58" s="69"/>
      <c r="N58" s="66"/>
      <c r="O58" s="66"/>
      <c r="BD58" s="65"/>
      <c r="BE58" s="68"/>
      <c r="BG58" s="65"/>
      <c r="BH58" s="65"/>
      <c r="BI58" s="65"/>
      <c r="BJ58" s="65"/>
    </row>
    <row r="59" spans="7:62">
      <c r="G59" s="66"/>
      <c r="H59" s="66"/>
      <c r="I59" s="66"/>
      <c r="BD59" s="65"/>
      <c r="BE59" s="68"/>
      <c r="BG59" s="65"/>
      <c r="BH59" s="65"/>
      <c r="BI59" s="65"/>
      <c r="BJ59" s="65"/>
    </row>
    <row r="60" spans="7:62">
      <c r="G60" s="66"/>
      <c r="H60" s="66"/>
      <c r="I60" s="66"/>
      <c r="BD60" s="65"/>
      <c r="BE60" s="68"/>
      <c r="BG60" s="65"/>
      <c r="BH60" s="65"/>
      <c r="BI60" s="65"/>
      <c r="BJ60" s="65"/>
    </row>
    <row r="61" spans="7:62">
      <c r="G61" s="66"/>
      <c r="H61" s="66"/>
      <c r="I61" s="66"/>
      <c r="BD61" s="65"/>
      <c r="BE61" s="68"/>
      <c r="BG61" s="65"/>
      <c r="BH61" s="65"/>
      <c r="BI61" s="65"/>
      <c r="BJ61" s="65"/>
    </row>
    <row r="62" spans="7:62">
      <c r="BD62" s="65"/>
      <c r="BE62" s="68"/>
      <c r="BG62" s="65"/>
      <c r="BH62" s="65"/>
      <c r="BI62" s="65"/>
      <c r="BJ62" s="65"/>
    </row>
    <row r="63" spans="7:62">
      <c r="BD63" s="65"/>
      <c r="BE63" s="68"/>
      <c r="BG63" s="65"/>
      <c r="BH63" s="65"/>
      <c r="BI63" s="65"/>
      <c r="BJ63" s="65"/>
    </row>
    <row r="64" spans="7:62">
      <c r="BD64" s="65"/>
      <c r="BE64" s="68"/>
      <c r="BG64" s="65"/>
      <c r="BH64" s="65"/>
      <c r="BI64" s="65"/>
      <c r="BJ64" s="65"/>
    </row>
    <row r="65" spans="12:62">
      <c r="BD65" s="65"/>
      <c r="BE65" s="68"/>
      <c r="BG65" s="65"/>
      <c r="BH65" s="65"/>
      <c r="BI65" s="65"/>
      <c r="BJ65" s="65"/>
    </row>
    <row r="66" spans="12:62">
      <c r="BD66" s="65"/>
      <c r="BE66" s="68"/>
      <c r="BG66" s="65"/>
      <c r="BH66" s="65"/>
      <c r="BI66" s="65"/>
      <c r="BJ66" s="65"/>
    </row>
    <row r="67" spans="12:62">
      <c r="BD67" s="65"/>
      <c r="BE67" s="68"/>
      <c r="BG67" s="65"/>
      <c r="BH67" s="65"/>
      <c r="BI67" s="65"/>
      <c r="BJ67" s="65"/>
    </row>
    <row r="69" spans="12:62" ht="12.75">
      <c r="L69" s="66"/>
      <c r="M69" s="69"/>
      <c r="N69" s="66"/>
      <c r="O69" s="66"/>
    </row>
    <row r="70" spans="12:62" ht="12.75">
      <c r="L70" s="66"/>
      <c r="M70" s="69"/>
      <c r="N70" s="66"/>
      <c r="O70" s="66"/>
    </row>
    <row r="71" spans="12:62" ht="12.75">
      <c r="L71" s="66"/>
      <c r="M71" s="69"/>
      <c r="N71" s="66"/>
      <c r="O71" s="66"/>
    </row>
    <row r="72" spans="12:62" ht="12.75">
      <c r="L72" s="66"/>
      <c r="M72" s="69"/>
      <c r="N72" s="66"/>
      <c r="O72" s="66"/>
    </row>
    <row r="73" spans="12:62" ht="12.75">
      <c r="L73" s="66"/>
      <c r="M73" s="69"/>
      <c r="N73" s="66"/>
      <c r="O73" s="66"/>
    </row>
    <row r="74" spans="12:62" ht="12.75">
      <c r="L74" s="66"/>
      <c r="M74" s="69"/>
      <c r="N74" s="66"/>
      <c r="O74" s="66"/>
    </row>
    <row r="75" spans="12:62" ht="12.75">
      <c r="L75" s="66"/>
      <c r="M75" s="69"/>
      <c r="N75" s="66"/>
      <c r="O75" s="66"/>
    </row>
    <row r="76" spans="12:62" ht="12.75">
      <c r="L76" s="66"/>
      <c r="M76" s="69"/>
      <c r="N76" s="66"/>
      <c r="O76" s="66"/>
    </row>
  </sheetData>
  <sheetProtection algorithmName="SHA-512" hashValue="oA3ukT00U6Hdjv/RdFlYHvLig/ApViOfVj+Rpyqjb9dSCR6118cpfop6ka2CM4sBMQf7kINL8QBFO4/lE0/jHg==" saltValue="lZgIArv10clIK9ej7q3mcQ==" spinCount="100000" sheet="1" objects="1" scenarios="1"/>
  <mergeCells count="112">
    <mergeCell ref="AS3:AT3"/>
    <mergeCell ref="AS4:AT4"/>
    <mergeCell ref="AT23:AV23"/>
    <mergeCell ref="AS18:AT18"/>
    <mergeCell ref="AF5:AU5"/>
    <mergeCell ref="AH15:AM15"/>
    <mergeCell ref="AO20:AP20"/>
    <mergeCell ref="AH12:AM12"/>
    <mergeCell ref="AI11:AN11"/>
    <mergeCell ref="AI14:AN14"/>
    <mergeCell ref="AH18:AK18"/>
    <mergeCell ref="F12:H12"/>
    <mergeCell ref="AM26:AP26"/>
    <mergeCell ref="AP3:AR4"/>
    <mergeCell ref="Z5:AD5"/>
    <mergeCell ref="AB3:AD3"/>
    <mergeCell ref="Q20:T20"/>
    <mergeCell ref="P22:V22"/>
    <mergeCell ref="U17:X17"/>
    <mergeCell ref="P16:AB16"/>
    <mergeCell ref="P18:S18"/>
    <mergeCell ref="Z17:AB17"/>
    <mergeCell ref="Y18:AA18"/>
    <mergeCell ref="Q26:T26"/>
    <mergeCell ref="Z20:AB20"/>
    <mergeCell ref="B2:J3"/>
    <mergeCell ref="AE9:AE14"/>
    <mergeCell ref="AE17:AE21"/>
    <mergeCell ref="U23:X23"/>
    <mergeCell ref="Q23:T23"/>
    <mergeCell ref="P24:S24"/>
    <mergeCell ref="F15:H15"/>
    <mergeCell ref="H23:J23"/>
    <mergeCell ref="B23:C23"/>
    <mergeCell ref="Y21:AA21"/>
    <mergeCell ref="AK32:AO34"/>
    <mergeCell ref="M26:M33"/>
    <mergeCell ref="AH9:AM9"/>
    <mergeCell ref="Q14:T14"/>
    <mergeCell ref="AS16:AT16"/>
    <mergeCell ref="S32:V32"/>
    <mergeCell ref="AS24:AU24"/>
    <mergeCell ref="AS17:AT17"/>
    <mergeCell ref="B7:C7"/>
    <mergeCell ref="Q17:T17"/>
    <mergeCell ref="P15:S15"/>
    <mergeCell ref="C8:K8"/>
    <mergeCell ref="M11:M24"/>
    <mergeCell ref="P21:S21"/>
    <mergeCell ref="F9:I9"/>
    <mergeCell ref="D23:G23"/>
    <mergeCell ref="G11:I11"/>
    <mergeCell ref="G14:I14"/>
    <mergeCell ref="D7:I7"/>
    <mergeCell ref="AO17:AP17"/>
    <mergeCell ref="AI17:AL17"/>
    <mergeCell ref="AI8:AN8"/>
    <mergeCell ref="Q11:T11"/>
    <mergeCell ref="P12:S12"/>
    <mergeCell ref="AS31:AU31"/>
    <mergeCell ref="AT29:AV30"/>
    <mergeCell ref="AS29:AS30"/>
    <mergeCell ref="AL31:AQ31"/>
    <mergeCell ref="AM29:AP29"/>
    <mergeCell ref="H26:I26"/>
    <mergeCell ref="H27:I27"/>
    <mergeCell ref="AS27:AU27"/>
    <mergeCell ref="AT26:AV26"/>
    <mergeCell ref="AA29:AE29"/>
    <mergeCell ref="Y28:Z28"/>
    <mergeCell ref="B33:C33"/>
    <mergeCell ref="D32:F32"/>
    <mergeCell ref="B30:C30"/>
    <mergeCell ref="B31:C31"/>
    <mergeCell ref="D30:F30"/>
    <mergeCell ref="AA30:AE30"/>
    <mergeCell ref="D24:F24"/>
    <mergeCell ref="D25:F25"/>
    <mergeCell ref="D26:F26"/>
    <mergeCell ref="D29:F29"/>
    <mergeCell ref="P27:S27"/>
    <mergeCell ref="R33:U33"/>
    <mergeCell ref="H30:I30"/>
    <mergeCell ref="Y30:Z30"/>
    <mergeCell ref="AA32:AF34"/>
    <mergeCell ref="H32:I32"/>
    <mergeCell ref="Y29:Z29"/>
    <mergeCell ref="S29:V29"/>
    <mergeCell ref="AW18:AW20"/>
    <mergeCell ref="B21:J22"/>
    <mergeCell ref="AA28:AE28"/>
    <mergeCell ref="R30:U30"/>
    <mergeCell ref="B32:C32"/>
    <mergeCell ref="B24:C24"/>
    <mergeCell ref="B25:C25"/>
    <mergeCell ref="B26:C26"/>
    <mergeCell ref="B27:C27"/>
    <mergeCell ref="H24:I24"/>
    <mergeCell ref="H25:I25"/>
    <mergeCell ref="H28:I28"/>
    <mergeCell ref="D27:F27"/>
    <mergeCell ref="B29:C29"/>
    <mergeCell ref="B28:C28"/>
    <mergeCell ref="D28:F28"/>
    <mergeCell ref="AL30:AO30"/>
    <mergeCell ref="AL27:AO27"/>
    <mergeCell ref="AG32:AJ34"/>
    <mergeCell ref="H29:I29"/>
    <mergeCell ref="D33:F33"/>
    <mergeCell ref="D31:F31"/>
    <mergeCell ref="H33:I33"/>
    <mergeCell ref="H31:I31"/>
  </mergeCells>
  <phoneticPr fontId="3"/>
  <dataValidations count="3">
    <dataValidation type="custom" allowBlank="1" showInputMessage="1" showErrorMessage="1" error="入力は少数第1位までにして下さい。" sqref="AU13:AU14" xr:uid="{00000000-0002-0000-0700-000000000000}">
      <formula1>AU13=ROUND(AU13,1)</formula1>
    </dataValidation>
    <dataValidation type="custom" allowBlank="1" showInputMessage="1" showErrorMessage="1" sqref="H24:H33" xr:uid="{00000000-0002-0000-0700-000001000000}">
      <formula1>H24=ROUND(H24,1)</formula1>
    </dataValidation>
    <dataValidation type="custom" allowBlank="1" showInputMessage="1" showErrorMessage="1" error="入力は少数第2位までにしてください。" sqref="AS31:AU31 F15:H15 P12:S12 P15:S15 P18:S18 P21:S21 P24:S24 AH9:AM9 AH12:AM12 AH15:AM15 AU16:AU18 AO21 AA28:AE30 R33:U33 AL30:AO30 AS27:AU27 D24:F33" xr:uid="{00000000-0002-0000-0700-000002000000}">
      <formula1>D9=ROUND(D9,2)</formula1>
    </dataValidation>
  </dataValidations>
  <pageMargins left="0.59055118110236227" right="0.59055118110236227" top="0.62992125984251968" bottom="0.39370078740157483" header="0.51181102362204722" footer="0"/>
  <pageSetup paperSize="9" scale="68" orientation="landscape" r:id="rId1"/>
  <headerFooter alignWithMargins="0"/>
  <drawing r:id="rId2"/>
  <legacyDrawing r:id="rId3"/>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15">
    <pageSetUpPr fitToPage="1"/>
  </sheetPr>
  <dimension ref="B1:BJ76"/>
  <sheetViews>
    <sheetView showGridLines="0" zoomScaleNormal="100" workbookViewId="0">
      <selection activeCell="B2" sqref="B2:J3"/>
    </sheetView>
  </sheetViews>
  <sheetFormatPr defaultColWidth="9" defaultRowHeight="12"/>
  <cols>
    <col min="1" max="2" width="2.875" style="38" customWidth="1"/>
    <col min="3" max="3" width="18.375" style="38" customWidth="1"/>
    <col min="4" max="5" width="4.375" style="38" customWidth="1"/>
    <col min="6" max="6" width="3.75" style="38" customWidth="1"/>
    <col min="7" max="7" width="2.375" style="38" customWidth="1"/>
    <col min="8" max="8" width="10.375" style="38" customWidth="1"/>
    <col min="9" max="9" width="2.375" style="38" customWidth="1"/>
    <col min="10" max="11" width="2.5" style="38" customWidth="1"/>
    <col min="12" max="12" width="2.75" style="38" customWidth="1"/>
    <col min="13" max="13" width="2.875" style="38" customWidth="1"/>
    <col min="14" max="15" width="2.75" style="38" customWidth="1"/>
    <col min="16" max="16" width="3" style="38" customWidth="1"/>
    <col min="17" max="19" width="4.75" style="38" customWidth="1"/>
    <col min="20" max="22" width="2.875" style="38" customWidth="1"/>
    <col min="23" max="24" width="2.5" style="38" customWidth="1"/>
    <col min="25" max="25" width="2.875" style="38" customWidth="1"/>
    <col min="26" max="26" width="7.75" style="38" customWidth="1"/>
    <col min="27" max="27" width="4.75" style="38" customWidth="1"/>
    <col min="28" max="28" width="2" style="38" customWidth="1"/>
    <col min="29" max="30" width="2.375" style="38" customWidth="1"/>
    <col min="31" max="31" width="3.125" style="38" customWidth="1"/>
    <col min="32" max="33" width="2.375" style="38" customWidth="1"/>
    <col min="34" max="34" width="2.875" style="38" customWidth="1"/>
    <col min="35" max="35" width="7.75" style="38" customWidth="1"/>
    <col min="36" max="37" width="4.375" style="38" customWidth="1"/>
    <col min="38" max="38" width="3.375" style="38" customWidth="1"/>
    <col min="39" max="39" width="2.75" style="38" customWidth="1"/>
    <col min="40" max="40" width="2.875" style="38" customWidth="1"/>
    <col min="41" max="41" width="10.75" style="38" customWidth="1"/>
    <col min="42" max="42" width="2.875" style="38" customWidth="1"/>
    <col min="43" max="44" width="2.5" style="38" customWidth="1"/>
    <col min="45" max="45" width="2.75" style="38" customWidth="1"/>
    <col min="46" max="46" width="7.75" style="38" customWidth="1"/>
    <col min="47" max="47" width="11.75" style="38" customWidth="1"/>
    <col min="48" max="48" width="1.875" style="38" customWidth="1"/>
    <col min="49" max="49" width="5.375" style="38" customWidth="1"/>
    <col min="50" max="58" width="9" style="38"/>
    <col min="59" max="59" width="16.25" style="38" customWidth="1"/>
    <col min="60" max="16384" width="9" style="38"/>
  </cols>
  <sheetData>
    <row r="1" spans="2:49" ht="27" customHeight="1">
      <c r="F1" s="37"/>
      <c r="S1" s="83" t="s">
        <v>74</v>
      </c>
      <c r="T1" s="83" t="s">
        <v>214</v>
      </c>
    </row>
    <row r="2" spans="2:49" ht="12" customHeight="1" thickBot="1">
      <c r="B2" s="522" t="s">
        <v>277</v>
      </c>
      <c r="C2" s="522"/>
      <c r="D2" s="522"/>
      <c r="E2" s="522"/>
      <c r="F2" s="522"/>
      <c r="G2" s="522"/>
      <c r="H2" s="522"/>
      <c r="I2" s="522"/>
      <c r="J2" s="522"/>
      <c r="K2" s="116"/>
      <c r="L2" s="116"/>
      <c r="M2" s="116"/>
      <c r="N2" s="116"/>
      <c r="O2" s="116"/>
      <c r="P2" s="116"/>
      <c r="Q2" s="116"/>
      <c r="R2" s="116"/>
      <c r="S2" s="116"/>
      <c r="T2" s="116"/>
      <c r="U2" s="116"/>
      <c r="V2" s="116"/>
      <c r="W2" s="116"/>
      <c r="X2" s="116"/>
      <c r="Y2" s="97"/>
      <c r="Z2" s="39"/>
      <c r="AA2" s="39"/>
      <c r="AB2" s="39"/>
      <c r="AC2" s="39"/>
      <c r="AD2" s="39"/>
      <c r="AE2" s="39"/>
      <c r="AF2" s="39"/>
      <c r="AG2" s="39"/>
      <c r="AH2" s="39"/>
      <c r="AI2" s="39"/>
      <c r="AJ2" s="39"/>
      <c r="AK2" s="39"/>
      <c r="AL2" s="39"/>
      <c r="AM2" s="39"/>
      <c r="AN2" s="39"/>
      <c r="AO2" s="39"/>
      <c r="AP2" s="39"/>
      <c r="AQ2" s="39"/>
      <c r="AR2" s="39"/>
      <c r="AS2" s="39"/>
      <c r="AT2" s="39"/>
      <c r="AU2" s="109"/>
      <c r="AV2" s="107"/>
      <c r="AW2" s="382"/>
    </row>
    <row r="3" spans="2:49" ht="13.15" customHeight="1">
      <c r="B3" s="522"/>
      <c r="C3" s="522"/>
      <c r="D3" s="522"/>
      <c r="E3" s="522"/>
      <c r="F3" s="522"/>
      <c r="G3" s="522"/>
      <c r="H3" s="522"/>
      <c r="I3" s="522"/>
      <c r="J3" s="522"/>
      <c r="K3" s="116"/>
      <c r="L3" s="116"/>
      <c r="M3" s="116"/>
      <c r="N3" s="116"/>
      <c r="O3" s="116"/>
      <c r="P3" s="116"/>
      <c r="Q3" s="116"/>
      <c r="R3" s="116"/>
      <c r="S3" s="116"/>
      <c r="T3" s="116"/>
      <c r="U3" s="116"/>
      <c r="V3" s="116"/>
      <c r="W3" s="116"/>
      <c r="X3" s="116"/>
      <c r="Y3" s="97"/>
      <c r="Z3" s="40"/>
      <c r="AA3" s="40"/>
      <c r="AB3" s="614"/>
      <c r="AC3" s="614"/>
      <c r="AD3" s="614"/>
      <c r="AE3" s="88"/>
      <c r="AF3" s="98"/>
      <c r="AG3" s="98"/>
      <c r="AH3" s="98"/>
      <c r="AI3" s="98"/>
      <c r="AJ3" s="98"/>
      <c r="AK3" s="98"/>
      <c r="AL3" s="98"/>
      <c r="AM3" s="98"/>
      <c r="AN3" s="98"/>
      <c r="AO3" s="98"/>
      <c r="AP3" s="626" t="s">
        <v>298</v>
      </c>
      <c r="AQ3" s="603"/>
      <c r="AR3" s="604"/>
      <c r="AS3" s="610" t="s">
        <v>0</v>
      </c>
      <c r="AT3" s="611"/>
      <c r="AU3" s="108" t="s">
        <v>88</v>
      </c>
      <c r="AV3" s="98"/>
      <c r="AW3" s="382"/>
    </row>
    <row r="4" spans="2:49" ht="14.25" thickBot="1">
      <c r="C4" s="97"/>
      <c r="F4" s="97"/>
      <c r="G4" s="97"/>
      <c r="H4" s="97"/>
      <c r="I4" s="97"/>
      <c r="J4" s="97"/>
      <c r="K4" s="97"/>
      <c r="L4" s="97"/>
      <c r="M4" s="97"/>
      <c r="N4" s="97"/>
      <c r="O4" s="97"/>
      <c r="P4" s="97"/>
      <c r="Q4" s="97"/>
      <c r="R4" s="97"/>
      <c r="S4" s="97"/>
      <c r="T4" s="97"/>
      <c r="U4" s="97"/>
      <c r="V4" s="97"/>
      <c r="W4" s="97"/>
      <c r="X4" s="97"/>
      <c r="Y4" s="97"/>
      <c r="Z4" s="40"/>
      <c r="AA4" s="40"/>
      <c r="AB4" s="99"/>
      <c r="AC4" s="99"/>
      <c r="AD4" s="99"/>
      <c r="AE4" s="88"/>
      <c r="AF4" s="98"/>
      <c r="AG4" s="98"/>
      <c r="AH4" s="98"/>
      <c r="AI4" s="98"/>
      <c r="AJ4" s="98"/>
      <c r="AK4" s="98"/>
      <c r="AL4" s="98"/>
      <c r="AM4" s="98"/>
      <c r="AN4" s="98"/>
      <c r="AO4" s="98"/>
      <c r="AP4" s="605"/>
      <c r="AQ4" s="606"/>
      <c r="AR4" s="607"/>
      <c r="AS4" s="612" t="str">
        <f>+表紙!N28</f>
        <v>○</v>
      </c>
      <c r="AT4" s="613"/>
      <c r="AU4" s="250" t="str">
        <f>+表紙!O28</f>
        <v>　</v>
      </c>
      <c r="AV4" s="98"/>
      <c r="AW4" s="382"/>
    </row>
    <row r="5" spans="2:49" ht="15" customHeight="1">
      <c r="B5" s="143" t="s">
        <v>84</v>
      </c>
      <c r="C5" s="143"/>
      <c r="F5" s="143"/>
      <c r="G5" s="96"/>
      <c r="H5" s="96"/>
      <c r="I5" s="96"/>
      <c r="J5" s="96"/>
      <c r="K5" s="96"/>
      <c r="L5" s="96"/>
      <c r="M5" s="40"/>
      <c r="N5" s="40"/>
      <c r="O5" s="40"/>
      <c r="P5" s="40"/>
      <c r="Q5" s="40"/>
      <c r="R5" s="40"/>
      <c r="S5" s="40"/>
      <c r="T5" s="40"/>
      <c r="U5" s="40"/>
      <c r="V5" s="40"/>
      <c r="W5" s="40"/>
      <c r="X5" s="40"/>
      <c r="Y5" s="40"/>
      <c r="Z5" s="624" t="s">
        <v>81</v>
      </c>
      <c r="AA5" s="624"/>
      <c r="AB5" s="625"/>
      <c r="AC5" s="625"/>
      <c r="AD5" s="625"/>
      <c r="AE5" s="88" t="s">
        <v>85</v>
      </c>
      <c r="AF5" s="532" t="str">
        <f>+表紙!F47</f>
        <v>日鋪建設株式会社　関東南支店</v>
      </c>
      <c r="AG5" s="532"/>
      <c r="AH5" s="532"/>
      <c r="AI5" s="532"/>
      <c r="AJ5" s="532"/>
      <c r="AK5" s="532"/>
      <c r="AL5" s="532"/>
      <c r="AM5" s="532"/>
      <c r="AN5" s="532"/>
      <c r="AO5" s="532"/>
      <c r="AP5" s="532"/>
      <c r="AQ5" s="532"/>
      <c r="AR5" s="532"/>
      <c r="AS5" s="532"/>
      <c r="AT5" s="532"/>
      <c r="AU5" s="532"/>
      <c r="AV5" s="218"/>
      <c r="AW5" s="382"/>
    </row>
    <row r="6" spans="2:49" ht="24.75" customHeight="1" thickBot="1">
      <c r="B6" s="294" t="s">
        <v>422</v>
      </c>
      <c r="C6" s="123"/>
      <c r="F6" s="123"/>
      <c r="G6" s="123"/>
      <c r="H6" s="123"/>
      <c r="I6" s="123"/>
      <c r="J6" s="123"/>
      <c r="K6" s="123"/>
      <c r="L6" s="123"/>
      <c r="M6" s="123"/>
      <c r="N6" s="123"/>
      <c r="O6" s="123"/>
      <c r="P6" s="123"/>
      <c r="Q6" s="123"/>
      <c r="R6" s="123"/>
      <c r="S6" s="123"/>
      <c r="T6" s="123"/>
      <c r="U6" s="123"/>
      <c r="V6" s="123"/>
      <c r="W6" s="123"/>
      <c r="X6" s="123"/>
      <c r="Y6" s="123"/>
      <c r="Z6" s="82"/>
      <c r="AA6" s="82"/>
      <c r="AB6" s="146"/>
      <c r="AC6" s="147"/>
      <c r="AD6" s="147"/>
      <c r="AE6" s="147"/>
      <c r="AF6" s="147"/>
      <c r="AG6" s="147"/>
      <c r="AH6" s="147"/>
      <c r="AI6" s="147"/>
      <c r="AJ6" s="147"/>
      <c r="AK6" s="147"/>
      <c r="AL6" s="147"/>
      <c r="AM6" s="147"/>
      <c r="AN6" s="147"/>
      <c r="AO6" s="147"/>
      <c r="AP6" s="147"/>
      <c r="AQ6" s="147"/>
      <c r="AR6" s="147"/>
      <c r="AS6" s="147"/>
      <c r="AT6" s="147"/>
      <c r="AU6" s="147"/>
      <c r="AV6" s="147"/>
      <c r="AW6" s="382"/>
    </row>
    <row r="7" spans="2:49" ht="28.15" customHeight="1" thickBot="1">
      <c r="B7" s="586" t="s">
        <v>278</v>
      </c>
      <c r="C7" s="587"/>
      <c r="D7" s="583" t="s">
        <v>255</v>
      </c>
      <c r="E7" s="584"/>
      <c r="F7" s="584"/>
      <c r="G7" s="584"/>
      <c r="H7" s="584"/>
      <c r="I7" s="585"/>
      <c r="J7" s="132"/>
      <c r="K7" s="51"/>
      <c r="L7" s="145"/>
      <c r="M7" s="146"/>
      <c r="N7" s="146"/>
      <c r="O7" s="146"/>
      <c r="P7" s="146"/>
      <c r="Q7" s="146"/>
      <c r="R7" s="146"/>
      <c r="S7" s="146"/>
      <c r="T7" s="146"/>
      <c r="U7" s="146"/>
      <c r="V7" s="146"/>
      <c r="W7" s="259"/>
      <c r="X7" s="259"/>
      <c r="Y7" s="146"/>
      <c r="Z7" s="146"/>
      <c r="AA7" s="146"/>
      <c r="AB7" s="146"/>
      <c r="AC7" s="147"/>
      <c r="AD7" s="147"/>
      <c r="AE7" s="147"/>
      <c r="AF7" s="91"/>
      <c r="AG7" s="91"/>
      <c r="AH7" s="91"/>
      <c r="AI7" s="91"/>
      <c r="AJ7" s="91"/>
      <c r="AK7" s="91"/>
      <c r="AL7" s="91"/>
      <c r="AM7" s="91"/>
      <c r="AN7" s="91"/>
      <c r="AO7" s="51"/>
      <c r="AP7" s="51"/>
      <c r="AQ7" s="51"/>
      <c r="AR7" s="51"/>
      <c r="AS7"/>
      <c r="AT7"/>
      <c r="AU7"/>
      <c r="AV7"/>
      <c r="AW7" s="382"/>
    </row>
    <row r="8" spans="2:49" ht="28.15" customHeight="1" thickTop="1" thickBot="1">
      <c r="B8" s="41" t="s">
        <v>83</v>
      </c>
      <c r="C8" s="593" t="s">
        <v>86</v>
      </c>
      <c r="D8" s="593"/>
      <c r="E8" s="593"/>
      <c r="F8" s="593"/>
      <c r="G8" s="593"/>
      <c r="H8" s="593"/>
      <c r="I8" s="593"/>
      <c r="J8" s="593"/>
      <c r="K8" s="593"/>
      <c r="L8" s="137"/>
      <c r="M8" s="146"/>
      <c r="N8" s="146"/>
      <c r="O8" s="146"/>
      <c r="P8" s="146"/>
      <c r="Q8" s="146"/>
      <c r="R8" s="146"/>
      <c r="S8" s="146"/>
      <c r="T8" s="146"/>
      <c r="U8" s="146"/>
      <c r="V8" s="146"/>
      <c r="W8" s="146"/>
      <c r="X8" s="146"/>
      <c r="Y8" s="146"/>
      <c r="Z8" s="146"/>
      <c r="AA8" s="146"/>
      <c r="AB8" s="146"/>
      <c r="AC8" s="91"/>
      <c r="AD8" s="91"/>
      <c r="AE8" s="91"/>
      <c r="AF8" s="51"/>
      <c r="AG8" s="47"/>
      <c r="AH8" s="43" t="s">
        <v>29</v>
      </c>
      <c r="AI8" s="539" t="s">
        <v>303</v>
      </c>
      <c r="AJ8" s="539"/>
      <c r="AK8" s="539"/>
      <c r="AL8" s="539"/>
      <c r="AM8" s="539"/>
      <c r="AN8" s="540"/>
      <c r="AO8" s="51"/>
      <c r="AP8" s="51"/>
      <c r="AQ8" s="51"/>
      <c r="AR8" s="51"/>
      <c r="AS8"/>
      <c r="AT8"/>
      <c r="AU8"/>
      <c r="AV8"/>
      <c r="AW8" s="382"/>
    </row>
    <row r="9" spans="2:49" ht="24.75" customHeight="1" thickTop="1" thickBot="1">
      <c r="B9" s="175" t="s">
        <v>190</v>
      </c>
      <c r="F9" s="590" t="s">
        <v>156</v>
      </c>
      <c r="G9" s="591"/>
      <c r="H9" s="591"/>
      <c r="I9" s="592"/>
      <c r="J9" s="137"/>
      <c r="K9" s="137"/>
      <c r="L9" s="137"/>
      <c r="M9" s="137"/>
      <c r="N9" s="137"/>
      <c r="O9" s="137"/>
      <c r="P9" s="137"/>
      <c r="Q9" s="137"/>
      <c r="R9" s="137"/>
      <c r="S9" s="137"/>
      <c r="T9" s="137"/>
      <c r="U9" s="137"/>
      <c r="V9" s="137"/>
      <c r="W9" s="119"/>
      <c r="X9" s="119"/>
      <c r="Y9" s="119"/>
      <c r="Z9" s="91"/>
      <c r="AA9" s="91"/>
      <c r="AB9" s="91"/>
      <c r="AC9" s="91"/>
      <c r="AD9" s="91"/>
      <c r="AE9" s="620" t="s">
        <v>20</v>
      </c>
      <c r="AF9" s="54"/>
      <c r="AH9" s="541"/>
      <c r="AI9" s="542"/>
      <c r="AJ9" s="542"/>
      <c r="AK9" s="542"/>
      <c r="AL9" s="542"/>
      <c r="AM9" s="542"/>
      <c r="AN9" s="50" t="s">
        <v>13</v>
      </c>
      <c r="AO9" s="51"/>
      <c r="AP9" s="51"/>
      <c r="AQ9" s="51"/>
      <c r="AR9" s="51"/>
      <c r="AS9"/>
      <c r="AT9"/>
      <c r="AU9"/>
      <c r="AV9"/>
      <c r="AW9" s="382"/>
    </row>
    <row r="10" spans="2:49" ht="24.75" customHeight="1" thickTop="1" thickBot="1">
      <c r="F10" s="92"/>
      <c r="G10" s="118"/>
      <c r="H10" s="118"/>
      <c r="I10" s="118"/>
      <c r="J10" s="118"/>
      <c r="K10" s="118"/>
      <c r="L10" s="118"/>
      <c r="M10" s="118"/>
      <c r="N10" s="118"/>
      <c r="O10" s="118"/>
      <c r="P10" s="118"/>
      <c r="Q10" s="118"/>
      <c r="R10" s="118"/>
      <c r="S10" s="118"/>
      <c r="T10" s="118"/>
      <c r="U10" s="118"/>
      <c r="V10" s="118"/>
      <c r="W10" s="119"/>
      <c r="X10" s="119"/>
      <c r="Y10" s="119"/>
      <c r="Z10" s="91"/>
      <c r="AA10" s="91"/>
      <c r="AB10" s="91"/>
      <c r="AD10" s="51"/>
      <c r="AE10" s="621"/>
      <c r="AF10" s="54"/>
      <c r="AN10" s="51"/>
      <c r="AO10" s="51"/>
      <c r="AP10" s="51"/>
      <c r="AQ10" s="51"/>
      <c r="AR10" s="51"/>
      <c r="AS10"/>
      <c r="AT10"/>
      <c r="AU10"/>
      <c r="AV10"/>
      <c r="AW10" s="382"/>
    </row>
    <row r="11" spans="2:49" ht="27" customHeight="1" thickTop="1" thickBot="1">
      <c r="C11" s="153" t="s">
        <v>157</v>
      </c>
      <c r="F11" s="43" t="s">
        <v>17</v>
      </c>
      <c r="G11" s="539" t="s">
        <v>300</v>
      </c>
      <c r="H11" s="539"/>
      <c r="I11" s="540"/>
      <c r="J11" s="44"/>
      <c r="K11" s="45"/>
      <c r="L11" s="46"/>
      <c r="M11" s="579" t="s">
        <v>18</v>
      </c>
      <c r="N11" s="46"/>
      <c r="O11" s="47"/>
      <c r="P11" s="43" t="s">
        <v>19</v>
      </c>
      <c r="Q11" s="594" t="s">
        <v>206</v>
      </c>
      <c r="R11" s="594"/>
      <c r="S11" s="594"/>
      <c r="T11" s="595"/>
      <c r="U11" s="177"/>
      <c r="V11" s="62"/>
      <c r="W11" s="51"/>
      <c r="X11" s="51"/>
      <c r="Y11"/>
      <c r="Z11"/>
      <c r="AA11"/>
      <c r="AB11"/>
      <c r="AC11" s="51"/>
      <c r="AD11" s="59"/>
      <c r="AE11" s="621"/>
      <c r="AF11" s="134"/>
      <c r="AG11" s="47"/>
      <c r="AH11" s="43" t="s">
        <v>36</v>
      </c>
      <c r="AI11" s="539" t="s">
        <v>211</v>
      </c>
      <c r="AJ11" s="539"/>
      <c r="AK11" s="539"/>
      <c r="AL11" s="539"/>
      <c r="AM11" s="539"/>
      <c r="AN11" s="540"/>
      <c r="AO11" s="51"/>
      <c r="AP11" s="51"/>
      <c r="AQ11" s="51"/>
      <c r="AR11" s="51"/>
      <c r="AS11"/>
      <c r="AT11"/>
      <c r="AU11"/>
      <c r="AV11"/>
      <c r="AW11" s="382"/>
    </row>
    <row r="12" spans="2:49" ht="24.75" customHeight="1" thickTop="1" thickBot="1">
      <c r="F12" s="545">
        <f>+ROUND(P12,2)+ROUND(P15,2)+ROUND(P18,2)+ROUND(P24,2)+P27-ROUND(F15,2)</f>
        <v>0</v>
      </c>
      <c r="G12" s="546"/>
      <c r="H12" s="546"/>
      <c r="I12" s="222" t="s">
        <v>13</v>
      </c>
      <c r="J12" s="51"/>
      <c r="K12" s="52"/>
      <c r="L12" s="51"/>
      <c r="M12" s="580"/>
      <c r="N12" s="53"/>
      <c r="P12" s="541"/>
      <c r="Q12" s="596"/>
      <c r="R12" s="596"/>
      <c r="S12" s="596"/>
      <c r="T12" s="50" t="s">
        <v>13</v>
      </c>
      <c r="U12" s="51"/>
      <c r="V12" s="51"/>
      <c r="W12" s="51"/>
      <c r="X12" s="51"/>
      <c r="Y12"/>
      <c r="Z12"/>
      <c r="AA12"/>
      <c r="AB12"/>
      <c r="AC12" s="54"/>
      <c r="AE12" s="621"/>
      <c r="AG12" s="126"/>
      <c r="AH12" s="541"/>
      <c r="AI12" s="542"/>
      <c r="AJ12" s="542"/>
      <c r="AK12" s="542"/>
      <c r="AL12" s="542"/>
      <c r="AM12" s="542"/>
      <c r="AN12" s="50" t="s">
        <v>13</v>
      </c>
      <c r="AO12" s="51"/>
      <c r="AP12" s="51"/>
      <c r="AQ12" s="51"/>
      <c r="AR12" s="51"/>
      <c r="AS12"/>
      <c r="AT12"/>
      <c r="AU12"/>
      <c r="AV12"/>
      <c r="AW12" s="382"/>
    </row>
    <row r="13" spans="2:49" ht="24.75" customHeight="1" thickTop="1" thickBot="1">
      <c r="J13" s="51"/>
      <c r="K13" s="55"/>
      <c r="L13" s="51"/>
      <c r="M13" s="580"/>
      <c r="N13" s="54"/>
      <c r="U13" s="51"/>
      <c r="V13" s="51"/>
      <c r="W13" s="51"/>
      <c r="X13" s="51"/>
      <c r="Y13"/>
      <c r="Z13"/>
      <c r="AA13"/>
      <c r="AB13"/>
      <c r="AC13" s="54"/>
      <c r="AE13" s="621"/>
      <c r="AG13" s="132"/>
      <c r="AH13" s="129"/>
      <c r="AI13" s="130"/>
      <c r="AJ13" s="130"/>
      <c r="AK13" s="130"/>
      <c r="AL13" s="130"/>
      <c r="AM13" s="131"/>
      <c r="AN13" s="131"/>
      <c r="AQ13" s="39"/>
      <c r="AR13" s="39"/>
      <c r="AS13" s="128"/>
      <c r="AT13" s="128"/>
      <c r="AU13" s="257"/>
      <c r="AV13" s="51"/>
      <c r="AW13" s="382"/>
    </row>
    <row r="14" spans="2:49" ht="27" customHeight="1" thickTop="1" thickBot="1">
      <c r="F14" s="49" t="s">
        <v>402</v>
      </c>
      <c r="G14" s="561" t="s">
        <v>163</v>
      </c>
      <c r="H14" s="561"/>
      <c r="I14" s="544"/>
      <c r="J14" s="57"/>
      <c r="K14" s="58"/>
      <c r="L14" s="51"/>
      <c r="M14" s="580"/>
      <c r="N14" s="54"/>
      <c r="O14" s="46"/>
      <c r="P14" s="43" t="s">
        <v>24</v>
      </c>
      <c r="Q14" s="594" t="s">
        <v>279</v>
      </c>
      <c r="R14" s="594"/>
      <c r="S14" s="594"/>
      <c r="T14" s="595"/>
      <c r="U14" s="177"/>
      <c r="V14" s="62"/>
      <c r="W14" s="51"/>
      <c r="X14" s="51"/>
      <c r="Y14"/>
      <c r="Z14"/>
      <c r="AA14"/>
      <c r="AB14"/>
      <c r="AC14" s="54"/>
      <c r="AE14" s="622"/>
      <c r="AG14" s="133"/>
      <c r="AH14" s="49" t="s">
        <v>138</v>
      </c>
      <c r="AI14" s="608" t="s">
        <v>222</v>
      </c>
      <c r="AJ14" s="608"/>
      <c r="AK14" s="608"/>
      <c r="AL14" s="608"/>
      <c r="AM14" s="608"/>
      <c r="AN14" s="609"/>
      <c r="AO14"/>
      <c r="AS14" s="128"/>
      <c r="AT14" s="128"/>
      <c r="AU14" s="257"/>
      <c r="AV14" s="51"/>
      <c r="AW14" s="382"/>
    </row>
    <row r="15" spans="2:49" ht="24.75" customHeight="1" thickBot="1">
      <c r="F15" s="557"/>
      <c r="G15" s="558"/>
      <c r="H15" s="558"/>
      <c r="I15" s="42" t="s">
        <v>13</v>
      </c>
      <c r="J15" s="51"/>
      <c r="K15" s="54"/>
      <c r="L15" s="51"/>
      <c r="M15" s="580"/>
      <c r="N15" s="54"/>
      <c r="P15" s="541"/>
      <c r="Q15" s="596"/>
      <c r="R15" s="596"/>
      <c r="S15" s="596"/>
      <c r="T15" s="50" t="s">
        <v>13</v>
      </c>
      <c r="U15" s="51"/>
      <c r="V15" s="51"/>
      <c r="W15" s="51"/>
      <c r="X15" s="51"/>
      <c r="Y15"/>
      <c r="Z15"/>
      <c r="AA15"/>
      <c r="AB15"/>
      <c r="AC15" s="54"/>
      <c r="AH15" s="571"/>
      <c r="AI15" s="562"/>
      <c r="AJ15" s="562"/>
      <c r="AK15" s="562"/>
      <c r="AL15" s="562"/>
      <c r="AM15" s="562"/>
      <c r="AN15" s="42" t="s">
        <v>13</v>
      </c>
      <c r="AO15"/>
      <c r="AS15" s="60" t="s">
        <v>30</v>
      </c>
      <c r="AT15" s="61"/>
      <c r="AW15" s="382"/>
    </row>
    <row r="16" spans="2:49" ht="27" customHeight="1" thickTop="1" thickBot="1">
      <c r="K16" s="54"/>
      <c r="L16" s="51"/>
      <c r="M16" s="580"/>
      <c r="N16" s="54"/>
      <c r="P16" s="578" t="str">
        <f>+IF(Y18=0,"",IF(Y18-P18=Y18,"エラー！：⑥残さ物量があるのに、④自ら中間処理した量がゼロになっています",""))</f>
        <v/>
      </c>
      <c r="Q16" s="578"/>
      <c r="R16" s="578"/>
      <c r="S16" s="578"/>
      <c r="T16" s="578"/>
      <c r="U16" s="578"/>
      <c r="V16" s="578"/>
      <c r="W16" s="578"/>
      <c r="X16" s="578"/>
      <c r="Y16" s="578"/>
      <c r="Z16" s="578"/>
      <c r="AA16" s="578"/>
      <c r="AB16" s="578"/>
      <c r="AC16" s="54"/>
      <c r="AD16" s="51"/>
      <c r="AE16" s="173"/>
      <c r="AP16" s="48"/>
      <c r="AQ16" s="51"/>
      <c r="AS16" s="547" t="s">
        <v>137</v>
      </c>
      <c r="AT16" s="548"/>
      <c r="AU16" s="223"/>
      <c r="AV16" s="42" t="s">
        <v>13</v>
      </c>
      <c r="AW16" s="382"/>
    </row>
    <row r="17" spans="2:49" ht="27" customHeight="1" thickTop="1" thickBot="1">
      <c r="K17" s="54"/>
      <c r="L17" s="51"/>
      <c r="M17" s="580"/>
      <c r="N17" s="54"/>
      <c r="O17" s="46"/>
      <c r="P17" s="43" t="s">
        <v>27</v>
      </c>
      <c r="Q17" s="539" t="s">
        <v>207</v>
      </c>
      <c r="R17" s="539"/>
      <c r="S17" s="539"/>
      <c r="T17" s="540"/>
      <c r="U17" s="588"/>
      <c r="V17" s="589"/>
      <c r="W17" s="589"/>
      <c r="X17" s="589"/>
      <c r="Y17" s="125" t="s">
        <v>21</v>
      </c>
      <c r="Z17" s="539" t="s">
        <v>210</v>
      </c>
      <c r="AA17" s="539"/>
      <c r="AB17" s="540"/>
      <c r="AC17" s="138"/>
      <c r="AD17" s="133"/>
      <c r="AE17" s="579" t="s">
        <v>28</v>
      </c>
      <c r="AF17" s="46"/>
      <c r="AG17" s="46"/>
      <c r="AH17" s="225" t="s">
        <v>140</v>
      </c>
      <c r="AI17" s="561" t="s">
        <v>212</v>
      </c>
      <c r="AJ17" s="561"/>
      <c r="AK17" s="561"/>
      <c r="AL17" s="544"/>
      <c r="AM17" s="46"/>
      <c r="AN17" s="234"/>
      <c r="AO17" s="543" t="s">
        <v>186</v>
      </c>
      <c r="AP17" s="544"/>
      <c r="AQ17" s="236"/>
      <c r="AS17" s="547" t="s">
        <v>192</v>
      </c>
      <c r="AT17" s="548"/>
      <c r="AU17" s="223"/>
      <c r="AV17" s="42" t="s">
        <v>34</v>
      </c>
      <c r="AW17" s="382"/>
    </row>
    <row r="18" spans="2:49" ht="27" customHeight="1" thickBot="1">
      <c r="K18" s="54"/>
      <c r="L18" s="51"/>
      <c r="M18" s="580"/>
      <c r="N18" s="54"/>
      <c r="P18" s="541"/>
      <c r="Q18" s="596"/>
      <c r="R18" s="596"/>
      <c r="S18" s="596"/>
      <c r="T18" s="50" t="s">
        <v>13</v>
      </c>
      <c r="U18"/>
      <c r="V18" s="227"/>
      <c r="W18"/>
      <c r="X18" s="181"/>
      <c r="Y18" s="545">
        <f>+ROUND(AH9,2)+ROUND(AH12,2)+ROUND(AH15,2)+AH18</f>
        <v>0</v>
      </c>
      <c r="Z18" s="546"/>
      <c r="AA18" s="546"/>
      <c r="AB18" s="50" t="s">
        <v>4</v>
      </c>
      <c r="AC18" s="180"/>
      <c r="AD18" s="180"/>
      <c r="AE18" s="580"/>
      <c r="AH18" s="549">
        <f>+ROUND(AO18,2)+ROUND(AO21,2)</f>
        <v>0</v>
      </c>
      <c r="AI18" s="534"/>
      <c r="AJ18" s="534"/>
      <c r="AK18" s="534"/>
      <c r="AL18" s="42" t="s">
        <v>13</v>
      </c>
      <c r="AM18" s="53"/>
      <c r="AO18" s="251">
        <f>+ROUND(AU16,2)+ROUND(AU17,2)+ROUND(AU18,2)</f>
        <v>0</v>
      </c>
      <c r="AP18" s="42" t="s">
        <v>34</v>
      </c>
      <c r="AS18" s="547" t="s">
        <v>139</v>
      </c>
      <c r="AT18" s="548"/>
      <c r="AU18" s="223"/>
      <c r="AV18" s="42" t="s">
        <v>26</v>
      </c>
      <c r="AW18" s="623" t="s">
        <v>410</v>
      </c>
    </row>
    <row r="19" spans="2:49" ht="24.75" customHeight="1" thickTop="1" thickBot="1">
      <c r="K19" s="54"/>
      <c r="L19" s="51"/>
      <c r="M19" s="580"/>
      <c r="N19" s="54"/>
      <c r="P19" s="120"/>
      <c r="Q19" s="226"/>
      <c r="R19" s="184"/>
      <c r="S19" s="120"/>
      <c r="T19" s="120"/>
      <c r="U19" s="122"/>
      <c r="V19" s="228"/>
      <c r="W19" s="122"/>
      <c r="X19" s="122"/>
      <c r="Y19" s="121"/>
      <c r="Z19" s="121"/>
      <c r="AA19" s="121"/>
      <c r="AB19" s="121"/>
      <c r="AC19" s="51"/>
      <c r="AD19" s="51"/>
      <c r="AE19" s="580"/>
      <c r="AH19" s="51"/>
      <c r="AI19" s="54"/>
      <c r="AJ19" s="51"/>
      <c r="AK19" s="51"/>
      <c r="AL19" s="51"/>
      <c r="AM19" s="54"/>
      <c r="AS19"/>
      <c r="AT19"/>
      <c r="AU19"/>
      <c r="AV19"/>
      <c r="AW19" s="623"/>
    </row>
    <row r="20" spans="2:49" ht="27" customHeight="1" thickTop="1" thickBot="1">
      <c r="K20" s="54"/>
      <c r="L20" s="51"/>
      <c r="M20" s="580"/>
      <c r="N20" s="54"/>
      <c r="P20" s="43" t="s">
        <v>48</v>
      </c>
      <c r="Q20" s="539" t="s">
        <v>208</v>
      </c>
      <c r="R20" s="539"/>
      <c r="S20" s="539"/>
      <c r="T20" s="540"/>
      <c r="U20" s="120"/>
      <c r="V20" s="229"/>
      <c r="W20" s="232"/>
      <c r="X20" s="233"/>
      <c r="Y20" s="125" t="s">
        <v>25</v>
      </c>
      <c r="Z20" s="539" t="s">
        <v>209</v>
      </c>
      <c r="AA20" s="539"/>
      <c r="AB20" s="540"/>
      <c r="AC20" s="51"/>
      <c r="AD20" s="51"/>
      <c r="AE20" s="580"/>
      <c r="AG20" s="51"/>
      <c r="AH20" s="51"/>
      <c r="AI20" s="54"/>
      <c r="AJ20" s="51"/>
      <c r="AK20" s="51"/>
      <c r="AL20" s="136"/>
      <c r="AM20" s="54"/>
      <c r="AN20" s="235"/>
      <c r="AO20" s="543" t="s">
        <v>188</v>
      </c>
      <c r="AP20" s="544"/>
      <c r="AQ20" s="178"/>
      <c r="AR20" s="51"/>
      <c r="AS20" s="56"/>
      <c r="AT20" s="56"/>
      <c r="AW20" s="623"/>
    </row>
    <row r="21" spans="2:49" ht="25.15" customHeight="1" thickBot="1">
      <c r="B21" s="550" t="s">
        <v>421</v>
      </c>
      <c r="C21" s="550"/>
      <c r="D21" s="550"/>
      <c r="E21" s="550"/>
      <c r="F21" s="550"/>
      <c r="G21" s="550"/>
      <c r="H21" s="550"/>
      <c r="I21" s="550"/>
      <c r="J21" s="550"/>
      <c r="K21" s="54"/>
      <c r="L21" s="51"/>
      <c r="M21" s="580"/>
      <c r="N21" s="54"/>
      <c r="P21" s="541"/>
      <c r="Q21" s="600"/>
      <c r="R21" s="600"/>
      <c r="S21" s="600"/>
      <c r="T21" s="50" t="s">
        <v>13</v>
      </c>
      <c r="U21" s="120"/>
      <c r="V21" s="120"/>
      <c r="W21" s="120"/>
      <c r="X21" s="120"/>
      <c r="Y21" s="545">
        <f>+P18-Y18</f>
        <v>0</v>
      </c>
      <c r="Z21" s="546"/>
      <c r="AA21" s="546"/>
      <c r="AB21" s="50" t="s">
        <v>4</v>
      </c>
      <c r="AC21" s="122"/>
      <c r="AD21" s="51"/>
      <c r="AE21" s="581"/>
      <c r="AG21" s="51"/>
      <c r="AH21" s="51"/>
      <c r="AI21" s="54"/>
      <c r="AJ21" s="51"/>
      <c r="AK21" s="51"/>
      <c r="AL21" s="51"/>
      <c r="AM21" s="51"/>
      <c r="AN21" s="136"/>
      <c r="AO21" s="223"/>
      <c r="AP21" s="42" t="s">
        <v>38</v>
      </c>
      <c r="AQ21" s="178"/>
      <c r="AR21" s="51"/>
      <c r="AS21"/>
      <c r="AT21"/>
      <c r="AU21"/>
      <c r="AV21"/>
      <c r="AW21" s="382"/>
    </row>
    <row r="22" spans="2:49" ht="25.5" customHeight="1" thickTop="1" thickBot="1">
      <c r="B22" s="551"/>
      <c r="C22" s="551"/>
      <c r="D22" s="551"/>
      <c r="E22" s="551"/>
      <c r="F22" s="551"/>
      <c r="G22" s="551"/>
      <c r="H22" s="551"/>
      <c r="I22" s="551"/>
      <c r="J22" s="551"/>
      <c r="K22" s="54"/>
      <c r="L22" s="51"/>
      <c r="M22" s="580"/>
      <c r="N22" s="54"/>
      <c r="P22" s="597" t="str">
        <f>+IF(P21=0,"",IF(P18&lt;P21,"エラー !：④の内数である⑤の量が④を超えています",""))</f>
        <v/>
      </c>
      <c r="Q22" s="597"/>
      <c r="R22" s="597"/>
      <c r="S22" s="597"/>
      <c r="T22" s="597"/>
      <c r="U22" s="597"/>
      <c r="V22" s="597"/>
      <c r="W22" s="121"/>
      <c r="X22" s="121"/>
      <c r="Y22" s="121"/>
      <c r="Z22" s="121"/>
      <c r="AA22" s="121"/>
      <c r="AB22" s="121"/>
      <c r="AC22" s="51"/>
      <c r="AD22" s="51"/>
      <c r="AE22" s="173"/>
      <c r="AG22" s="51"/>
      <c r="AH22" s="51"/>
      <c r="AI22" s="54"/>
      <c r="AJ22" s="51"/>
      <c r="AK22" s="51"/>
      <c r="AL22" s="51"/>
      <c r="AM22" s="51"/>
      <c r="AN22" s="51"/>
      <c r="AW22" s="382"/>
    </row>
    <row r="23" spans="2:49" ht="27" customHeight="1" thickTop="1" thickBot="1">
      <c r="B23" s="554" t="s">
        <v>159</v>
      </c>
      <c r="C23" s="556"/>
      <c r="D23" s="555" t="s">
        <v>423</v>
      </c>
      <c r="E23" s="555"/>
      <c r="F23" s="555"/>
      <c r="G23" s="556"/>
      <c r="H23" s="554" t="s">
        <v>424</v>
      </c>
      <c r="I23" s="555"/>
      <c r="J23" s="556"/>
      <c r="K23" s="54"/>
      <c r="L23" s="51"/>
      <c r="M23" s="580"/>
      <c r="N23" s="54"/>
      <c r="O23" s="46"/>
      <c r="P23" s="49" t="s">
        <v>72</v>
      </c>
      <c r="Q23" s="561" t="s">
        <v>32</v>
      </c>
      <c r="R23" s="561"/>
      <c r="S23" s="561"/>
      <c r="T23" s="544"/>
      <c r="U23" s="598"/>
      <c r="V23" s="599"/>
      <c r="W23" s="599"/>
      <c r="X23" s="599"/>
      <c r="AC23" s="51"/>
      <c r="AD23" s="51"/>
      <c r="AE23"/>
      <c r="AF23"/>
      <c r="AG23"/>
      <c r="AH23"/>
      <c r="AI23" s="237"/>
      <c r="AJ23"/>
      <c r="AK23" s="51"/>
      <c r="AL23" s="51"/>
      <c r="AM23" s="51"/>
      <c r="AN23" s="140"/>
      <c r="AP23" s="51"/>
      <c r="AR23" s="47"/>
      <c r="AS23" s="125" t="s">
        <v>152</v>
      </c>
      <c r="AT23" s="539" t="s">
        <v>153</v>
      </c>
      <c r="AU23" s="539"/>
      <c r="AV23" s="540"/>
      <c r="AW23" s="382"/>
    </row>
    <row r="24" spans="2:49" ht="27" customHeight="1" thickBot="1">
      <c r="B24" s="535" t="s">
        <v>160</v>
      </c>
      <c r="C24" s="536"/>
      <c r="D24" s="562">
        <v>0</v>
      </c>
      <c r="E24" s="562"/>
      <c r="F24" s="562"/>
      <c r="G24" s="182" t="s">
        <v>158</v>
      </c>
      <c r="H24" s="533">
        <f>+F12</f>
        <v>0</v>
      </c>
      <c r="I24" s="534"/>
      <c r="J24" s="182" t="s">
        <v>158</v>
      </c>
      <c r="K24" s="54"/>
      <c r="L24" s="51"/>
      <c r="M24" s="581"/>
      <c r="P24" s="571"/>
      <c r="Q24" s="601"/>
      <c r="R24" s="601"/>
      <c r="S24" s="601"/>
      <c r="T24" s="42" t="s">
        <v>13</v>
      </c>
      <c r="U24"/>
      <c r="V24"/>
      <c r="W24"/>
      <c r="X24"/>
      <c r="AC24" s="51"/>
      <c r="AD24" s="51"/>
      <c r="AE24"/>
      <c r="AF24"/>
      <c r="AG24"/>
      <c r="AH24"/>
      <c r="AI24" s="237"/>
      <c r="AJ24"/>
      <c r="AK24" s="51"/>
      <c r="AL24" s="130"/>
      <c r="AM24" s="51"/>
      <c r="AN24" s="51"/>
      <c r="AQ24" s="54"/>
      <c r="AR24" s="135"/>
      <c r="AS24" s="545">
        <f>+ROUND(AU16,2)+ROUND(AA28,2)</f>
        <v>0</v>
      </c>
      <c r="AT24" s="546"/>
      <c r="AU24" s="546"/>
      <c r="AV24" s="50" t="s">
        <v>13</v>
      </c>
      <c r="AW24" s="382"/>
    </row>
    <row r="25" spans="2:49" ht="27" customHeight="1" thickBot="1">
      <c r="B25" s="535" t="s">
        <v>161</v>
      </c>
      <c r="C25" s="536"/>
      <c r="D25" s="562">
        <v>0</v>
      </c>
      <c r="E25" s="562"/>
      <c r="F25" s="562"/>
      <c r="G25" s="182" t="s">
        <v>158</v>
      </c>
      <c r="H25" s="533">
        <f>+P12+AH9</f>
        <v>0</v>
      </c>
      <c r="I25" s="534"/>
      <c r="J25" s="182" t="s">
        <v>158</v>
      </c>
      <c r="K25" s="54"/>
      <c r="L25" s="51"/>
      <c r="P25" s="51"/>
      <c r="Q25" s="51"/>
      <c r="R25" s="51"/>
      <c r="S25" s="51"/>
      <c r="T25" s="51"/>
      <c r="U25" s="51"/>
      <c r="V25" s="51"/>
      <c r="AE25" s="139"/>
      <c r="AH25" s="51"/>
      <c r="AI25" s="54"/>
      <c r="AJ25" s="51"/>
      <c r="AK25" s="51"/>
      <c r="AL25" s="174"/>
      <c r="AM25" s="174"/>
      <c r="AN25" s="174"/>
      <c r="AQ25" s="239"/>
      <c r="AR25" s="117"/>
      <c r="AW25" s="382"/>
    </row>
    <row r="26" spans="2:49" ht="27" customHeight="1" thickTop="1" thickBot="1">
      <c r="B26" s="535" t="s">
        <v>162</v>
      </c>
      <c r="C26" s="536"/>
      <c r="D26" s="562">
        <v>0</v>
      </c>
      <c r="E26" s="562"/>
      <c r="F26" s="562"/>
      <c r="G26" s="182" t="s">
        <v>158</v>
      </c>
      <c r="H26" s="533">
        <f>+P21</f>
        <v>0</v>
      </c>
      <c r="I26" s="534"/>
      <c r="J26" s="182" t="s">
        <v>158</v>
      </c>
      <c r="K26" s="54"/>
      <c r="L26" s="133"/>
      <c r="M26" s="579" t="s">
        <v>35</v>
      </c>
      <c r="N26" s="46"/>
      <c r="O26" s="46"/>
      <c r="P26" s="225" t="s">
        <v>142</v>
      </c>
      <c r="Q26" s="561" t="s">
        <v>143</v>
      </c>
      <c r="R26" s="561"/>
      <c r="S26" s="561"/>
      <c r="T26" s="544"/>
      <c r="U26" s="46"/>
      <c r="V26" s="46"/>
      <c r="W26" s="46"/>
      <c r="X26" s="46"/>
      <c r="Y26" s="46"/>
      <c r="Z26" s="46"/>
      <c r="AA26" s="46"/>
      <c r="AB26" s="46"/>
      <c r="AC26" s="46"/>
      <c r="AD26" s="46"/>
      <c r="AE26" s="46"/>
      <c r="AF26" s="46"/>
      <c r="AG26" s="46"/>
      <c r="AH26" s="46"/>
      <c r="AI26" s="59"/>
      <c r="AJ26" s="46"/>
      <c r="AK26" s="47"/>
      <c r="AL26" s="125" t="s">
        <v>149</v>
      </c>
      <c r="AM26" s="539" t="s">
        <v>213</v>
      </c>
      <c r="AN26" s="539"/>
      <c r="AO26" s="539"/>
      <c r="AP26" s="540"/>
      <c r="AQ26" s="241"/>
      <c r="AR26" s="242"/>
      <c r="AS26" s="125" t="s">
        <v>154</v>
      </c>
      <c r="AT26" s="539" t="s">
        <v>398</v>
      </c>
      <c r="AU26" s="539"/>
      <c r="AV26" s="540"/>
      <c r="AW26" s="382"/>
    </row>
    <row r="27" spans="2:49" ht="27" customHeight="1" thickBot="1">
      <c r="B27" s="535" t="s">
        <v>164</v>
      </c>
      <c r="C27" s="536"/>
      <c r="D27" s="562">
        <v>0</v>
      </c>
      <c r="E27" s="562"/>
      <c r="F27" s="562"/>
      <c r="G27" s="182" t="s">
        <v>158</v>
      </c>
      <c r="H27" s="533">
        <f>+Y21</f>
        <v>0</v>
      </c>
      <c r="I27" s="534"/>
      <c r="J27" s="182" t="s">
        <v>158</v>
      </c>
      <c r="M27" s="580"/>
      <c r="P27" s="549">
        <f>+R30+ROUND(R33,2)</f>
        <v>0</v>
      </c>
      <c r="Q27" s="582"/>
      <c r="R27" s="582"/>
      <c r="S27" s="582"/>
      <c r="T27" s="42" t="s">
        <v>38</v>
      </c>
      <c r="U27" s="62"/>
      <c r="V27" s="62"/>
      <c r="Y27" s="60" t="s">
        <v>39</v>
      </c>
      <c r="Z27" s="63"/>
      <c r="AH27" s="51"/>
      <c r="AI27" s="51"/>
      <c r="AJ27" s="51"/>
      <c r="AK27" s="51"/>
      <c r="AL27" s="545">
        <f>+AH18+P27</f>
        <v>0</v>
      </c>
      <c r="AM27" s="546"/>
      <c r="AN27" s="546"/>
      <c r="AO27" s="546"/>
      <c r="AP27" s="50" t="s">
        <v>13</v>
      </c>
      <c r="AQ27" s="239"/>
      <c r="AR27" s="117"/>
      <c r="AS27" s="541"/>
      <c r="AT27" s="542"/>
      <c r="AU27" s="542"/>
      <c r="AV27" s="50" t="s">
        <v>13</v>
      </c>
      <c r="AW27" s="382"/>
    </row>
    <row r="28" spans="2:49" ht="27" customHeight="1" thickTop="1" thickBot="1">
      <c r="B28" s="537" t="s">
        <v>299</v>
      </c>
      <c r="C28" s="538"/>
      <c r="D28" s="562">
        <v>0</v>
      </c>
      <c r="E28" s="562"/>
      <c r="F28" s="562"/>
      <c r="G28" s="182" t="s">
        <v>158</v>
      </c>
      <c r="H28" s="533">
        <f>+P15+AH12</f>
        <v>0</v>
      </c>
      <c r="I28" s="534"/>
      <c r="J28" s="182" t="s">
        <v>158</v>
      </c>
      <c r="M28" s="580"/>
      <c r="P28" s="54"/>
      <c r="U28" s="51"/>
      <c r="V28" s="51"/>
      <c r="Y28" s="572" t="s">
        <v>137</v>
      </c>
      <c r="Z28" s="573"/>
      <c r="AA28" s="571"/>
      <c r="AB28" s="562"/>
      <c r="AC28" s="562"/>
      <c r="AD28" s="562"/>
      <c r="AE28" s="562"/>
      <c r="AF28" s="42" t="s">
        <v>13</v>
      </c>
      <c r="AH28" s="51"/>
      <c r="AI28" s="51"/>
      <c r="AN28" s="238"/>
      <c r="AQ28" s="239"/>
      <c r="AR28" s="117"/>
      <c r="AS28" s="383" t="str">
        <f>+IF(AS27=0,"",IF(AL27&lt;(AS24+AS27+AS31),"エラー !：⑩の内数である（⑫+⑬＋⑭）の量が⑩を超えています",""))</f>
        <v/>
      </c>
      <c r="AT28" s="379"/>
      <c r="AU28" s="379"/>
      <c r="AV28" s="379"/>
      <c r="AW28" s="382"/>
    </row>
    <row r="29" spans="2:49" ht="27" customHeight="1" thickTop="1" thickBot="1">
      <c r="B29" s="535" t="s">
        <v>165</v>
      </c>
      <c r="C29" s="536"/>
      <c r="D29" s="562">
        <v>0</v>
      </c>
      <c r="E29" s="562"/>
      <c r="F29" s="562"/>
      <c r="G29" s="182" t="s">
        <v>158</v>
      </c>
      <c r="H29" s="533">
        <f>+AL27</f>
        <v>0</v>
      </c>
      <c r="I29" s="534"/>
      <c r="J29" s="182" t="s">
        <v>158</v>
      </c>
      <c r="M29" s="580"/>
      <c r="P29" s="54"/>
      <c r="Q29" s="133"/>
      <c r="R29" s="49" t="s">
        <v>145</v>
      </c>
      <c r="S29" s="561" t="s">
        <v>33</v>
      </c>
      <c r="T29" s="576"/>
      <c r="U29" s="576"/>
      <c r="V29" s="577"/>
      <c r="W29" s="46"/>
      <c r="X29" s="64"/>
      <c r="Y29" s="572" t="s">
        <v>191</v>
      </c>
      <c r="Z29" s="573"/>
      <c r="AA29" s="571"/>
      <c r="AB29" s="562"/>
      <c r="AC29" s="562"/>
      <c r="AD29" s="562"/>
      <c r="AE29" s="562"/>
      <c r="AF29" s="42" t="s">
        <v>13</v>
      </c>
      <c r="AH29" s="51"/>
      <c r="AI29" s="51"/>
      <c r="AJ29" s="51"/>
      <c r="AK29" s="51"/>
      <c r="AL29" s="125" t="s">
        <v>150</v>
      </c>
      <c r="AM29" s="539" t="s">
        <v>151</v>
      </c>
      <c r="AN29" s="539"/>
      <c r="AO29" s="539"/>
      <c r="AP29" s="540"/>
      <c r="AQ29" s="240"/>
      <c r="AR29" s="243"/>
      <c r="AS29" s="569" t="s">
        <v>155</v>
      </c>
      <c r="AT29" s="565" t="s">
        <v>399</v>
      </c>
      <c r="AU29" s="565"/>
      <c r="AV29" s="566"/>
      <c r="AW29" s="382"/>
    </row>
    <row r="30" spans="2:49" ht="27" customHeight="1" thickBot="1">
      <c r="B30" s="535" t="s">
        <v>166</v>
      </c>
      <c r="C30" s="536"/>
      <c r="D30" s="562">
        <v>0</v>
      </c>
      <c r="E30" s="562"/>
      <c r="F30" s="562"/>
      <c r="G30" s="182" t="s">
        <v>158</v>
      </c>
      <c r="H30" s="533">
        <f>+AL30</f>
        <v>0</v>
      </c>
      <c r="I30" s="534"/>
      <c r="J30" s="182" t="s">
        <v>158</v>
      </c>
      <c r="M30" s="580"/>
      <c r="P30" s="54"/>
      <c r="R30" s="549">
        <f>+ROUND(AA28,2)+ROUND(AA29,2)+ROUND(AA30,2)</f>
        <v>0</v>
      </c>
      <c r="S30" s="582"/>
      <c r="T30" s="582"/>
      <c r="U30" s="582"/>
      <c r="V30" s="42" t="s">
        <v>16</v>
      </c>
      <c r="Y30" s="572" t="s">
        <v>148</v>
      </c>
      <c r="Z30" s="573"/>
      <c r="AA30" s="571"/>
      <c r="AB30" s="562"/>
      <c r="AC30" s="562"/>
      <c r="AD30" s="562"/>
      <c r="AE30" s="562"/>
      <c r="AF30" s="42" t="s">
        <v>13</v>
      </c>
      <c r="AL30" s="541"/>
      <c r="AM30" s="542"/>
      <c r="AN30" s="542"/>
      <c r="AO30" s="542"/>
      <c r="AP30" s="50" t="s">
        <v>13</v>
      </c>
      <c r="AS30" s="570"/>
      <c r="AT30" s="567"/>
      <c r="AU30" s="567"/>
      <c r="AV30" s="568"/>
      <c r="AW30" s="382"/>
    </row>
    <row r="31" spans="2:49" ht="27" customHeight="1" thickTop="1" thickBot="1">
      <c r="B31" s="535" t="s">
        <v>167</v>
      </c>
      <c r="C31" s="536"/>
      <c r="D31" s="562">
        <v>0</v>
      </c>
      <c r="E31" s="562"/>
      <c r="F31" s="562"/>
      <c r="G31" s="182" t="s">
        <v>158</v>
      </c>
      <c r="H31" s="533">
        <f>+AS24</f>
        <v>0</v>
      </c>
      <c r="I31" s="534"/>
      <c r="J31" s="182" t="s">
        <v>158</v>
      </c>
      <c r="M31" s="580"/>
      <c r="P31" s="54"/>
      <c r="Y31"/>
      <c r="Z31"/>
      <c r="AA31" s="65" t="s">
        <v>309</v>
      </c>
      <c r="AK31" s="117"/>
      <c r="AL31" s="578" t="str">
        <f>+IF(AL30=0,"",IF(AL27&lt;AL30,"エラー !：⑩の内数である⑪の量が⑩を超えています",""))</f>
        <v/>
      </c>
      <c r="AM31" s="578"/>
      <c r="AN31" s="578"/>
      <c r="AO31" s="578"/>
      <c r="AP31" s="578"/>
      <c r="AQ31" s="578"/>
      <c r="AR31" s="39"/>
      <c r="AS31" s="563"/>
      <c r="AT31" s="564"/>
      <c r="AU31" s="564"/>
      <c r="AV31" s="152" t="s">
        <v>13</v>
      </c>
      <c r="AW31" s="382"/>
    </row>
    <row r="32" spans="2:49" ht="27" customHeight="1" thickTop="1" thickBot="1">
      <c r="B32" s="535" t="s">
        <v>400</v>
      </c>
      <c r="C32" s="536"/>
      <c r="D32" s="562">
        <v>0</v>
      </c>
      <c r="E32" s="562"/>
      <c r="F32" s="562"/>
      <c r="G32" s="182" t="s">
        <v>158</v>
      </c>
      <c r="H32" s="533">
        <f>+AS27</f>
        <v>0</v>
      </c>
      <c r="I32" s="534"/>
      <c r="J32" s="182" t="s">
        <v>158</v>
      </c>
      <c r="M32" s="580"/>
      <c r="P32" s="54"/>
      <c r="Q32" s="133"/>
      <c r="R32" s="49" t="s">
        <v>147</v>
      </c>
      <c r="S32" s="561" t="s">
        <v>37</v>
      </c>
      <c r="T32" s="576"/>
      <c r="U32" s="576"/>
      <c r="V32" s="577"/>
      <c r="W32" s="51"/>
      <c r="X32" s="51"/>
      <c r="Y32"/>
      <c r="Z32"/>
      <c r="AA32" s="523" t="s">
        <v>280</v>
      </c>
      <c r="AB32" s="524"/>
      <c r="AC32" s="524"/>
      <c r="AD32" s="524"/>
      <c r="AE32" s="524"/>
      <c r="AF32" s="524"/>
      <c r="AG32" s="524" t="s">
        <v>281</v>
      </c>
      <c r="AH32" s="524"/>
      <c r="AI32" s="524"/>
      <c r="AJ32" s="524"/>
      <c r="AK32" s="524" t="s">
        <v>310</v>
      </c>
      <c r="AL32" s="524"/>
      <c r="AM32" s="524"/>
      <c r="AN32" s="524"/>
      <c r="AO32" s="529"/>
      <c r="AP32" s="176"/>
      <c r="AS32" s="384" t="str">
        <f>+IF(AS31=0,"",IF(AL27&lt;(AS24+AS27+AS31),"エラー !：⑩の内数である（⑫+⑬＋⑭）の量が⑩を超えています",""))</f>
        <v/>
      </c>
      <c r="AT32" s="380"/>
      <c r="AU32" s="380"/>
      <c r="AV32" s="380"/>
      <c r="AW32" s="382"/>
    </row>
    <row r="33" spans="2:62" ht="27" customHeight="1" thickBot="1">
      <c r="B33" s="559" t="s">
        <v>401</v>
      </c>
      <c r="C33" s="560"/>
      <c r="D33" s="574">
        <v>0</v>
      </c>
      <c r="E33" s="575"/>
      <c r="F33" s="575"/>
      <c r="G33" s="183" t="s">
        <v>158</v>
      </c>
      <c r="H33" s="552">
        <f>+AS31</f>
        <v>0</v>
      </c>
      <c r="I33" s="553"/>
      <c r="J33" s="183" t="s">
        <v>158</v>
      </c>
      <c r="M33" s="581"/>
      <c r="R33" s="571"/>
      <c r="S33" s="562"/>
      <c r="T33" s="562"/>
      <c r="U33" s="562"/>
      <c r="V33" s="42" t="s">
        <v>38</v>
      </c>
      <c r="W33" s="51"/>
      <c r="X33" s="51"/>
      <c r="Y33"/>
      <c r="Z33"/>
      <c r="AA33" s="525"/>
      <c r="AB33" s="526"/>
      <c r="AC33" s="526"/>
      <c r="AD33" s="526"/>
      <c r="AE33" s="526"/>
      <c r="AF33" s="526"/>
      <c r="AG33" s="526"/>
      <c r="AH33" s="526"/>
      <c r="AI33" s="526"/>
      <c r="AJ33" s="526"/>
      <c r="AK33" s="526"/>
      <c r="AL33" s="526"/>
      <c r="AM33" s="526"/>
      <c r="AN33" s="526"/>
      <c r="AO33" s="530"/>
      <c r="AP33" s="176"/>
      <c r="AW33" s="382"/>
    </row>
    <row r="34" spans="2:62" ht="18" customHeight="1">
      <c r="C34" s="244" t="str">
        <f>+IF(D30=0,"",IF(D29&lt;D30,"エラー !：上の表は、⑩の内数である⑪の量が⑩を超えています",""))</f>
        <v/>
      </c>
      <c r="AA34" s="527"/>
      <c r="AB34" s="528"/>
      <c r="AC34" s="528"/>
      <c r="AD34" s="528"/>
      <c r="AE34" s="528"/>
      <c r="AF34" s="528"/>
      <c r="AG34" s="528"/>
      <c r="AH34" s="528"/>
      <c r="AI34" s="528"/>
      <c r="AJ34" s="528"/>
      <c r="AK34" s="528"/>
      <c r="AL34" s="528"/>
      <c r="AM34" s="528"/>
      <c r="AN34" s="528"/>
      <c r="AO34" s="531"/>
      <c r="AP34" s="176"/>
      <c r="AW34" s="382"/>
    </row>
    <row r="35" spans="2:62" ht="15" customHeight="1">
      <c r="C35" s="245" t="str">
        <f>+IF(D31=0,"",IF(D29&lt;D31,"エラー !：上の表は、⑩の内数である⑫の量が⑩を超えています",""))</f>
        <v/>
      </c>
      <c r="AF35" s="62"/>
      <c r="AG35" s="62"/>
      <c r="AH35" s="62"/>
      <c r="AI35" s="62"/>
      <c r="AJ35" s="62"/>
      <c r="AK35" s="62"/>
      <c r="AL35" s="51"/>
      <c r="AM35" s="51"/>
      <c r="AN35" s="51"/>
      <c r="AO35" s="51"/>
      <c r="AP35" s="51"/>
      <c r="AQ35" s="51"/>
      <c r="AR35" s="51"/>
    </row>
    <row r="36" spans="2:62" ht="15" customHeight="1">
      <c r="C36" s="245" t="str">
        <f>+IF(D32=0,"",IF(D29&lt;D32,"エラー !：上の表は、⑩の内数である⑬の量が⑩を超えています",""))</f>
        <v/>
      </c>
      <c r="AF36" s="62"/>
      <c r="AG36" s="62"/>
      <c r="AH36" s="62"/>
      <c r="AI36" s="62"/>
      <c r="AJ36" s="62"/>
      <c r="AK36" s="62"/>
      <c r="AL36" s="62"/>
      <c r="AM36" s="141"/>
      <c r="AN36" s="141"/>
      <c r="AO36" s="117"/>
      <c r="AP36" s="51"/>
      <c r="AQ36" s="51"/>
      <c r="AR36" s="51"/>
      <c r="AS36" s="51"/>
      <c r="AT36" s="51"/>
      <c r="AU36" s="51"/>
      <c r="AV36" s="51"/>
      <c r="AW36" s="66"/>
      <c r="AY36" s="51"/>
      <c r="AZ36" s="51"/>
      <c r="BA36" s="51"/>
      <c r="BB36" s="51"/>
      <c r="BC36" s="51"/>
      <c r="BD36" s="51"/>
    </row>
    <row r="37" spans="2:62" ht="15" customHeight="1">
      <c r="C37" s="245" t="str">
        <f>+IF(D33=0,"",IF(D29&lt;D33,"エラー !：上の表は、⑩の内数である⑭の量が⑩を超えています",""))</f>
        <v/>
      </c>
      <c r="J37" s="66"/>
      <c r="K37" s="66"/>
      <c r="R37" s="66"/>
      <c r="S37" s="66"/>
      <c r="T37" s="66"/>
      <c r="AF37" s="51"/>
      <c r="AG37" s="51"/>
      <c r="AH37" s="51"/>
      <c r="AI37" s="51"/>
      <c r="AJ37" s="51"/>
      <c r="AK37" s="51"/>
      <c r="AL37" s="62"/>
      <c r="AM37" s="117"/>
      <c r="AN37" s="117"/>
      <c r="AO37" s="117"/>
      <c r="AP37" s="51"/>
      <c r="AQ37" s="51"/>
      <c r="AR37" s="51"/>
      <c r="AS37" s="51"/>
      <c r="AT37" s="51"/>
      <c r="AU37" s="62"/>
      <c r="AV37" s="62"/>
      <c r="AW37" s="66"/>
      <c r="AY37" s="51"/>
      <c r="AZ37" s="51"/>
      <c r="BA37" s="51"/>
      <c r="BB37" s="51"/>
      <c r="BC37" s="51"/>
      <c r="BD37" s="51"/>
    </row>
    <row r="38" spans="2:62" ht="13.5">
      <c r="J38" s="66"/>
      <c r="K38" s="66"/>
      <c r="R38" s="66"/>
      <c r="S38" s="66"/>
      <c r="T38" s="66"/>
      <c r="AF38" s="51"/>
      <c r="AG38" s="51"/>
      <c r="AH38" s="51"/>
      <c r="AI38" s="51"/>
      <c r="AJ38" s="51"/>
      <c r="AK38" s="51"/>
      <c r="AL38" s="62"/>
      <c r="AM38" s="117"/>
      <c r="AN38" s="117"/>
      <c r="AO38" s="117"/>
      <c r="AP38" s="51"/>
      <c r="AQ38" s="51"/>
      <c r="AR38" s="51"/>
      <c r="AS38" s="117"/>
      <c r="AT38" s="141"/>
      <c r="AU38" s="62"/>
      <c r="AV38" s="62"/>
      <c r="AW38" s="66"/>
      <c r="AY38" s="51"/>
      <c r="AZ38" s="51"/>
      <c r="BA38" s="51"/>
      <c r="BB38" s="51"/>
      <c r="BC38" s="51"/>
      <c r="BD38" s="51"/>
    </row>
    <row r="39" spans="2:62" ht="13.5">
      <c r="J39" s="66"/>
      <c r="K39" s="66"/>
      <c r="R39" s="66"/>
      <c r="S39" s="66"/>
      <c r="T39" s="66"/>
      <c r="AF39" s="51"/>
      <c r="AG39" s="51"/>
      <c r="AH39" s="51"/>
      <c r="AI39" s="51"/>
      <c r="AJ39" s="51"/>
      <c r="AK39" s="51"/>
      <c r="AL39" s="62"/>
      <c r="AM39" s="117"/>
      <c r="AN39" s="117"/>
      <c r="AO39" s="117"/>
      <c r="AP39" s="51"/>
      <c r="AQ39" s="51"/>
      <c r="AR39" s="51"/>
      <c r="AS39" s="117"/>
      <c r="AT39" s="62"/>
      <c r="AU39" s="62"/>
      <c r="AV39" s="62"/>
      <c r="AW39" s="66"/>
      <c r="AY39" s="51"/>
      <c r="AZ39" s="51"/>
      <c r="BA39" s="51"/>
      <c r="BB39" s="51"/>
      <c r="BC39" s="51"/>
      <c r="BD39" s="51"/>
    </row>
    <row r="40" spans="2:62" ht="13.5">
      <c r="J40" s="66"/>
      <c r="K40" s="66"/>
      <c r="R40" s="66"/>
      <c r="S40" s="66"/>
      <c r="T40" s="66"/>
      <c r="AF40" s="51"/>
      <c r="AG40" s="51"/>
      <c r="AH40" s="51"/>
      <c r="AI40" s="51"/>
      <c r="AJ40" s="51"/>
      <c r="AK40" s="51"/>
      <c r="AL40" s="62"/>
      <c r="AM40" s="117"/>
      <c r="AN40" s="117"/>
      <c r="AO40" s="117"/>
      <c r="AP40" s="51"/>
      <c r="AQ40" s="51"/>
      <c r="AR40" s="51"/>
      <c r="AS40" s="117"/>
      <c r="AT40" s="62"/>
      <c r="AU40" s="62"/>
      <c r="AV40" s="62"/>
      <c r="AW40" s="66"/>
      <c r="AY40" s="51"/>
      <c r="AZ40" s="51"/>
      <c r="BA40" s="51"/>
      <c r="BB40" s="51"/>
      <c r="BC40" s="51"/>
      <c r="BD40" s="51"/>
    </row>
    <row r="41" spans="2:62" ht="13.5">
      <c r="J41" s="66"/>
      <c r="K41" s="66"/>
      <c r="R41" s="66"/>
      <c r="S41" s="66"/>
      <c r="T41" s="66"/>
      <c r="AF41" s="51"/>
      <c r="AG41" s="51"/>
      <c r="AH41" s="51"/>
      <c r="AI41" s="51"/>
      <c r="AJ41" s="51"/>
      <c r="AK41" s="51"/>
      <c r="AL41" s="51"/>
      <c r="AM41" s="51"/>
      <c r="AN41" s="51"/>
      <c r="AO41" s="51"/>
      <c r="AP41" s="51"/>
      <c r="AQ41" s="51"/>
      <c r="AR41" s="51"/>
      <c r="AS41" s="117"/>
      <c r="AT41" s="62"/>
      <c r="AU41" s="62"/>
      <c r="AV41" s="62"/>
      <c r="AW41" s="66"/>
      <c r="AY41" s="51"/>
      <c r="AZ41" s="51"/>
      <c r="BA41" s="51"/>
      <c r="BB41" s="51"/>
      <c r="BC41" s="51"/>
      <c r="BD41" s="51"/>
    </row>
    <row r="42" spans="2:62" ht="13.5">
      <c r="I42" s="66"/>
      <c r="J42" s="66"/>
      <c r="K42" s="66"/>
      <c r="R42" s="66"/>
      <c r="S42" s="66"/>
      <c r="T42" s="66"/>
      <c r="AQ42" s="51"/>
      <c r="AR42" s="51"/>
      <c r="AS42" s="117"/>
      <c r="AT42" s="62"/>
      <c r="AY42" s="51"/>
      <c r="AZ42" s="51"/>
      <c r="BA42" s="51"/>
      <c r="BB42" s="51"/>
      <c r="BC42" s="51"/>
      <c r="BD42" s="51"/>
    </row>
    <row r="43" spans="2:62">
      <c r="I43" s="66"/>
      <c r="J43" s="66"/>
      <c r="K43" s="66"/>
      <c r="R43" s="66"/>
      <c r="S43" s="66"/>
      <c r="T43" s="66"/>
      <c r="AW43" s="66"/>
      <c r="AY43" s="51"/>
      <c r="AZ43" s="51"/>
      <c r="BA43" s="51"/>
      <c r="BB43" s="51"/>
      <c r="BC43" s="51"/>
      <c r="BD43" s="51"/>
    </row>
    <row r="44" spans="2:62">
      <c r="I44" s="66"/>
      <c r="J44" s="66"/>
      <c r="K44" s="66"/>
      <c r="R44" s="66"/>
      <c r="S44" s="66"/>
      <c r="T44" s="66"/>
      <c r="AW44" s="66"/>
    </row>
    <row r="45" spans="2:62">
      <c r="I45" s="66"/>
      <c r="J45" s="66"/>
      <c r="K45" s="66"/>
      <c r="R45" s="66"/>
      <c r="S45" s="66"/>
      <c r="T45" s="66"/>
    </row>
    <row r="46" spans="2:62">
      <c r="I46" s="66"/>
      <c r="J46" s="66"/>
      <c r="K46" s="66"/>
      <c r="R46" s="66"/>
      <c r="S46" s="66"/>
      <c r="T46" s="66"/>
    </row>
    <row r="47" spans="2:62" ht="13.5">
      <c r="I47" s="66"/>
      <c r="J47" s="66"/>
      <c r="K47" s="66"/>
      <c r="R47" s="66"/>
      <c r="S47" s="66"/>
      <c r="T47" s="66"/>
      <c r="BH47" s="67"/>
      <c r="BI47" s="67"/>
      <c r="BJ47" s="65"/>
    </row>
    <row r="48" spans="2:62">
      <c r="I48" s="66"/>
      <c r="J48" s="66"/>
      <c r="K48" s="66"/>
      <c r="R48" s="66"/>
      <c r="S48" s="66"/>
      <c r="T48" s="66"/>
      <c r="BH48" s="65"/>
    </row>
    <row r="49" spans="7:62">
      <c r="G49" s="66"/>
      <c r="H49" s="66"/>
      <c r="I49" s="66"/>
      <c r="J49" s="66"/>
      <c r="K49" s="66"/>
      <c r="R49" s="66"/>
      <c r="S49" s="66"/>
      <c r="T49" s="66"/>
      <c r="BE49" s="65"/>
      <c r="BF49" s="65"/>
      <c r="BG49" s="65"/>
      <c r="BH49" s="65"/>
    </row>
    <row r="50" spans="7:62">
      <c r="G50" s="66"/>
      <c r="H50" s="66"/>
      <c r="I50" s="66"/>
      <c r="J50" s="66"/>
      <c r="K50" s="66"/>
      <c r="R50" s="66"/>
      <c r="S50" s="66"/>
      <c r="T50" s="66"/>
      <c r="BE50" s="65"/>
      <c r="BF50" s="65"/>
      <c r="BG50" s="65"/>
      <c r="BH50" s="65"/>
    </row>
    <row r="51" spans="7:62">
      <c r="G51" s="66"/>
      <c r="H51" s="66"/>
      <c r="I51" s="66"/>
      <c r="J51" s="66"/>
      <c r="K51" s="66"/>
      <c r="R51" s="66"/>
      <c r="S51" s="66"/>
      <c r="T51" s="66"/>
      <c r="BE51" s="65"/>
      <c r="BF51" s="65"/>
      <c r="BG51" s="65"/>
      <c r="BH51" s="65"/>
    </row>
    <row r="52" spans="7:62">
      <c r="G52" s="66"/>
      <c r="H52" s="66"/>
      <c r="I52" s="66"/>
      <c r="J52" s="66"/>
      <c r="K52" s="66"/>
      <c r="R52" s="66"/>
      <c r="S52" s="66"/>
      <c r="T52" s="66"/>
      <c r="BE52" s="65"/>
      <c r="BF52" s="65"/>
      <c r="BG52" s="65"/>
      <c r="BH52" s="65"/>
    </row>
    <row r="53" spans="7:62">
      <c r="G53" s="66"/>
      <c r="H53" s="66"/>
      <c r="I53" s="66"/>
      <c r="J53" s="66"/>
      <c r="K53" s="66"/>
      <c r="R53" s="66"/>
      <c r="S53" s="66"/>
      <c r="T53" s="66"/>
      <c r="BE53" s="65"/>
      <c r="BG53" s="65"/>
      <c r="BH53" s="65"/>
      <c r="BI53" s="65"/>
      <c r="BJ53" s="65"/>
    </row>
    <row r="54" spans="7:62">
      <c r="G54" s="66"/>
      <c r="H54" s="66"/>
      <c r="I54" s="66"/>
      <c r="J54" s="66"/>
      <c r="K54" s="66"/>
      <c r="R54" s="66"/>
      <c r="S54" s="66"/>
      <c r="T54" s="66"/>
      <c r="BD54" s="65"/>
      <c r="BE54" s="68"/>
      <c r="BG54" s="65"/>
      <c r="BH54" s="65"/>
      <c r="BI54" s="65"/>
      <c r="BJ54" s="65"/>
    </row>
    <row r="55" spans="7:62">
      <c r="G55" s="66"/>
      <c r="H55" s="66"/>
      <c r="I55" s="66"/>
      <c r="J55" s="66"/>
      <c r="K55" s="66"/>
      <c r="R55" s="66"/>
      <c r="S55" s="66"/>
      <c r="T55" s="66"/>
      <c r="BD55" s="65"/>
      <c r="BE55" s="68"/>
      <c r="BG55" s="65"/>
      <c r="BH55" s="65"/>
      <c r="BI55" s="65"/>
      <c r="BJ55" s="65"/>
    </row>
    <row r="56" spans="7:62">
      <c r="G56" s="66"/>
      <c r="H56" s="66"/>
      <c r="I56" s="66"/>
      <c r="J56" s="66"/>
      <c r="K56" s="66"/>
      <c r="R56" s="66"/>
      <c r="S56" s="66"/>
      <c r="T56" s="66"/>
      <c r="BD56" s="65"/>
      <c r="BE56" s="68"/>
      <c r="BG56" s="65"/>
      <c r="BH56" s="65"/>
      <c r="BI56" s="65"/>
      <c r="BJ56" s="65"/>
    </row>
    <row r="57" spans="7:62">
      <c r="G57" s="66"/>
      <c r="H57" s="66"/>
      <c r="I57" s="66"/>
      <c r="BD57" s="65"/>
      <c r="BE57" s="68"/>
      <c r="BG57" s="65"/>
      <c r="BH57" s="65"/>
      <c r="BI57" s="65"/>
      <c r="BJ57" s="65"/>
    </row>
    <row r="58" spans="7:62" ht="12.75">
      <c r="G58" s="66"/>
      <c r="H58" s="66"/>
      <c r="I58" s="66"/>
      <c r="L58" s="66"/>
      <c r="M58" s="69"/>
      <c r="N58" s="66"/>
      <c r="O58" s="66"/>
      <c r="BD58" s="65"/>
      <c r="BE58" s="68"/>
      <c r="BG58" s="65"/>
      <c r="BH58" s="65"/>
      <c r="BI58" s="65"/>
      <c r="BJ58" s="65"/>
    </row>
    <row r="59" spans="7:62">
      <c r="G59" s="66"/>
      <c r="H59" s="66"/>
      <c r="I59" s="66"/>
      <c r="BD59" s="65"/>
      <c r="BE59" s="68"/>
      <c r="BG59" s="65"/>
      <c r="BH59" s="65"/>
      <c r="BI59" s="65"/>
      <c r="BJ59" s="65"/>
    </row>
    <row r="60" spans="7:62">
      <c r="G60" s="66"/>
      <c r="H60" s="66"/>
      <c r="I60" s="66"/>
      <c r="BD60" s="65"/>
      <c r="BE60" s="68"/>
      <c r="BG60" s="65"/>
      <c r="BH60" s="65"/>
      <c r="BI60" s="65"/>
      <c r="BJ60" s="65"/>
    </row>
    <row r="61" spans="7:62">
      <c r="G61" s="66"/>
      <c r="H61" s="66"/>
      <c r="I61" s="66"/>
      <c r="BD61" s="65"/>
      <c r="BE61" s="68"/>
      <c r="BG61" s="65"/>
      <c r="BH61" s="65"/>
      <c r="BI61" s="65"/>
      <c r="BJ61" s="65"/>
    </row>
    <row r="62" spans="7:62">
      <c r="BD62" s="65"/>
      <c r="BE62" s="68"/>
      <c r="BG62" s="65"/>
      <c r="BH62" s="65"/>
      <c r="BI62" s="65"/>
      <c r="BJ62" s="65"/>
    </row>
    <row r="63" spans="7:62">
      <c r="BD63" s="65"/>
      <c r="BE63" s="68"/>
      <c r="BG63" s="65"/>
      <c r="BH63" s="65"/>
      <c r="BI63" s="65"/>
      <c r="BJ63" s="65"/>
    </row>
    <row r="64" spans="7:62">
      <c r="BD64" s="65"/>
      <c r="BE64" s="68"/>
      <c r="BG64" s="65"/>
      <c r="BH64" s="65"/>
      <c r="BI64" s="65"/>
      <c r="BJ64" s="65"/>
    </row>
    <row r="65" spans="12:62">
      <c r="BD65" s="65"/>
      <c r="BE65" s="68"/>
      <c r="BG65" s="65"/>
      <c r="BH65" s="65"/>
      <c r="BI65" s="65"/>
      <c r="BJ65" s="65"/>
    </row>
    <row r="66" spans="12:62">
      <c r="BD66" s="65"/>
      <c r="BE66" s="68"/>
      <c r="BG66" s="65"/>
      <c r="BH66" s="65"/>
      <c r="BI66" s="65"/>
      <c r="BJ66" s="65"/>
    </row>
    <row r="67" spans="12:62">
      <c r="BD67" s="65"/>
      <c r="BE67" s="68"/>
      <c r="BG67" s="65"/>
      <c r="BH67" s="65"/>
      <c r="BI67" s="65"/>
      <c r="BJ67" s="65"/>
    </row>
    <row r="69" spans="12:62" ht="12.75">
      <c r="L69" s="66"/>
      <c r="M69" s="69"/>
      <c r="N69" s="66"/>
      <c r="O69" s="66"/>
    </row>
    <row r="70" spans="12:62" ht="12.75">
      <c r="L70" s="66"/>
      <c r="M70" s="69"/>
      <c r="N70" s="66"/>
      <c r="O70" s="66"/>
    </row>
    <row r="71" spans="12:62" ht="12.75">
      <c r="L71" s="66"/>
      <c r="M71" s="69"/>
      <c r="N71" s="66"/>
      <c r="O71" s="66"/>
    </row>
    <row r="72" spans="12:62" ht="12.75">
      <c r="L72" s="66"/>
      <c r="M72" s="69"/>
      <c r="N72" s="66"/>
      <c r="O72" s="66"/>
    </row>
    <row r="73" spans="12:62" ht="12.75">
      <c r="L73" s="66"/>
      <c r="M73" s="69"/>
      <c r="N73" s="66"/>
      <c r="O73" s="66"/>
    </row>
    <row r="74" spans="12:62" ht="12.75">
      <c r="L74" s="66"/>
      <c r="M74" s="69"/>
      <c r="N74" s="66"/>
      <c r="O74" s="66"/>
    </row>
    <row r="75" spans="12:62" ht="12.75">
      <c r="L75" s="66"/>
      <c r="M75" s="69"/>
      <c r="N75" s="66"/>
      <c r="O75" s="66"/>
    </row>
    <row r="76" spans="12:62" ht="12.75">
      <c r="L76" s="66"/>
      <c r="M76" s="69"/>
      <c r="N76" s="66"/>
      <c r="O76" s="66"/>
    </row>
  </sheetData>
  <sheetProtection algorithmName="SHA-512" hashValue="P890jYcpwbTz4RN91Pm8Eq9SvztsEYo8WIf9Jv1M7CBrwwdEoV2ONRw/48ccLniYvwlcKuhBL699mV9LZiZC3A==" saltValue="Z6wvpJjT6Zlpu/w2G2qqVQ==" spinCount="100000" sheet="1" objects="1" scenarios="1"/>
  <mergeCells count="112">
    <mergeCell ref="AK32:AO34"/>
    <mergeCell ref="AS18:AT18"/>
    <mergeCell ref="AS31:AU31"/>
    <mergeCell ref="AT29:AV30"/>
    <mergeCell ref="AM26:AP26"/>
    <mergeCell ref="AM29:AP29"/>
    <mergeCell ref="AS4:AT4"/>
    <mergeCell ref="AS29:AS30"/>
    <mergeCell ref="AL27:AO27"/>
    <mergeCell ref="AP3:AR4"/>
    <mergeCell ref="AS3:AT3"/>
    <mergeCell ref="AF5:AU5"/>
    <mergeCell ref="AI14:AN14"/>
    <mergeCell ref="AO17:AP17"/>
    <mergeCell ref="AI17:AL17"/>
    <mergeCell ref="AI8:AN8"/>
    <mergeCell ref="AH9:AM9"/>
    <mergeCell ref="AH12:AM12"/>
    <mergeCell ref="AI11:AN11"/>
    <mergeCell ref="AO20:AP20"/>
    <mergeCell ref="B27:C27"/>
    <mergeCell ref="B25:C25"/>
    <mergeCell ref="H23:J23"/>
    <mergeCell ref="AE17:AE21"/>
    <mergeCell ref="Z17:AB17"/>
    <mergeCell ref="Y18:AA18"/>
    <mergeCell ref="B2:J3"/>
    <mergeCell ref="M11:M24"/>
    <mergeCell ref="P15:S15"/>
    <mergeCell ref="P24:S24"/>
    <mergeCell ref="G11:I11"/>
    <mergeCell ref="D23:G23"/>
    <mergeCell ref="B7:C7"/>
    <mergeCell ref="D7:I7"/>
    <mergeCell ref="Q11:T11"/>
    <mergeCell ref="F12:H12"/>
    <mergeCell ref="C8:K8"/>
    <mergeCell ref="B24:C24"/>
    <mergeCell ref="Z5:AD5"/>
    <mergeCell ref="AB3:AD3"/>
    <mergeCell ref="F9:I9"/>
    <mergeCell ref="F15:H15"/>
    <mergeCell ref="Q14:T14"/>
    <mergeCell ref="G14:I14"/>
    <mergeCell ref="B26:C26"/>
    <mergeCell ref="Q23:T23"/>
    <mergeCell ref="P18:S18"/>
    <mergeCell ref="P21:S21"/>
    <mergeCell ref="U23:X23"/>
    <mergeCell ref="Q26:T26"/>
    <mergeCell ref="Q20:T20"/>
    <mergeCell ref="B23:C23"/>
    <mergeCell ref="P22:V22"/>
    <mergeCell ref="H28:I28"/>
    <mergeCell ref="S32:V32"/>
    <mergeCell ref="H31:I31"/>
    <mergeCell ref="R33:U33"/>
    <mergeCell ref="R30:U30"/>
    <mergeCell ref="S29:V29"/>
    <mergeCell ref="B29:C29"/>
    <mergeCell ref="B31:C31"/>
    <mergeCell ref="H29:I29"/>
    <mergeCell ref="H30:I30"/>
    <mergeCell ref="D29:F29"/>
    <mergeCell ref="P16:AB16"/>
    <mergeCell ref="AS16:AT16"/>
    <mergeCell ref="AA32:AF34"/>
    <mergeCell ref="AG32:AJ34"/>
    <mergeCell ref="AA30:AE30"/>
    <mergeCell ref="AL31:AQ31"/>
    <mergeCell ref="AE9:AE14"/>
    <mergeCell ref="AH15:AM15"/>
    <mergeCell ref="AA29:AE29"/>
    <mergeCell ref="Y29:Z29"/>
    <mergeCell ref="P12:S12"/>
    <mergeCell ref="AH18:AK18"/>
    <mergeCell ref="Z20:AB20"/>
    <mergeCell ref="Y21:AA21"/>
    <mergeCell ref="Y30:Z30"/>
    <mergeCell ref="AA28:AE28"/>
    <mergeCell ref="AL30:AO30"/>
    <mergeCell ref="AS27:AU27"/>
    <mergeCell ref="Y28:Z28"/>
    <mergeCell ref="AT26:AV26"/>
    <mergeCell ref="U17:X17"/>
    <mergeCell ref="Q17:T17"/>
    <mergeCell ref="P27:S27"/>
    <mergeCell ref="AS17:AT17"/>
    <mergeCell ref="AW18:AW20"/>
    <mergeCell ref="D28:F28"/>
    <mergeCell ref="D31:F31"/>
    <mergeCell ref="H33:I33"/>
    <mergeCell ref="D33:F33"/>
    <mergeCell ref="D30:F30"/>
    <mergeCell ref="B33:C33"/>
    <mergeCell ref="H32:I32"/>
    <mergeCell ref="D32:F32"/>
    <mergeCell ref="B32:C32"/>
    <mergeCell ref="B30:C30"/>
    <mergeCell ref="B28:C28"/>
    <mergeCell ref="AS24:AU24"/>
    <mergeCell ref="AT23:AV23"/>
    <mergeCell ref="B21:J22"/>
    <mergeCell ref="D24:F24"/>
    <mergeCell ref="D25:F25"/>
    <mergeCell ref="D26:F26"/>
    <mergeCell ref="D27:F27"/>
    <mergeCell ref="H24:I24"/>
    <mergeCell ref="H25:I25"/>
    <mergeCell ref="H27:I27"/>
    <mergeCell ref="H26:I26"/>
    <mergeCell ref="M26:M33"/>
  </mergeCells>
  <phoneticPr fontId="3"/>
  <dataValidations count="3">
    <dataValidation type="custom" allowBlank="1" showInputMessage="1" showErrorMessage="1" error="入力は少数第1位までにして下さい。" sqref="AU13:AU14" xr:uid="{00000000-0002-0000-0800-000000000000}">
      <formula1>AU13=ROUND(AU13,1)</formula1>
    </dataValidation>
    <dataValidation type="custom" allowBlank="1" showInputMessage="1" showErrorMessage="1" sqref="H24:H33" xr:uid="{00000000-0002-0000-0800-000001000000}">
      <formula1>H24=ROUND(H24,1)</formula1>
    </dataValidation>
    <dataValidation type="custom" allowBlank="1" showInputMessage="1" showErrorMessage="1" error="入力は少数第2位までにしてください。" sqref="AS31:AU31 F15:H15 P12:S12 P15:S15 P18:S18 P21:S21 P24:S24 AH9:AM9 AH12:AM12 AH15:AM15 AU16:AU18 AO21 AA28:AE30 R33:U33 AL30:AO30 AS27:AU27 D24:F33" xr:uid="{00000000-0002-0000-0800-000002000000}">
      <formula1>D9=ROUND(D9,2)</formula1>
    </dataValidation>
  </dataValidations>
  <pageMargins left="0.59055118110236227" right="0.59055118110236227" top="0.62992125984251968" bottom="0.39370078740157483" header="0.51181102362204722" footer="0"/>
  <pageSetup paperSize="9" scale="68" orientation="landscape" r:id="rId1"/>
  <headerFooter alignWithMargins="0"/>
  <drawing r:id="rId2"/>
  <legacyDrawing r:id="rId3"/>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16">
    <pageSetUpPr fitToPage="1"/>
  </sheetPr>
  <dimension ref="B1:BJ76"/>
  <sheetViews>
    <sheetView showGridLines="0" zoomScaleNormal="100" workbookViewId="0">
      <selection activeCell="B2" sqref="B2:J3"/>
    </sheetView>
  </sheetViews>
  <sheetFormatPr defaultColWidth="9" defaultRowHeight="12"/>
  <cols>
    <col min="1" max="2" width="2.875" style="38" customWidth="1"/>
    <col min="3" max="3" width="18.375" style="38" customWidth="1"/>
    <col min="4" max="5" width="4.375" style="38" customWidth="1"/>
    <col min="6" max="6" width="3.75" style="38" customWidth="1"/>
    <col min="7" max="7" width="2.375" style="38" customWidth="1"/>
    <col min="8" max="8" width="10.375" style="38" customWidth="1"/>
    <col min="9" max="9" width="2.375" style="38" customWidth="1"/>
    <col min="10" max="11" width="2.5" style="38" customWidth="1"/>
    <col min="12" max="12" width="2.75" style="38" customWidth="1"/>
    <col min="13" max="13" width="2.875" style="38" customWidth="1"/>
    <col min="14" max="15" width="2.75" style="38" customWidth="1"/>
    <col min="16" max="16" width="3" style="38" customWidth="1"/>
    <col min="17" max="19" width="4.75" style="38" customWidth="1"/>
    <col min="20" max="22" width="2.875" style="38" customWidth="1"/>
    <col min="23" max="24" width="2.5" style="38" customWidth="1"/>
    <col min="25" max="25" width="2.875" style="38" customWidth="1"/>
    <col min="26" max="26" width="7.75" style="38" customWidth="1"/>
    <col min="27" max="27" width="4.75" style="38" customWidth="1"/>
    <col min="28" max="28" width="2" style="38" customWidth="1"/>
    <col min="29" max="30" width="2.375" style="38" customWidth="1"/>
    <col min="31" max="31" width="3.125" style="38" customWidth="1"/>
    <col min="32" max="33" width="2.375" style="38" customWidth="1"/>
    <col min="34" max="34" width="2.875" style="38" customWidth="1"/>
    <col min="35" max="35" width="7.75" style="38" customWidth="1"/>
    <col min="36" max="37" width="4.375" style="38" customWidth="1"/>
    <col min="38" max="38" width="3.375" style="38" customWidth="1"/>
    <col min="39" max="39" width="2.75" style="38" customWidth="1"/>
    <col min="40" max="40" width="2.875" style="38" customWidth="1"/>
    <col min="41" max="41" width="10.75" style="38" customWidth="1"/>
    <col min="42" max="42" width="2.875" style="38" customWidth="1"/>
    <col min="43" max="44" width="2.5" style="38" customWidth="1"/>
    <col min="45" max="45" width="2.75" style="38" customWidth="1"/>
    <col min="46" max="46" width="7.75" style="38" customWidth="1"/>
    <col min="47" max="47" width="11.75" style="38" customWidth="1"/>
    <col min="48" max="48" width="1.875" style="38" customWidth="1"/>
    <col min="49" max="49" width="5.375" style="38" customWidth="1"/>
    <col min="50" max="58" width="9" style="38"/>
    <col min="59" max="59" width="16.25" style="38" customWidth="1"/>
    <col min="60" max="16384" width="9" style="38"/>
  </cols>
  <sheetData>
    <row r="1" spans="2:49" ht="27" customHeight="1">
      <c r="F1" s="37"/>
      <c r="S1" s="83" t="s">
        <v>74</v>
      </c>
      <c r="T1" s="83" t="s">
        <v>214</v>
      </c>
    </row>
    <row r="2" spans="2:49" ht="12" customHeight="1" thickBot="1">
      <c r="B2" s="522" t="s">
        <v>277</v>
      </c>
      <c r="C2" s="522"/>
      <c r="D2" s="522"/>
      <c r="E2" s="522"/>
      <c r="F2" s="522"/>
      <c r="G2" s="522"/>
      <c r="H2" s="522"/>
      <c r="I2" s="522"/>
      <c r="J2" s="522"/>
      <c r="K2" s="116"/>
      <c r="L2" s="116"/>
      <c r="M2" s="116"/>
      <c r="N2" s="116"/>
      <c r="O2" s="116"/>
      <c r="P2" s="116"/>
      <c r="Q2" s="116"/>
      <c r="R2" s="116"/>
      <c r="S2" s="116"/>
      <c r="T2" s="116"/>
      <c r="U2" s="116"/>
      <c r="V2" s="116"/>
      <c r="W2" s="116"/>
      <c r="X2" s="116"/>
      <c r="Y2" s="97"/>
      <c r="Z2" s="39"/>
      <c r="AA2" s="39"/>
      <c r="AB2" s="39"/>
      <c r="AC2" s="39"/>
      <c r="AD2" s="39"/>
      <c r="AE2" s="39"/>
      <c r="AF2" s="39"/>
      <c r="AG2" s="39"/>
      <c r="AH2" s="39"/>
      <c r="AI2" s="39"/>
      <c r="AJ2" s="39"/>
      <c r="AK2" s="39"/>
      <c r="AL2" s="39"/>
      <c r="AM2" s="39"/>
      <c r="AN2" s="39"/>
      <c r="AO2" s="39"/>
      <c r="AP2" s="39"/>
      <c r="AQ2" s="39"/>
      <c r="AR2" s="39"/>
      <c r="AS2" s="39"/>
      <c r="AT2" s="39"/>
      <c r="AU2" s="109"/>
      <c r="AV2" s="107"/>
      <c r="AW2" s="382"/>
    </row>
    <row r="3" spans="2:49" ht="13.15" customHeight="1">
      <c r="B3" s="522"/>
      <c r="C3" s="522"/>
      <c r="D3" s="522"/>
      <c r="E3" s="522"/>
      <c r="F3" s="522"/>
      <c r="G3" s="522"/>
      <c r="H3" s="522"/>
      <c r="I3" s="522"/>
      <c r="J3" s="522"/>
      <c r="K3" s="116"/>
      <c r="L3" s="116"/>
      <c r="M3" s="116"/>
      <c r="N3" s="116"/>
      <c r="O3" s="116"/>
      <c r="P3" s="116"/>
      <c r="Q3" s="116"/>
      <c r="R3" s="116"/>
      <c r="S3" s="116"/>
      <c r="T3" s="116"/>
      <c r="U3" s="116"/>
      <c r="V3" s="116"/>
      <c r="W3" s="116"/>
      <c r="X3" s="116"/>
      <c r="Y3" s="97"/>
      <c r="Z3" s="40"/>
      <c r="AA3" s="40"/>
      <c r="AB3" s="614"/>
      <c r="AC3" s="614"/>
      <c r="AD3" s="614"/>
      <c r="AE3" s="88"/>
      <c r="AF3" s="98"/>
      <c r="AG3" s="98"/>
      <c r="AH3" s="98"/>
      <c r="AI3" s="98"/>
      <c r="AJ3" s="98"/>
      <c r="AK3" s="98"/>
      <c r="AL3" s="98"/>
      <c r="AM3" s="98"/>
      <c r="AN3" s="98"/>
      <c r="AO3" s="98"/>
      <c r="AP3" s="626" t="s">
        <v>298</v>
      </c>
      <c r="AQ3" s="603"/>
      <c r="AR3" s="604"/>
      <c r="AS3" s="610" t="s">
        <v>0</v>
      </c>
      <c r="AT3" s="611"/>
      <c r="AU3" s="108" t="s">
        <v>88</v>
      </c>
      <c r="AV3" s="98"/>
      <c r="AW3" s="382"/>
    </row>
    <row r="4" spans="2:49" ht="14.25" thickBot="1">
      <c r="C4" s="97"/>
      <c r="F4" s="97"/>
      <c r="G4" s="97"/>
      <c r="H4" s="97"/>
      <c r="I4" s="97"/>
      <c r="J4" s="97"/>
      <c r="K4" s="97"/>
      <c r="L4" s="97"/>
      <c r="M4" s="97"/>
      <c r="N4" s="97"/>
      <c r="O4" s="97"/>
      <c r="P4" s="97"/>
      <c r="Q4" s="97"/>
      <c r="R4" s="97"/>
      <c r="S4" s="97"/>
      <c r="T4" s="97"/>
      <c r="U4" s="97"/>
      <c r="V4" s="97"/>
      <c r="W4" s="97"/>
      <c r="X4" s="97"/>
      <c r="Y4" s="97"/>
      <c r="Z4" s="40"/>
      <c r="AA4" s="40"/>
      <c r="AB4" s="99"/>
      <c r="AC4" s="99"/>
      <c r="AD4" s="99"/>
      <c r="AE4" s="88"/>
      <c r="AF4" s="98"/>
      <c r="AG4" s="98"/>
      <c r="AH4" s="98"/>
      <c r="AI4" s="98"/>
      <c r="AJ4" s="98"/>
      <c r="AK4" s="98"/>
      <c r="AL4" s="98"/>
      <c r="AM4" s="98"/>
      <c r="AN4" s="98"/>
      <c r="AO4" s="98"/>
      <c r="AP4" s="605"/>
      <c r="AQ4" s="606"/>
      <c r="AR4" s="607"/>
      <c r="AS4" s="612" t="str">
        <f>+表紙!N28</f>
        <v>○</v>
      </c>
      <c r="AT4" s="613"/>
      <c r="AU4" s="250" t="str">
        <f>+表紙!O28</f>
        <v>　</v>
      </c>
      <c r="AV4" s="98"/>
      <c r="AW4" s="382"/>
    </row>
    <row r="5" spans="2:49" ht="15" customHeight="1">
      <c r="B5" s="143" t="s">
        <v>84</v>
      </c>
      <c r="C5" s="143"/>
      <c r="F5" s="143"/>
      <c r="G5" s="96"/>
      <c r="H5" s="96"/>
      <c r="I5" s="96"/>
      <c r="J5" s="96"/>
      <c r="K5" s="96"/>
      <c r="L5" s="96"/>
      <c r="M5" s="40"/>
      <c r="N5" s="40"/>
      <c r="O5" s="40"/>
      <c r="P5" s="40"/>
      <c r="Q5" s="40"/>
      <c r="R5" s="40"/>
      <c r="S5" s="40"/>
      <c r="T5" s="40"/>
      <c r="U5" s="40"/>
      <c r="V5" s="40"/>
      <c r="W5" s="40"/>
      <c r="X5" s="40"/>
      <c r="Y5" s="40"/>
      <c r="Z5" s="624" t="s">
        <v>81</v>
      </c>
      <c r="AA5" s="624"/>
      <c r="AB5" s="625"/>
      <c r="AC5" s="625"/>
      <c r="AD5" s="625"/>
      <c r="AE5" s="88" t="s">
        <v>85</v>
      </c>
      <c r="AF5" s="532" t="str">
        <f>+表紙!F47</f>
        <v>日鋪建設株式会社　関東南支店</v>
      </c>
      <c r="AG5" s="532"/>
      <c r="AH5" s="532"/>
      <c r="AI5" s="532"/>
      <c r="AJ5" s="532"/>
      <c r="AK5" s="532"/>
      <c r="AL5" s="532"/>
      <c r="AM5" s="532"/>
      <c r="AN5" s="532"/>
      <c r="AO5" s="532"/>
      <c r="AP5" s="532"/>
      <c r="AQ5" s="532"/>
      <c r="AR5" s="532"/>
      <c r="AS5" s="532"/>
      <c r="AT5" s="532"/>
      <c r="AU5" s="532"/>
      <c r="AV5" s="218"/>
      <c r="AW5" s="382"/>
    </row>
    <row r="6" spans="2:49" ht="24.75" customHeight="1" thickBot="1">
      <c r="B6" s="294" t="s">
        <v>422</v>
      </c>
      <c r="C6" s="123"/>
      <c r="F6" s="123"/>
      <c r="G6" s="123"/>
      <c r="H6" s="123"/>
      <c r="I6" s="123"/>
      <c r="J6" s="123"/>
      <c r="K6" s="123"/>
      <c r="L6" s="123"/>
      <c r="M6" s="123"/>
      <c r="N6" s="123"/>
      <c r="O6" s="123"/>
      <c r="P6" s="123"/>
      <c r="Q6" s="123"/>
      <c r="R6" s="123"/>
      <c r="S6" s="123"/>
      <c r="T6" s="123"/>
      <c r="U6" s="123"/>
      <c r="V6" s="123"/>
      <c r="W6" s="123"/>
      <c r="X6" s="123"/>
      <c r="Y6" s="123"/>
      <c r="Z6" s="81"/>
      <c r="AA6" s="81"/>
      <c r="AB6" s="127"/>
      <c r="AC6" s="148"/>
      <c r="AD6" s="148"/>
      <c r="AE6" s="148"/>
      <c r="AF6" s="148"/>
      <c r="AG6" s="148"/>
      <c r="AH6" s="148"/>
      <c r="AI6" s="148"/>
      <c r="AJ6" s="148"/>
      <c r="AK6" s="148"/>
      <c r="AL6" s="148"/>
      <c r="AM6" s="148"/>
      <c r="AN6" s="148"/>
      <c r="AO6" s="148"/>
      <c r="AP6" s="148"/>
      <c r="AQ6" s="148"/>
      <c r="AR6" s="148"/>
      <c r="AS6" s="148"/>
      <c r="AT6" s="148"/>
      <c r="AU6" s="148"/>
      <c r="AV6" s="148"/>
      <c r="AW6" s="382"/>
    </row>
    <row r="7" spans="2:49" ht="28.15" customHeight="1" thickBot="1">
      <c r="B7" s="586" t="s">
        <v>278</v>
      </c>
      <c r="C7" s="587"/>
      <c r="D7" s="583" t="s">
        <v>256</v>
      </c>
      <c r="E7" s="584"/>
      <c r="F7" s="584"/>
      <c r="G7" s="584"/>
      <c r="H7" s="584"/>
      <c r="I7" s="585"/>
      <c r="J7" s="132"/>
      <c r="K7" s="51"/>
      <c r="L7" s="145"/>
      <c r="M7" s="127"/>
      <c r="N7" s="127"/>
      <c r="O7" s="127"/>
      <c r="P7" s="127"/>
      <c r="Q7" s="127"/>
      <c r="R7" s="127"/>
      <c r="S7" s="127"/>
      <c r="T7" s="127"/>
      <c r="U7" s="127"/>
      <c r="V7" s="127"/>
      <c r="W7" s="258"/>
      <c r="X7" s="258"/>
      <c r="Y7" s="127"/>
      <c r="Z7" s="127"/>
      <c r="AA7" s="127"/>
      <c r="AB7" s="127"/>
      <c r="AC7" s="148"/>
      <c r="AD7" s="148"/>
      <c r="AE7" s="148"/>
      <c r="AF7" s="91"/>
      <c r="AG7" s="91"/>
      <c r="AH7" s="91"/>
      <c r="AI7" s="91"/>
      <c r="AJ7" s="91"/>
      <c r="AK7" s="91"/>
      <c r="AL7" s="91"/>
      <c r="AM7" s="91"/>
      <c r="AN7" s="91"/>
      <c r="AO7" s="51"/>
      <c r="AP7" s="51"/>
      <c r="AQ7" s="51"/>
      <c r="AR7" s="51"/>
      <c r="AS7"/>
      <c r="AT7"/>
      <c r="AU7"/>
      <c r="AV7"/>
      <c r="AW7" s="382"/>
    </row>
    <row r="8" spans="2:49" ht="28.15" customHeight="1" thickTop="1" thickBot="1">
      <c r="B8" s="41" t="s">
        <v>83</v>
      </c>
      <c r="C8" s="593" t="s">
        <v>86</v>
      </c>
      <c r="D8" s="593"/>
      <c r="E8" s="593"/>
      <c r="F8" s="593"/>
      <c r="G8" s="593"/>
      <c r="H8" s="593"/>
      <c r="I8" s="593"/>
      <c r="J8" s="593"/>
      <c r="K8" s="593"/>
      <c r="L8" s="137"/>
      <c r="M8" s="127"/>
      <c r="N8" s="127"/>
      <c r="O8" s="127"/>
      <c r="P8" s="127"/>
      <c r="Q8" s="127"/>
      <c r="R8" s="127"/>
      <c r="S8" s="127"/>
      <c r="T8" s="127"/>
      <c r="U8" s="127"/>
      <c r="V8" s="127"/>
      <c r="W8" s="127"/>
      <c r="X8" s="127"/>
      <c r="Y8" s="127"/>
      <c r="Z8" s="127"/>
      <c r="AA8" s="127"/>
      <c r="AB8" s="127"/>
      <c r="AC8" s="91"/>
      <c r="AD8" s="91"/>
      <c r="AE8" s="91"/>
      <c r="AF8" s="51"/>
      <c r="AG8" s="47"/>
      <c r="AH8" s="43" t="s">
        <v>29</v>
      </c>
      <c r="AI8" s="539" t="s">
        <v>303</v>
      </c>
      <c r="AJ8" s="539"/>
      <c r="AK8" s="539"/>
      <c r="AL8" s="539"/>
      <c r="AM8" s="539"/>
      <c r="AN8" s="540"/>
      <c r="AO8" s="51"/>
      <c r="AP8" s="51"/>
      <c r="AQ8" s="51"/>
      <c r="AR8" s="51"/>
      <c r="AS8"/>
      <c r="AT8"/>
      <c r="AU8"/>
      <c r="AV8"/>
      <c r="AW8" s="382"/>
    </row>
    <row r="9" spans="2:49" ht="24.75" customHeight="1" thickTop="1" thickBot="1">
      <c r="B9" s="175" t="s">
        <v>190</v>
      </c>
      <c r="F9" s="590" t="s">
        <v>156</v>
      </c>
      <c r="G9" s="591"/>
      <c r="H9" s="591"/>
      <c r="I9" s="592"/>
      <c r="J9" s="137"/>
      <c r="K9" s="137"/>
      <c r="L9" s="137"/>
      <c r="M9" s="137"/>
      <c r="N9" s="137"/>
      <c r="O9" s="137"/>
      <c r="P9" s="137"/>
      <c r="Q9" s="137"/>
      <c r="R9" s="137"/>
      <c r="S9" s="137"/>
      <c r="T9" s="137"/>
      <c r="U9" s="137"/>
      <c r="V9" s="137"/>
      <c r="W9" s="119"/>
      <c r="X9" s="119"/>
      <c r="Y9" s="119"/>
      <c r="Z9" s="91"/>
      <c r="AA9" s="91"/>
      <c r="AB9" s="91"/>
      <c r="AC9" s="91"/>
      <c r="AD9" s="91"/>
      <c r="AE9" s="620" t="s">
        <v>20</v>
      </c>
      <c r="AF9" s="54"/>
      <c r="AH9" s="541"/>
      <c r="AI9" s="542"/>
      <c r="AJ9" s="542"/>
      <c r="AK9" s="542"/>
      <c r="AL9" s="542"/>
      <c r="AM9" s="542"/>
      <c r="AN9" s="50" t="s">
        <v>13</v>
      </c>
      <c r="AO9" s="51"/>
      <c r="AP9" s="51"/>
      <c r="AQ9" s="51"/>
      <c r="AR9" s="51"/>
      <c r="AS9"/>
      <c r="AT9"/>
      <c r="AU9"/>
      <c r="AV9"/>
      <c r="AW9" s="382"/>
    </row>
    <row r="10" spans="2:49" ht="24.75" customHeight="1" thickTop="1" thickBot="1">
      <c r="F10" s="92"/>
      <c r="G10" s="118"/>
      <c r="H10" s="118"/>
      <c r="I10" s="118"/>
      <c r="J10" s="118"/>
      <c r="K10" s="118"/>
      <c r="L10" s="118"/>
      <c r="M10" s="118"/>
      <c r="N10" s="118"/>
      <c r="O10" s="118"/>
      <c r="P10" s="118"/>
      <c r="Q10" s="118"/>
      <c r="R10" s="118"/>
      <c r="S10" s="118"/>
      <c r="T10" s="118"/>
      <c r="U10" s="118"/>
      <c r="V10" s="118"/>
      <c r="W10" s="119"/>
      <c r="X10" s="119"/>
      <c r="Y10" s="119"/>
      <c r="Z10" s="91"/>
      <c r="AA10" s="91"/>
      <c r="AB10" s="91"/>
      <c r="AD10" s="51"/>
      <c r="AE10" s="621"/>
      <c r="AF10" s="54"/>
      <c r="AN10" s="51"/>
      <c r="AO10" s="51"/>
      <c r="AP10" s="51"/>
      <c r="AQ10" s="51"/>
      <c r="AR10" s="51"/>
      <c r="AS10"/>
      <c r="AT10"/>
      <c r="AU10"/>
      <c r="AV10"/>
      <c r="AW10" s="382"/>
    </row>
    <row r="11" spans="2:49" ht="27" customHeight="1" thickTop="1" thickBot="1">
      <c r="C11" s="153" t="s">
        <v>157</v>
      </c>
      <c r="F11" s="43" t="s">
        <v>17</v>
      </c>
      <c r="G11" s="539" t="s">
        <v>300</v>
      </c>
      <c r="H11" s="539"/>
      <c r="I11" s="540"/>
      <c r="J11" s="44"/>
      <c r="K11" s="45"/>
      <c r="L11" s="46"/>
      <c r="M11" s="579" t="s">
        <v>18</v>
      </c>
      <c r="N11" s="46"/>
      <c r="O11" s="47"/>
      <c r="P11" s="43" t="s">
        <v>19</v>
      </c>
      <c r="Q11" s="594" t="s">
        <v>206</v>
      </c>
      <c r="R11" s="594"/>
      <c r="S11" s="594"/>
      <c r="T11" s="595"/>
      <c r="U11" s="177"/>
      <c r="V11" s="62"/>
      <c r="W11" s="51"/>
      <c r="X11" s="51"/>
      <c r="Y11"/>
      <c r="Z11"/>
      <c r="AA11"/>
      <c r="AB11"/>
      <c r="AC11" s="51"/>
      <c r="AD11" s="59"/>
      <c r="AE11" s="621"/>
      <c r="AF11" s="134"/>
      <c r="AG11" s="47"/>
      <c r="AH11" s="43" t="s">
        <v>36</v>
      </c>
      <c r="AI11" s="539" t="s">
        <v>211</v>
      </c>
      <c r="AJ11" s="539"/>
      <c r="AK11" s="539"/>
      <c r="AL11" s="539"/>
      <c r="AM11" s="539"/>
      <c r="AN11" s="540"/>
      <c r="AO11" s="51"/>
      <c r="AP11" s="51"/>
      <c r="AQ11" s="51"/>
      <c r="AR11" s="51"/>
      <c r="AS11"/>
      <c r="AT11"/>
      <c r="AU11"/>
      <c r="AV11"/>
      <c r="AW11" s="382"/>
    </row>
    <row r="12" spans="2:49" ht="24.75" customHeight="1" thickTop="1" thickBot="1">
      <c r="F12" s="545">
        <f>+ROUND(P12,2)+ROUND(P15,2)+ROUND(P18,2)+ROUND(P24,2)+P27-ROUND(F15,2)</f>
        <v>0</v>
      </c>
      <c r="G12" s="546"/>
      <c r="H12" s="546"/>
      <c r="I12" s="222" t="s">
        <v>13</v>
      </c>
      <c r="J12" s="51"/>
      <c r="K12" s="52"/>
      <c r="L12" s="51"/>
      <c r="M12" s="580"/>
      <c r="N12" s="53"/>
      <c r="P12" s="541"/>
      <c r="Q12" s="596"/>
      <c r="R12" s="596"/>
      <c r="S12" s="596"/>
      <c r="T12" s="50" t="s">
        <v>13</v>
      </c>
      <c r="U12" s="51"/>
      <c r="V12" s="51"/>
      <c r="W12" s="51"/>
      <c r="X12" s="51"/>
      <c r="Y12"/>
      <c r="Z12"/>
      <c r="AA12"/>
      <c r="AB12"/>
      <c r="AC12" s="54"/>
      <c r="AE12" s="621"/>
      <c r="AG12" s="126"/>
      <c r="AH12" s="541"/>
      <c r="AI12" s="542"/>
      <c r="AJ12" s="542"/>
      <c r="AK12" s="542"/>
      <c r="AL12" s="542"/>
      <c r="AM12" s="542"/>
      <c r="AN12" s="50" t="s">
        <v>13</v>
      </c>
      <c r="AO12" s="51"/>
      <c r="AP12" s="51"/>
      <c r="AQ12" s="51"/>
      <c r="AR12" s="51"/>
      <c r="AS12"/>
      <c r="AT12"/>
      <c r="AU12"/>
      <c r="AV12"/>
      <c r="AW12" s="382"/>
    </row>
    <row r="13" spans="2:49" ht="24.75" customHeight="1" thickTop="1" thickBot="1">
      <c r="J13" s="51"/>
      <c r="K13" s="55"/>
      <c r="L13" s="51"/>
      <c r="M13" s="580"/>
      <c r="N13" s="54"/>
      <c r="U13" s="51"/>
      <c r="V13" s="51"/>
      <c r="W13" s="51"/>
      <c r="X13" s="51"/>
      <c r="Y13"/>
      <c r="Z13"/>
      <c r="AA13"/>
      <c r="AB13"/>
      <c r="AC13" s="54"/>
      <c r="AE13" s="621"/>
      <c r="AG13" s="132"/>
      <c r="AH13" s="129"/>
      <c r="AI13" s="130"/>
      <c r="AJ13" s="130"/>
      <c r="AK13" s="130"/>
      <c r="AL13" s="130"/>
      <c r="AM13" s="131"/>
      <c r="AN13" s="131"/>
      <c r="AQ13" s="39"/>
      <c r="AR13" s="39"/>
      <c r="AS13" s="128"/>
      <c r="AT13" s="128"/>
      <c r="AU13" s="257"/>
      <c r="AV13" s="51"/>
      <c r="AW13" s="382"/>
    </row>
    <row r="14" spans="2:49" ht="27" customHeight="1" thickTop="1" thickBot="1">
      <c r="F14" s="49" t="s">
        <v>402</v>
      </c>
      <c r="G14" s="561" t="s">
        <v>163</v>
      </c>
      <c r="H14" s="561"/>
      <c r="I14" s="544"/>
      <c r="J14" s="57"/>
      <c r="K14" s="58"/>
      <c r="L14" s="51"/>
      <c r="M14" s="580"/>
      <c r="N14" s="54"/>
      <c r="O14" s="46"/>
      <c r="P14" s="43" t="s">
        <v>24</v>
      </c>
      <c r="Q14" s="594" t="s">
        <v>279</v>
      </c>
      <c r="R14" s="594"/>
      <c r="S14" s="594"/>
      <c r="T14" s="595"/>
      <c r="U14" s="177"/>
      <c r="V14" s="62"/>
      <c r="W14" s="51"/>
      <c r="X14" s="51"/>
      <c r="Y14"/>
      <c r="Z14"/>
      <c r="AA14"/>
      <c r="AB14"/>
      <c r="AC14" s="54"/>
      <c r="AE14" s="622"/>
      <c r="AG14" s="133"/>
      <c r="AH14" s="49" t="s">
        <v>138</v>
      </c>
      <c r="AI14" s="608" t="s">
        <v>222</v>
      </c>
      <c r="AJ14" s="608"/>
      <c r="AK14" s="608"/>
      <c r="AL14" s="608"/>
      <c r="AM14" s="608"/>
      <c r="AN14" s="609"/>
      <c r="AO14"/>
      <c r="AS14" s="128"/>
      <c r="AT14" s="128"/>
      <c r="AU14" s="257"/>
      <c r="AV14" s="51"/>
      <c r="AW14" s="382"/>
    </row>
    <row r="15" spans="2:49" ht="24.75" customHeight="1" thickBot="1">
      <c r="F15" s="557"/>
      <c r="G15" s="558"/>
      <c r="H15" s="558"/>
      <c r="I15" s="42" t="s">
        <v>13</v>
      </c>
      <c r="J15" s="51"/>
      <c r="K15" s="54"/>
      <c r="L15" s="51"/>
      <c r="M15" s="580"/>
      <c r="N15" s="54"/>
      <c r="P15" s="541"/>
      <c r="Q15" s="596"/>
      <c r="R15" s="596"/>
      <c r="S15" s="596"/>
      <c r="T15" s="50" t="s">
        <v>13</v>
      </c>
      <c r="U15" s="51"/>
      <c r="V15" s="51"/>
      <c r="W15" s="51"/>
      <c r="X15" s="51"/>
      <c r="Y15"/>
      <c r="Z15"/>
      <c r="AA15"/>
      <c r="AB15"/>
      <c r="AC15" s="54"/>
      <c r="AH15" s="571"/>
      <c r="AI15" s="562"/>
      <c r="AJ15" s="562"/>
      <c r="AK15" s="562"/>
      <c r="AL15" s="562"/>
      <c r="AM15" s="562"/>
      <c r="AN15" s="42" t="s">
        <v>13</v>
      </c>
      <c r="AO15"/>
      <c r="AS15" s="60" t="s">
        <v>30</v>
      </c>
      <c r="AT15" s="61"/>
      <c r="AW15" s="382"/>
    </row>
    <row r="16" spans="2:49" ht="27" customHeight="1" thickTop="1" thickBot="1">
      <c r="K16" s="54"/>
      <c r="L16" s="51"/>
      <c r="M16" s="580"/>
      <c r="N16" s="54"/>
      <c r="P16" s="578" t="str">
        <f>+IF(Y18=0,"",IF(Y18-P18=Y18,"エラー！：⑥残さ物量があるのに、④自ら中間処理した量がゼロになっています",""))</f>
        <v/>
      </c>
      <c r="Q16" s="578"/>
      <c r="R16" s="578"/>
      <c r="S16" s="578"/>
      <c r="T16" s="578"/>
      <c r="U16" s="578"/>
      <c r="V16" s="578"/>
      <c r="W16" s="578"/>
      <c r="X16" s="578"/>
      <c r="Y16" s="578"/>
      <c r="Z16" s="578"/>
      <c r="AA16" s="578"/>
      <c r="AB16" s="578"/>
      <c r="AC16" s="54"/>
      <c r="AD16" s="51"/>
      <c r="AE16" s="173"/>
      <c r="AP16" s="48"/>
      <c r="AQ16" s="51"/>
      <c r="AS16" s="547" t="s">
        <v>137</v>
      </c>
      <c r="AT16" s="548"/>
      <c r="AU16" s="223"/>
      <c r="AV16" s="42" t="s">
        <v>13</v>
      </c>
      <c r="AW16" s="382"/>
    </row>
    <row r="17" spans="2:49" ht="27" customHeight="1" thickTop="1" thickBot="1">
      <c r="K17" s="54"/>
      <c r="L17" s="51"/>
      <c r="M17" s="580"/>
      <c r="N17" s="54"/>
      <c r="O17" s="46"/>
      <c r="P17" s="43" t="s">
        <v>27</v>
      </c>
      <c r="Q17" s="539" t="s">
        <v>207</v>
      </c>
      <c r="R17" s="539"/>
      <c r="S17" s="539"/>
      <c r="T17" s="540"/>
      <c r="U17" s="588"/>
      <c r="V17" s="589"/>
      <c r="W17" s="589"/>
      <c r="X17" s="589"/>
      <c r="Y17" s="125" t="s">
        <v>21</v>
      </c>
      <c r="Z17" s="539" t="s">
        <v>210</v>
      </c>
      <c r="AA17" s="539"/>
      <c r="AB17" s="540"/>
      <c r="AC17" s="138"/>
      <c r="AD17" s="133"/>
      <c r="AE17" s="579" t="s">
        <v>28</v>
      </c>
      <c r="AF17" s="46"/>
      <c r="AG17" s="46"/>
      <c r="AH17" s="225" t="s">
        <v>140</v>
      </c>
      <c r="AI17" s="561" t="s">
        <v>212</v>
      </c>
      <c r="AJ17" s="561"/>
      <c r="AK17" s="561"/>
      <c r="AL17" s="544"/>
      <c r="AM17" s="46"/>
      <c r="AN17" s="234"/>
      <c r="AO17" s="543" t="s">
        <v>186</v>
      </c>
      <c r="AP17" s="544"/>
      <c r="AQ17" s="236"/>
      <c r="AS17" s="547" t="s">
        <v>192</v>
      </c>
      <c r="AT17" s="548"/>
      <c r="AU17" s="223"/>
      <c r="AV17" s="42" t="s">
        <v>34</v>
      </c>
      <c r="AW17" s="382"/>
    </row>
    <row r="18" spans="2:49" ht="27" customHeight="1" thickBot="1">
      <c r="K18" s="54"/>
      <c r="L18" s="51"/>
      <c r="M18" s="580"/>
      <c r="N18" s="54"/>
      <c r="P18" s="541"/>
      <c r="Q18" s="596"/>
      <c r="R18" s="596"/>
      <c r="S18" s="596"/>
      <c r="T18" s="50" t="s">
        <v>13</v>
      </c>
      <c r="U18"/>
      <c r="V18" s="227"/>
      <c r="W18"/>
      <c r="X18" s="181"/>
      <c r="Y18" s="545">
        <f>+ROUND(AH9,2)+ROUND(AH12,2)+ROUND(AH15,2)+AH18</f>
        <v>0</v>
      </c>
      <c r="Z18" s="546"/>
      <c r="AA18" s="546"/>
      <c r="AB18" s="50" t="s">
        <v>4</v>
      </c>
      <c r="AC18" s="180"/>
      <c r="AD18" s="180"/>
      <c r="AE18" s="580"/>
      <c r="AH18" s="549">
        <f>+ROUND(AO18,2)+ROUND(AO21,2)</f>
        <v>0</v>
      </c>
      <c r="AI18" s="534"/>
      <c r="AJ18" s="534"/>
      <c r="AK18" s="534"/>
      <c r="AL18" s="42" t="s">
        <v>13</v>
      </c>
      <c r="AM18" s="53"/>
      <c r="AO18" s="251">
        <f>+ROUND(AU16,2)+ROUND(AU17,2)+ROUND(AU18,2)</f>
        <v>0</v>
      </c>
      <c r="AP18" s="42" t="s">
        <v>34</v>
      </c>
      <c r="AS18" s="547" t="s">
        <v>139</v>
      </c>
      <c r="AT18" s="548"/>
      <c r="AU18" s="223"/>
      <c r="AV18" s="42" t="s">
        <v>26</v>
      </c>
      <c r="AW18" s="623" t="s">
        <v>410</v>
      </c>
    </row>
    <row r="19" spans="2:49" ht="24.75" customHeight="1" thickTop="1" thickBot="1">
      <c r="K19" s="54"/>
      <c r="L19" s="51"/>
      <c r="M19" s="580"/>
      <c r="N19" s="54"/>
      <c r="P19" s="120"/>
      <c r="Q19" s="226"/>
      <c r="R19" s="184"/>
      <c r="S19" s="120"/>
      <c r="T19" s="120"/>
      <c r="U19" s="122"/>
      <c r="V19" s="228"/>
      <c r="W19" s="122"/>
      <c r="X19" s="122"/>
      <c r="Y19" s="121"/>
      <c r="Z19" s="121"/>
      <c r="AA19" s="121"/>
      <c r="AB19" s="121"/>
      <c r="AC19" s="51"/>
      <c r="AD19" s="51"/>
      <c r="AE19" s="580"/>
      <c r="AH19" s="51"/>
      <c r="AI19" s="54"/>
      <c r="AJ19" s="51"/>
      <c r="AK19" s="51"/>
      <c r="AL19" s="51"/>
      <c r="AM19" s="54"/>
      <c r="AS19"/>
      <c r="AT19"/>
      <c r="AU19"/>
      <c r="AV19"/>
      <c r="AW19" s="623"/>
    </row>
    <row r="20" spans="2:49" ht="27" customHeight="1" thickTop="1" thickBot="1">
      <c r="K20" s="54"/>
      <c r="L20" s="51"/>
      <c r="M20" s="580"/>
      <c r="N20" s="54"/>
      <c r="P20" s="43" t="s">
        <v>48</v>
      </c>
      <c r="Q20" s="539" t="s">
        <v>208</v>
      </c>
      <c r="R20" s="539"/>
      <c r="S20" s="539"/>
      <c r="T20" s="540"/>
      <c r="U20" s="120"/>
      <c r="V20" s="229"/>
      <c r="W20" s="232"/>
      <c r="X20" s="233"/>
      <c r="Y20" s="125" t="s">
        <v>25</v>
      </c>
      <c r="Z20" s="539" t="s">
        <v>209</v>
      </c>
      <c r="AA20" s="539"/>
      <c r="AB20" s="540"/>
      <c r="AC20" s="51"/>
      <c r="AD20" s="51"/>
      <c r="AE20" s="580"/>
      <c r="AG20" s="51"/>
      <c r="AH20" s="51"/>
      <c r="AI20" s="54"/>
      <c r="AJ20" s="51"/>
      <c r="AK20" s="51"/>
      <c r="AL20" s="136"/>
      <c r="AM20" s="54"/>
      <c r="AN20" s="235"/>
      <c r="AO20" s="543" t="s">
        <v>188</v>
      </c>
      <c r="AP20" s="544"/>
      <c r="AQ20" s="178"/>
      <c r="AR20" s="51"/>
      <c r="AS20" s="56"/>
      <c r="AT20" s="56"/>
      <c r="AW20" s="623"/>
    </row>
    <row r="21" spans="2:49" ht="25.15" customHeight="1" thickBot="1">
      <c r="B21" s="550" t="s">
        <v>421</v>
      </c>
      <c r="C21" s="550"/>
      <c r="D21" s="550"/>
      <c r="E21" s="550"/>
      <c r="F21" s="550"/>
      <c r="G21" s="550"/>
      <c r="H21" s="550"/>
      <c r="I21" s="550"/>
      <c r="J21" s="550"/>
      <c r="K21" s="54"/>
      <c r="L21" s="51"/>
      <c r="M21" s="580"/>
      <c r="N21" s="54"/>
      <c r="P21" s="541"/>
      <c r="Q21" s="600"/>
      <c r="R21" s="600"/>
      <c r="S21" s="600"/>
      <c r="T21" s="50" t="s">
        <v>13</v>
      </c>
      <c r="U21" s="120"/>
      <c r="V21" s="120"/>
      <c r="W21" s="120"/>
      <c r="X21" s="120"/>
      <c r="Y21" s="545">
        <f>+P18-Y18</f>
        <v>0</v>
      </c>
      <c r="Z21" s="546"/>
      <c r="AA21" s="546"/>
      <c r="AB21" s="50" t="s">
        <v>4</v>
      </c>
      <c r="AC21" s="122"/>
      <c r="AD21" s="51"/>
      <c r="AE21" s="581"/>
      <c r="AG21" s="51"/>
      <c r="AH21" s="51"/>
      <c r="AI21" s="54"/>
      <c r="AJ21" s="51"/>
      <c r="AK21" s="51"/>
      <c r="AL21" s="51"/>
      <c r="AM21" s="51"/>
      <c r="AN21" s="136"/>
      <c r="AO21" s="223"/>
      <c r="AP21" s="42" t="s">
        <v>38</v>
      </c>
      <c r="AQ21" s="178"/>
      <c r="AR21" s="51"/>
      <c r="AS21"/>
      <c r="AT21"/>
      <c r="AU21"/>
      <c r="AV21"/>
      <c r="AW21" s="382"/>
    </row>
    <row r="22" spans="2:49" ht="25.5" customHeight="1" thickTop="1" thickBot="1">
      <c r="B22" s="551"/>
      <c r="C22" s="551"/>
      <c r="D22" s="551"/>
      <c r="E22" s="551"/>
      <c r="F22" s="551"/>
      <c r="G22" s="551"/>
      <c r="H22" s="551"/>
      <c r="I22" s="551"/>
      <c r="J22" s="551"/>
      <c r="K22" s="54"/>
      <c r="L22" s="51"/>
      <c r="M22" s="580"/>
      <c r="N22" s="54"/>
      <c r="P22" s="597" t="str">
        <f>+IF(P21=0,"",IF(P18&lt;P21,"エラー !：④の内数である⑤の量が④を超えています",""))</f>
        <v/>
      </c>
      <c r="Q22" s="597"/>
      <c r="R22" s="597"/>
      <c r="S22" s="597"/>
      <c r="T22" s="597"/>
      <c r="U22" s="597"/>
      <c r="V22" s="597"/>
      <c r="W22" s="121"/>
      <c r="X22" s="121"/>
      <c r="Y22" s="121"/>
      <c r="Z22" s="121"/>
      <c r="AA22" s="121"/>
      <c r="AB22" s="121"/>
      <c r="AC22" s="51"/>
      <c r="AD22" s="51"/>
      <c r="AE22" s="173"/>
      <c r="AG22" s="51"/>
      <c r="AH22" s="51"/>
      <c r="AI22" s="54"/>
      <c r="AJ22" s="51"/>
      <c r="AK22" s="51"/>
      <c r="AL22" s="51"/>
      <c r="AM22" s="51"/>
      <c r="AN22" s="51"/>
      <c r="AW22" s="382"/>
    </row>
    <row r="23" spans="2:49" ht="27" customHeight="1" thickTop="1" thickBot="1">
      <c r="B23" s="554" t="s">
        <v>159</v>
      </c>
      <c r="C23" s="556"/>
      <c r="D23" s="555" t="s">
        <v>423</v>
      </c>
      <c r="E23" s="555"/>
      <c r="F23" s="555"/>
      <c r="G23" s="556"/>
      <c r="H23" s="554" t="s">
        <v>424</v>
      </c>
      <c r="I23" s="555"/>
      <c r="J23" s="556"/>
      <c r="K23" s="54"/>
      <c r="L23" s="51"/>
      <c r="M23" s="580"/>
      <c r="N23" s="54"/>
      <c r="O23" s="46"/>
      <c r="P23" s="49" t="s">
        <v>72</v>
      </c>
      <c r="Q23" s="561" t="s">
        <v>32</v>
      </c>
      <c r="R23" s="561"/>
      <c r="S23" s="561"/>
      <c r="T23" s="544"/>
      <c r="U23" s="598"/>
      <c r="V23" s="599"/>
      <c r="W23" s="599"/>
      <c r="X23" s="599"/>
      <c r="AC23" s="51"/>
      <c r="AD23" s="51"/>
      <c r="AE23"/>
      <c r="AF23"/>
      <c r="AG23"/>
      <c r="AH23"/>
      <c r="AI23" s="237"/>
      <c r="AJ23"/>
      <c r="AK23" s="51"/>
      <c r="AL23" s="51"/>
      <c r="AM23" s="51"/>
      <c r="AN23" s="140"/>
      <c r="AP23" s="51"/>
      <c r="AR23" s="47"/>
      <c r="AS23" s="125" t="s">
        <v>152</v>
      </c>
      <c r="AT23" s="539" t="s">
        <v>153</v>
      </c>
      <c r="AU23" s="539"/>
      <c r="AV23" s="540"/>
      <c r="AW23" s="382"/>
    </row>
    <row r="24" spans="2:49" ht="27" customHeight="1" thickBot="1">
      <c r="B24" s="535" t="s">
        <v>160</v>
      </c>
      <c r="C24" s="536"/>
      <c r="D24" s="562">
        <v>0</v>
      </c>
      <c r="E24" s="562"/>
      <c r="F24" s="562"/>
      <c r="G24" s="182" t="s">
        <v>158</v>
      </c>
      <c r="H24" s="533">
        <f>+F12</f>
        <v>0</v>
      </c>
      <c r="I24" s="534"/>
      <c r="J24" s="182" t="s">
        <v>158</v>
      </c>
      <c r="K24" s="54"/>
      <c r="L24" s="51"/>
      <c r="M24" s="581"/>
      <c r="P24" s="571"/>
      <c r="Q24" s="601"/>
      <c r="R24" s="601"/>
      <c r="S24" s="601"/>
      <c r="T24" s="42" t="s">
        <v>13</v>
      </c>
      <c r="U24"/>
      <c r="V24"/>
      <c r="W24"/>
      <c r="X24"/>
      <c r="AC24" s="51"/>
      <c r="AD24" s="51"/>
      <c r="AE24"/>
      <c r="AF24"/>
      <c r="AG24"/>
      <c r="AH24"/>
      <c r="AI24" s="237"/>
      <c r="AJ24"/>
      <c r="AK24" s="51"/>
      <c r="AL24" s="130"/>
      <c r="AM24" s="51"/>
      <c r="AN24" s="51"/>
      <c r="AQ24" s="54"/>
      <c r="AR24" s="135"/>
      <c r="AS24" s="545">
        <f>+ROUND(AU16,2)+ROUND(AA28,2)</f>
        <v>0</v>
      </c>
      <c r="AT24" s="546"/>
      <c r="AU24" s="546"/>
      <c r="AV24" s="50" t="s">
        <v>13</v>
      </c>
      <c r="AW24" s="382"/>
    </row>
    <row r="25" spans="2:49" ht="27" customHeight="1" thickBot="1">
      <c r="B25" s="535" t="s">
        <v>161</v>
      </c>
      <c r="C25" s="536"/>
      <c r="D25" s="562">
        <v>0</v>
      </c>
      <c r="E25" s="562"/>
      <c r="F25" s="562"/>
      <c r="G25" s="182" t="s">
        <v>158</v>
      </c>
      <c r="H25" s="533">
        <f>+P12+AH9</f>
        <v>0</v>
      </c>
      <c r="I25" s="534"/>
      <c r="J25" s="182" t="s">
        <v>158</v>
      </c>
      <c r="K25" s="54"/>
      <c r="L25" s="51"/>
      <c r="P25" s="51"/>
      <c r="Q25" s="51"/>
      <c r="R25" s="51"/>
      <c r="S25" s="51"/>
      <c r="T25" s="51"/>
      <c r="U25" s="51"/>
      <c r="V25" s="51"/>
      <c r="AE25" s="139"/>
      <c r="AH25" s="51"/>
      <c r="AI25" s="54"/>
      <c r="AJ25" s="51"/>
      <c r="AK25" s="51"/>
      <c r="AL25" s="174"/>
      <c r="AM25" s="174"/>
      <c r="AN25" s="174"/>
      <c r="AQ25" s="239"/>
      <c r="AR25" s="117"/>
      <c r="AW25" s="382"/>
    </row>
    <row r="26" spans="2:49" ht="27" customHeight="1" thickTop="1" thickBot="1">
      <c r="B26" s="535" t="s">
        <v>162</v>
      </c>
      <c r="C26" s="536"/>
      <c r="D26" s="562">
        <v>0</v>
      </c>
      <c r="E26" s="562"/>
      <c r="F26" s="562"/>
      <c r="G26" s="182" t="s">
        <v>158</v>
      </c>
      <c r="H26" s="533">
        <f>+P21</f>
        <v>0</v>
      </c>
      <c r="I26" s="534"/>
      <c r="J26" s="182" t="s">
        <v>158</v>
      </c>
      <c r="K26" s="54"/>
      <c r="L26" s="133"/>
      <c r="M26" s="579" t="s">
        <v>35</v>
      </c>
      <c r="N26" s="46"/>
      <c r="O26" s="46"/>
      <c r="P26" s="225" t="s">
        <v>142</v>
      </c>
      <c r="Q26" s="561" t="s">
        <v>143</v>
      </c>
      <c r="R26" s="561"/>
      <c r="S26" s="561"/>
      <c r="T26" s="544"/>
      <c r="U26" s="46"/>
      <c r="V26" s="46"/>
      <c r="W26" s="46"/>
      <c r="X26" s="46"/>
      <c r="Y26" s="46"/>
      <c r="Z26" s="46"/>
      <c r="AA26" s="46"/>
      <c r="AB26" s="46"/>
      <c r="AC26" s="46"/>
      <c r="AD26" s="46"/>
      <c r="AE26" s="46"/>
      <c r="AF26" s="46"/>
      <c r="AG26" s="46"/>
      <c r="AH26" s="46"/>
      <c r="AI26" s="59"/>
      <c r="AJ26" s="46"/>
      <c r="AK26" s="47"/>
      <c r="AL26" s="125" t="s">
        <v>149</v>
      </c>
      <c r="AM26" s="539" t="s">
        <v>213</v>
      </c>
      <c r="AN26" s="539"/>
      <c r="AO26" s="539"/>
      <c r="AP26" s="540"/>
      <c r="AQ26" s="241"/>
      <c r="AR26" s="242"/>
      <c r="AS26" s="125" t="s">
        <v>154</v>
      </c>
      <c r="AT26" s="539" t="s">
        <v>398</v>
      </c>
      <c r="AU26" s="539"/>
      <c r="AV26" s="540"/>
      <c r="AW26" s="382"/>
    </row>
    <row r="27" spans="2:49" ht="27" customHeight="1" thickBot="1">
      <c r="B27" s="535" t="s">
        <v>164</v>
      </c>
      <c r="C27" s="536"/>
      <c r="D27" s="562">
        <v>0</v>
      </c>
      <c r="E27" s="562"/>
      <c r="F27" s="562"/>
      <c r="G27" s="182" t="s">
        <v>158</v>
      </c>
      <c r="H27" s="533">
        <f>+Y21</f>
        <v>0</v>
      </c>
      <c r="I27" s="534"/>
      <c r="J27" s="182" t="s">
        <v>158</v>
      </c>
      <c r="M27" s="580"/>
      <c r="P27" s="549">
        <f>+R30+ROUND(R33,2)</f>
        <v>0</v>
      </c>
      <c r="Q27" s="582"/>
      <c r="R27" s="582"/>
      <c r="S27" s="582"/>
      <c r="T27" s="42" t="s">
        <v>38</v>
      </c>
      <c r="U27" s="62"/>
      <c r="V27" s="62"/>
      <c r="Y27" s="60" t="s">
        <v>39</v>
      </c>
      <c r="Z27" s="63"/>
      <c r="AH27" s="51"/>
      <c r="AI27" s="51"/>
      <c r="AJ27" s="51"/>
      <c r="AK27" s="51"/>
      <c r="AL27" s="545">
        <f>+AH18+P27</f>
        <v>0</v>
      </c>
      <c r="AM27" s="546"/>
      <c r="AN27" s="546"/>
      <c r="AO27" s="546"/>
      <c r="AP27" s="50" t="s">
        <v>13</v>
      </c>
      <c r="AQ27" s="239"/>
      <c r="AR27" s="117"/>
      <c r="AS27" s="541"/>
      <c r="AT27" s="542"/>
      <c r="AU27" s="542"/>
      <c r="AV27" s="50" t="s">
        <v>13</v>
      </c>
      <c r="AW27" s="382"/>
    </row>
    <row r="28" spans="2:49" ht="27" customHeight="1" thickTop="1" thickBot="1">
      <c r="B28" s="537" t="s">
        <v>299</v>
      </c>
      <c r="C28" s="538"/>
      <c r="D28" s="562">
        <v>0</v>
      </c>
      <c r="E28" s="562"/>
      <c r="F28" s="562"/>
      <c r="G28" s="182" t="s">
        <v>158</v>
      </c>
      <c r="H28" s="533">
        <f>+P15+AH12</f>
        <v>0</v>
      </c>
      <c r="I28" s="534"/>
      <c r="J28" s="182" t="s">
        <v>158</v>
      </c>
      <c r="M28" s="580"/>
      <c r="P28" s="54"/>
      <c r="U28" s="51"/>
      <c r="V28" s="51"/>
      <c r="Y28" s="572" t="s">
        <v>137</v>
      </c>
      <c r="Z28" s="573"/>
      <c r="AA28" s="571"/>
      <c r="AB28" s="562"/>
      <c r="AC28" s="562"/>
      <c r="AD28" s="562"/>
      <c r="AE28" s="562"/>
      <c r="AF28" s="42" t="s">
        <v>13</v>
      </c>
      <c r="AH28" s="51"/>
      <c r="AI28" s="51"/>
      <c r="AN28" s="238"/>
      <c r="AQ28" s="239"/>
      <c r="AR28" s="117"/>
      <c r="AS28" s="383" t="str">
        <f>+IF(AS27=0,"",IF(AL27&lt;(AS24+AS27+AS31),"エラー !：⑩の内数である（⑫+⑬＋⑭）の量が⑩を超えています",""))</f>
        <v/>
      </c>
      <c r="AT28" s="379"/>
      <c r="AU28" s="379"/>
      <c r="AV28" s="379"/>
      <c r="AW28" s="382"/>
    </row>
    <row r="29" spans="2:49" ht="27" customHeight="1" thickTop="1" thickBot="1">
      <c r="B29" s="535" t="s">
        <v>165</v>
      </c>
      <c r="C29" s="536"/>
      <c r="D29" s="562">
        <v>0</v>
      </c>
      <c r="E29" s="562"/>
      <c r="F29" s="562"/>
      <c r="G29" s="182" t="s">
        <v>158</v>
      </c>
      <c r="H29" s="533">
        <f>+AL27</f>
        <v>0</v>
      </c>
      <c r="I29" s="534"/>
      <c r="J29" s="182" t="s">
        <v>158</v>
      </c>
      <c r="M29" s="580"/>
      <c r="P29" s="54"/>
      <c r="Q29" s="133"/>
      <c r="R29" s="49" t="s">
        <v>145</v>
      </c>
      <c r="S29" s="561" t="s">
        <v>33</v>
      </c>
      <c r="T29" s="576"/>
      <c r="U29" s="576"/>
      <c r="V29" s="577"/>
      <c r="W29" s="46"/>
      <c r="X29" s="64"/>
      <c r="Y29" s="572" t="s">
        <v>191</v>
      </c>
      <c r="Z29" s="573"/>
      <c r="AA29" s="571"/>
      <c r="AB29" s="562"/>
      <c r="AC29" s="562"/>
      <c r="AD29" s="562"/>
      <c r="AE29" s="562"/>
      <c r="AF29" s="42" t="s">
        <v>13</v>
      </c>
      <c r="AH29" s="51"/>
      <c r="AI29" s="51"/>
      <c r="AJ29" s="51"/>
      <c r="AK29" s="51"/>
      <c r="AL29" s="125" t="s">
        <v>150</v>
      </c>
      <c r="AM29" s="539" t="s">
        <v>151</v>
      </c>
      <c r="AN29" s="539"/>
      <c r="AO29" s="539"/>
      <c r="AP29" s="540"/>
      <c r="AQ29" s="240"/>
      <c r="AR29" s="243"/>
      <c r="AS29" s="569" t="s">
        <v>155</v>
      </c>
      <c r="AT29" s="565" t="s">
        <v>399</v>
      </c>
      <c r="AU29" s="565"/>
      <c r="AV29" s="566"/>
      <c r="AW29" s="382"/>
    </row>
    <row r="30" spans="2:49" ht="27" customHeight="1" thickBot="1">
      <c r="B30" s="535" t="s">
        <v>166</v>
      </c>
      <c r="C30" s="536"/>
      <c r="D30" s="562">
        <v>0</v>
      </c>
      <c r="E30" s="562"/>
      <c r="F30" s="562"/>
      <c r="G30" s="182" t="s">
        <v>158</v>
      </c>
      <c r="H30" s="533">
        <f>+AL30</f>
        <v>0</v>
      </c>
      <c r="I30" s="534"/>
      <c r="J30" s="182" t="s">
        <v>158</v>
      </c>
      <c r="M30" s="580"/>
      <c r="P30" s="54"/>
      <c r="R30" s="549">
        <f>+ROUND(AA28,2)+ROUND(AA29,2)+ROUND(AA30,2)</f>
        <v>0</v>
      </c>
      <c r="S30" s="582"/>
      <c r="T30" s="582"/>
      <c r="U30" s="582"/>
      <c r="V30" s="42" t="s">
        <v>16</v>
      </c>
      <c r="Y30" s="572" t="s">
        <v>148</v>
      </c>
      <c r="Z30" s="573"/>
      <c r="AA30" s="571"/>
      <c r="AB30" s="562"/>
      <c r="AC30" s="562"/>
      <c r="AD30" s="562"/>
      <c r="AE30" s="562"/>
      <c r="AF30" s="42" t="s">
        <v>13</v>
      </c>
      <c r="AL30" s="541"/>
      <c r="AM30" s="542"/>
      <c r="AN30" s="542"/>
      <c r="AO30" s="542"/>
      <c r="AP30" s="50" t="s">
        <v>13</v>
      </c>
      <c r="AS30" s="570"/>
      <c r="AT30" s="567"/>
      <c r="AU30" s="567"/>
      <c r="AV30" s="568"/>
      <c r="AW30" s="382"/>
    </row>
    <row r="31" spans="2:49" ht="27" customHeight="1" thickTop="1" thickBot="1">
      <c r="B31" s="535" t="s">
        <v>167</v>
      </c>
      <c r="C31" s="536"/>
      <c r="D31" s="562">
        <v>0</v>
      </c>
      <c r="E31" s="562"/>
      <c r="F31" s="562"/>
      <c r="G31" s="182" t="s">
        <v>158</v>
      </c>
      <c r="H31" s="533">
        <f>+AS24</f>
        <v>0</v>
      </c>
      <c r="I31" s="534"/>
      <c r="J31" s="182" t="s">
        <v>158</v>
      </c>
      <c r="M31" s="580"/>
      <c r="P31" s="54"/>
      <c r="Y31"/>
      <c r="Z31"/>
      <c r="AA31" s="65" t="s">
        <v>309</v>
      </c>
      <c r="AK31" s="117"/>
      <c r="AL31" s="578" t="str">
        <f>+IF(AL30=0,"",IF(AL27&lt;AL30,"エラー !：⑩の内数である⑪の量が⑩を超えています",""))</f>
        <v/>
      </c>
      <c r="AM31" s="578"/>
      <c r="AN31" s="578"/>
      <c r="AO31" s="578"/>
      <c r="AP31" s="578"/>
      <c r="AQ31" s="578"/>
      <c r="AR31" s="39"/>
      <c r="AS31" s="563"/>
      <c r="AT31" s="564"/>
      <c r="AU31" s="564"/>
      <c r="AV31" s="152" t="s">
        <v>13</v>
      </c>
      <c r="AW31" s="382"/>
    </row>
    <row r="32" spans="2:49" ht="27" customHeight="1" thickTop="1" thickBot="1">
      <c r="B32" s="535" t="s">
        <v>400</v>
      </c>
      <c r="C32" s="536"/>
      <c r="D32" s="562">
        <v>0</v>
      </c>
      <c r="E32" s="562"/>
      <c r="F32" s="562"/>
      <c r="G32" s="182" t="s">
        <v>158</v>
      </c>
      <c r="H32" s="533">
        <f>+AS27</f>
        <v>0</v>
      </c>
      <c r="I32" s="534"/>
      <c r="J32" s="182" t="s">
        <v>158</v>
      </c>
      <c r="M32" s="580"/>
      <c r="P32" s="54"/>
      <c r="Q32" s="133"/>
      <c r="R32" s="49" t="s">
        <v>147</v>
      </c>
      <c r="S32" s="561" t="s">
        <v>37</v>
      </c>
      <c r="T32" s="576"/>
      <c r="U32" s="576"/>
      <c r="V32" s="577"/>
      <c r="W32" s="51"/>
      <c r="X32" s="51"/>
      <c r="Y32"/>
      <c r="Z32"/>
      <c r="AA32" s="523" t="s">
        <v>280</v>
      </c>
      <c r="AB32" s="524"/>
      <c r="AC32" s="524"/>
      <c r="AD32" s="524"/>
      <c r="AE32" s="524"/>
      <c r="AF32" s="524"/>
      <c r="AG32" s="524" t="s">
        <v>281</v>
      </c>
      <c r="AH32" s="524"/>
      <c r="AI32" s="524"/>
      <c r="AJ32" s="524"/>
      <c r="AK32" s="524" t="s">
        <v>310</v>
      </c>
      <c r="AL32" s="524"/>
      <c r="AM32" s="524"/>
      <c r="AN32" s="524"/>
      <c r="AO32" s="529"/>
      <c r="AP32" s="176"/>
      <c r="AS32" s="384" t="str">
        <f>+IF(AS31=0,"",IF(AL27&lt;(AS24+AS27+AS31),"エラー !：⑩の内数である（⑫+⑬＋⑭）の量が⑩を超えています",""))</f>
        <v/>
      </c>
      <c r="AT32" s="380"/>
      <c r="AU32" s="380"/>
      <c r="AV32" s="380"/>
      <c r="AW32" s="382"/>
    </row>
    <row r="33" spans="2:62" ht="27" customHeight="1" thickBot="1">
      <c r="B33" s="559" t="s">
        <v>401</v>
      </c>
      <c r="C33" s="560"/>
      <c r="D33" s="574">
        <v>0</v>
      </c>
      <c r="E33" s="575"/>
      <c r="F33" s="575"/>
      <c r="G33" s="183" t="s">
        <v>158</v>
      </c>
      <c r="H33" s="552">
        <f>+AS31</f>
        <v>0</v>
      </c>
      <c r="I33" s="553"/>
      <c r="J33" s="183" t="s">
        <v>158</v>
      </c>
      <c r="M33" s="581"/>
      <c r="R33" s="571"/>
      <c r="S33" s="562"/>
      <c r="T33" s="562"/>
      <c r="U33" s="562"/>
      <c r="V33" s="42" t="s">
        <v>38</v>
      </c>
      <c r="W33" s="51"/>
      <c r="X33" s="51"/>
      <c r="Y33"/>
      <c r="Z33"/>
      <c r="AA33" s="525"/>
      <c r="AB33" s="526"/>
      <c r="AC33" s="526"/>
      <c r="AD33" s="526"/>
      <c r="AE33" s="526"/>
      <c r="AF33" s="526"/>
      <c r="AG33" s="526"/>
      <c r="AH33" s="526"/>
      <c r="AI33" s="526"/>
      <c r="AJ33" s="526"/>
      <c r="AK33" s="526"/>
      <c r="AL33" s="526"/>
      <c r="AM33" s="526"/>
      <c r="AN33" s="526"/>
      <c r="AO33" s="530"/>
      <c r="AP33" s="176"/>
      <c r="AW33" s="382"/>
    </row>
    <row r="34" spans="2:62" ht="18" customHeight="1">
      <c r="C34" s="244" t="str">
        <f>+IF(D30=0,"",IF(D29&lt;D30,"エラー !：上の表は、⑩の内数である⑪の量が⑩を超えています",""))</f>
        <v/>
      </c>
      <c r="AA34" s="527"/>
      <c r="AB34" s="528"/>
      <c r="AC34" s="528"/>
      <c r="AD34" s="528"/>
      <c r="AE34" s="528"/>
      <c r="AF34" s="528"/>
      <c r="AG34" s="528"/>
      <c r="AH34" s="528"/>
      <c r="AI34" s="528"/>
      <c r="AJ34" s="528"/>
      <c r="AK34" s="528"/>
      <c r="AL34" s="528"/>
      <c r="AM34" s="528"/>
      <c r="AN34" s="528"/>
      <c r="AO34" s="531"/>
      <c r="AP34" s="176"/>
      <c r="AW34" s="382"/>
    </row>
    <row r="35" spans="2:62" ht="15" customHeight="1">
      <c r="C35" s="245" t="str">
        <f>+IF(D31=0,"",IF(D29&lt;D31,"エラー !：上の表は、⑩の内数である⑫の量が⑩を超えています",""))</f>
        <v/>
      </c>
      <c r="AF35" s="62"/>
      <c r="AG35" s="62"/>
      <c r="AH35" s="62"/>
      <c r="AI35" s="62"/>
      <c r="AJ35" s="62"/>
      <c r="AK35" s="62"/>
      <c r="AL35" s="51"/>
      <c r="AM35" s="51"/>
      <c r="AN35" s="51"/>
      <c r="AO35" s="51"/>
      <c r="AP35" s="51"/>
      <c r="AQ35" s="51"/>
      <c r="AR35" s="51"/>
    </row>
    <row r="36" spans="2:62" ht="15" customHeight="1">
      <c r="C36" s="245" t="str">
        <f>+IF(D32=0,"",IF(D29&lt;D32,"エラー !：上の表は、⑩の内数である⑬の量が⑩を超えています",""))</f>
        <v/>
      </c>
      <c r="AF36" s="62"/>
      <c r="AG36" s="62"/>
      <c r="AH36" s="62"/>
      <c r="AI36" s="62"/>
      <c r="AJ36" s="62"/>
      <c r="AK36" s="62"/>
      <c r="AL36" s="62"/>
      <c r="AM36" s="141"/>
      <c r="AN36" s="141"/>
      <c r="AO36" s="117"/>
      <c r="AP36" s="51"/>
      <c r="AQ36" s="51"/>
      <c r="AR36" s="51"/>
      <c r="AS36" s="51"/>
      <c r="AT36" s="51"/>
      <c r="AU36" s="51"/>
      <c r="AV36" s="51"/>
      <c r="AW36" s="66"/>
      <c r="AY36" s="51"/>
      <c r="AZ36" s="51"/>
      <c r="BA36" s="51"/>
      <c r="BB36" s="51"/>
      <c r="BC36" s="51"/>
      <c r="BD36" s="51"/>
    </row>
    <row r="37" spans="2:62" ht="15" customHeight="1">
      <c r="C37" s="245" t="str">
        <f>+IF(D33=0,"",IF(D29&lt;D33,"エラー !：上の表は、⑩の内数である⑭の量が⑩を超えています",""))</f>
        <v/>
      </c>
      <c r="J37" s="66"/>
      <c r="K37" s="66"/>
      <c r="R37" s="66"/>
      <c r="S37" s="66"/>
      <c r="T37" s="66"/>
      <c r="AF37" s="51"/>
      <c r="AG37" s="51"/>
      <c r="AH37" s="51"/>
      <c r="AI37" s="51"/>
      <c r="AJ37" s="51"/>
      <c r="AK37" s="51"/>
      <c r="AL37" s="62"/>
      <c r="AM37" s="117"/>
      <c r="AN37" s="117"/>
      <c r="AO37" s="117"/>
      <c r="AP37" s="51"/>
      <c r="AQ37" s="51"/>
      <c r="AR37" s="51"/>
      <c r="AS37" s="51"/>
      <c r="AT37" s="51"/>
      <c r="AU37" s="62"/>
      <c r="AV37" s="62"/>
      <c r="AW37" s="66"/>
      <c r="AY37" s="51"/>
      <c r="AZ37" s="51"/>
      <c r="BA37" s="51"/>
      <c r="BB37" s="51"/>
      <c r="BC37" s="51"/>
      <c r="BD37" s="51"/>
    </row>
    <row r="38" spans="2:62" ht="13.5">
      <c r="J38" s="66"/>
      <c r="K38" s="66"/>
      <c r="R38" s="66"/>
      <c r="S38" s="66"/>
      <c r="T38" s="66"/>
      <c r="AF38" s="51"/>
      <c r="AG38" s="51"/>
      <c r="AH38" s="51"/>
      <c r="AI38" s="51"/>
      <c r="AJ38" s="51"/>
      <c r="AK38" s="51"/>
      <c r="AL38" s="62"/>
      <c r="AM38" s="117"/>
      <c r="AN38" s="117"/>
      <c r="AO38" s="117"/>
      <c r="AP38" s="51"/>
      <c r="AQ38" s="51"/>
      <c r="AR38" s="51"/>
      <c r="AS38" s="117"/>
      <c r="AT38" s="141"/>
      <c r="AU38" s="62"/>
      <c r="AV38" s="62"/>
      <c r="AW38" s="66"/>
      <c r="AY38" s="51"/>
      <c r="AZ38" s="51"/>
      <c r="BA38" s="51"/>
      <c r="BB38" s="51"/>
      <c r="BC38" s="51"/>
      <c r="BD38" s="51"/>
    </row>
    <row r="39" spans="2:62" ht="13.5">
      <c r="J39" s="66"/>
      <c r="K39" s="66"/>
      <c r="R39" s="66"/>
      <c r="S39" s="66"/>
      <c r="T39" s="66"/>
      <c r="AF39" s="51"/>
      <c r="AG39" s="51"/>
      <c r="AH39" s="51"/>
      <c r="AI39" s="51"/>
      <c r="AJ39" s="51"/>
      <c r="AK39" s="51"/>
      <c r="AL39" s="62"/>
      <c r="AM39" s="117"/>
      <c r="AN39" s="117"/>
      <c r="AO39" s="117"/>
      <c r="AP39" s="51"/>
      <c r="AQ39" s="51"/>
      <c r="AR39" s="51"/>
      <c r="AS39" s="117"/>
      <c r="AT39" s="62"/>
      <c r="AU39" s="62"/>
      <c r="AV39" s="62"/>
      <c r="AW39" s="66"/>
      <c r="AY39" s="51"/>
      <c r="AZ39" s="51"/>
      <c r="BA39" s="51"/>
      <c r="BB39" s="51"/>
      <c r="BC39" s="51"/>
      <c r="BD39" s="51"/>
    </row>
    <row r="40" spans="2:62" ht="13.5">
      <c r="J40" s="66"/>
      <c r="K40" s="66"/>
      <c r="R40" s="66"/>
      <c r="S40" s="66"/>
      <c r="T40" s="66"/>
      <c r="AF40" s="51"/>
      <c r="AG40" s="51"/>
      <c r="AH40" s="51"/>
      <c r="AI40" s="51"/>
      <c r="AJ40" s="51"/>
      <c r="AK40" s="51"/>
      <c r="AL40" s="62"/>
      <c r="AM40" s="117"/>
      <c r="AN40" s="117"/>
      <c r="AO40" s="117"/>
      <c r="AP40" s="51"/>
      <c r="AQ40" s="51"/>
      <c r="AR40" s="51"/>
      <c r="AS40" s="117"/>
      <c r="AT40" s="62"/>
      <c r="AU40" s="62"/>
      <c r="AV40" s="62"/>
      <c r="AW40" s="66"/>
      <c r="AY40" s="51"/>
      <c r="AZ40" s="51"/>
      <c r="BA40" s="51"/>
      <c r="BB40" s="51"/>
      <c r="BC40" s="51"/>
      <c r="BD40" s="51"/>
    </row>
    <row r="41" spans="2:62" ht="13.5">
      <c r="J41" s="66"/>
      <c r="K41" s="66"/>
      <c r="R41" s="66"/>
      <c r="S41" s="66"/>
      <c r="T41" s="66"/>
      <c r="AF41" s="51"/>
      <c r="AG41" s="51"/>
      <c r="AH41" s="51"/>
      <c r="AI41" s="51"/>
      <c r="AJ41" s="51"/>
      <c r="AK41" s="51"/>
      <c r="AL41" s="51"/>
      <c r="AM41" s="51"/>
      <c r="AN41" s="51"/>
      <c r="AO41" s="51"/>
      <c r="AP41" s="51"/>
      <c r="AQ41" s="51"/>
      <c r="AR41" s="51"/>
      <c r="AS41" s="117"/>
      <c r="AT41" s="62"/>
      <c r="AU41" s="62"/>
      <c r="AV41" s="62"/>
      <c r="AW41" s="66"/>
      <c r="AY41" s="51"/>
      <c r="AZ41" s="51"/>
      <c r="BA41" s="51"/>
      <c r="BB41" s="51"/>
      <c r="BC41" s="51"/>
      <c r="BD41" s="51"/>
    </row>
    <row r="42" spans="2:62" ht="13.5">
      <c r="I42" s="66"/>
      <c r="J42" s="66"/>
      <c r="K42" s="66"/>
      <c r="R42" s="66"/>
      <c r="S42" s="66"/>
      <c r="T42" s="66"/>
      <c r="AQ42" s="51"/>
      <c r="AR42" s="51"/>
      <c r="AS42" s="117"/>
      <c r="AT42" s="62"/>
      <c r="AY42" s="51"/>
      <c r="AZ42" s="51"/>
      <c r="BA42" s="51"/>
      <c r="BB42" s="51"/>
      <c r="BC42" s="51"/>
      <c r="BD42" s="51"/>
    </row>
    <row r="43" spans="2:62">
      <c r="I43" s="66"/>
      <c r="J43" s="66"/>
      <c r="K43" s="66"/>
      <c r="R43" s="66"/>
      <c r="S43" s="66"/>
      <c r="T43" s="66"/>
      <c r="AW43" s="66"/>
      <c r="AY43" s="51"/>
      <c r="AZ43" s="51"/>
      <c r="BA43" s="51"/>
      <c r="BB43" s="51"/>
      <c r="BC43" s="51"/>
      <c r="BD43" s="51"/>
    </row>
    <row r="44" spans="2:62">
      <c r="I44" s="66"/>
      <c r="J44" s="66"/>
      <c r="K44" s="66"/>
      <c r="R44" s="66"/>
      <c r="S44" s="66"/>
      <c r="T44" s="66"/>
      <c r="AW44" s="66"/>
    </row>
    <row r="45" spans="2:62">
      <c r="I45" s="66"/>
      <c r="J45" s="66"/>
      <c r="K45" s="66"/>
      <c r="R45" s="66"/>
      <c r="S45" s="66"/>
      <c r="T45" s="66"/>
    </row>
    <row r="46" spans="2:62">
      <c r="I46" s="66"/>
      <c r="J46" s="66"/>
      <c r="K46" s="66"/>
      <c r="R46" s="66"/>
      <c r="S46" s="66"/>
      <c r="T46" s="66"/>
    </row>
    <row r="47" spans="2:62" ht="13.5">
      <c r="I47" s="66"/>
      <c r="J47" s="66"/>
      <c r="K47" s="66"/>
      <c r="R47" s="66"/>
      <c r="S47" s="66"/>
      <c r="T47" s="66"/>
      <c r="BH47" s="67"/>
      <c r="BI47" s="67"/>
      <c r="BJ47" s="65"/>
    </row>
    <row r="48" spans="2:62">
      <c r="I48" s="66"/>
      <c r="J48" s="66"/>
      <c r="K48" s="66"/>
      <c r="R48" s="66"/>
      <c r="S48" s="66"/>
      <c r="T48" s="66"/>
      <c r="BH48" s="65"/>
    </row>
    <row r="49" spans="7:62">
      <c r="G49" s="66"/>
      <c r="H49" s="66"/>
      <c r="I49" s="66"/>
      <c r="J49" s="66"/>
      <c r="K49" s="66"/>
      <c r="R49" s="66"/>
      <c r="S49" s="66"/>
      <c r="T49" s="66"/>
      <c r="BE49" s="65"/>
      <c r="BF49" s="65"/>
      <c r="BG49" s="65"/>
      <c r="BH49" s="65"/>
    </row>
    <row r="50" spans="7:62">
      <c r="G50" s="66"/>
      <c r="H50" s="66"/>
      <c r="I50" s="66"/>
      <c r="J50" s="66"/>
      <c r="K50" s="66"/>
      <c r="R50" s="66"/>
      <c r="S50" s="66"/>
      <c r="T50" s="66"/>
      <c r="BE50" s="65"/>
      <c r="BF50" s="65"/>
      <c r="BG50" s="65"/>
      <c r="BH50" s="65"/>
    </row>
    <row r="51" spans="7:62">
      <c r="G51" s="66"/>
      <c r="H51" s="66"/>
      <c r="I51" s="66"/>
      <c r="J51" s="66"/>
      <c r="K51" s="66"/>
      <c r="R51" s="66"/>
      <c r="S51" s="66"/>
      <c r="T51" s="66"/>
      <c r="BE51" s="65"/>
      <c r="BF51" s="65"/>
      <c r="BG51" s="65"/>
      <c r="BH51" s="65"/>
    </row>
    <row r="52" spans="7:62">
      <c r="G52" s="66"/>
      <c r="H52" s="66"/>
      <c r="I52" s="66"/>
      <c r="J52" s="66"/>
      <c r="K52" s="66"/>
      <c r="R52" s="66"/>
      <c r="S52" s="66"/>
      <c r="T52" s="66"/>
      <c r="BE52" s="65"/>
      <c r="BF52" s="65"/>
      <c r="BG52" s="65"/>
      <c r="BH52" s="65"/>
    </row>
    <row r="53" spans="7:62">
      <c r="G53" s="66"/>
      <c r="H53" s="66"/>
      <c r="I53" s="66"/>
      <c r="J53" s="66"/>
      <c r="K53" s="66"/>
      <c r="R53" s="66"/>
      <c r="S53" s="66"/>
      <c r="T53" s="66"/>
      <c r="BE53" s="65"/>
      <c r="BG53" s="65"/>
      <c r="BH53" s="65"/>
      <c r="BI53" s="65"/>
      <c r="BJ53" s="65"/>
    </row>
    <row r="54" spans="7:62">
      <c r="G54" s="66"/>
      <c r="H54" s="66"/>
      <c r="I54" s="66"/>
      <c r="J54" s="66"/>
      <c r="K54" s="66"/>
      <c r="R54" s="66"/>
      <c r="S54" s="66"/>
      <c r="T54" s="66"/>
      <c r="BD54" s="65"/>
      <c r="BE54" s="68"/>
      <c r="BG54" s="65"/>
      <c r="BH54" s="65"/>
      <c r="BI54" s="65"/>
      <c r="BJ54" s="65"/>
    </row>
    <row r="55" spans="7:62">
      <c r="G55" s="66"/>
      <c r="H55" s="66"/>
      <c r="I55" s="66"/>
      <c r="J55" s="66"/>
      <c r="K55" s="66"/>
      <c r="R55" s="66"/>
      <c r="S55" s="66"/>
      <c r="T55" s="66"/>
      <c r="BD55" s="65"/>
      <c r="BE55" s="68"/>
      <c r="BG55" s="65"/>
      <c r="BH55" s="65"/>
      <c r="BI55" s="65"/>
      <c r="BJ55" s="65"/>
    </row>
    <row r="56" spans="7:62">
      <c r="G56" s="66"/>
      <c r="H56" s="66"/>
      <c r="I56" s="66"/>
      <c r="J56" s="66"/>
      <c r="K56" s="66"/>
      <c r="R56" s="66"/>
      <c r="S56" s="66"/>
      <c r="T56" s="66"/>
      <c r="BD56" s="65"/>
      <c r="BE56" s="68"/>
      <c r="BG56" s="65"/>
      <c r="BH56" s="65"/>
      <c r="BI56" s="65"/>
      <c r="BJ56" s="65"/>
    </row>
    <row r="57" spans="7:62">
      <c r="G57" s="66"/>
      <c r="H57" s="66"/>
      <c r="I57" s="66"/>
      <c r="BD57" s="65"/>
      <c r="BE57" s="68"/>
      <c r="BG57" s="65"/>
      <c r="BH57" s="65"/>
      <c r="BI57" s="65"/>
      <c r="BJ57" s="65"/>
    </row>
    <row r="58" spans="7:62" ht="12.75">
      <c r="G58" s="66"/>
      <c r="H58" s="66"/>
      <c r="I58" s="66"/>
      <c r="L58" s="66"/>
      <c r="M58" s="69"/>
      <c r="N58" s="66"/>
      <c r="O58" s="66"/>
      <c r="BD58" s="65"/>
      <c r="BE58" s="68"/>
      <c r="BG58" s="65"/>
      <c r="BH58" s="65"/>
      <c r="BI58" s="65"/>
      <c r="BJ58" s="65"/>
    </row>
    <row r="59" spans="7:62">
      <c r="G59" s="66"/>
      <c r="H59" s="66"/>
      <c r="I59" s="66"/>
      <c r="BD59" s="65"/>
      <c r="BE59" s="68"/>
      <c r="BG59" s="65"/>
      <c r="BH59" s="65"/>
      <c r="BI59" s="65"/>
      <c r="BJ59" s="65"/>
    </row>
    <row r="60" spans="7:62">
      <c r="G60" s="66"/>
      <c r="H60" s="66"/>
      <c r="I60" s="66"/>
      <c r="BD60" s="65"/>
      <c r="BE60" s="68"/>
      <c r="BG60" s="65"/>
      <c r="BH60" s="65"/>
      <c r="BI60" s="65"/>
      <c r="BJ60" s="65"/>
    </row>
    <row r="61" spans="7:62">
      <c r="G61" s="66"/>
      <c r="H61" s="66"/>
      <c r="I61" s="66"/>
      <c r="BD61" s="65"/>
      <c r="BE61" s="68"/>
      <c r="BG61" s="65"/>
      <c r="BH61" s="65"/>
      <c r="BI61" s="65"/>
      <c r="BJ61" s="65"/>
    </row>
    <row r="62" spans="7:62">
      <c r="BD62" s="65"/>
      <c r="BE62" s="68"/>
      <c r="BG62" s="65"/>
      <c r="BH62" s="65"/>
      <c r="BI62" s="65"/>
      <c r="BJ62" s="65"/>
    </row>
    <row r="63" spans="7:62">
      <c r="BD63" s="65"/>
      <c r="BE63" s="68"/>
      <c r="BG63" s="65"/>
      <c r="BH63" s="65"/>
      <c r="BI63" s="65"/>
      <c r="BJ63" s="65"/>
    </row>
    <row r="64" spans="7:62">
      <c r="BD64" s="65"/>
      <c r="BE64" s="68"/>
      <c r="BG64" s="65"/>
      <c r="BH64" s="65"/>
      <c r="BI64" s="65"/>
      <c r="BJ64" s="65"/>
    </row>
    <row r="65" spans="12:62">
      <c r="BD65" s="65"/>
      <c r="BE65" s="68"/>
      <c r="BG65" s="65"/>
      <c r="BH65" s="65"/>
      <c r="BI65" s="65"/>
      <c r="BJ65" s="65"/>
    </row>
    <row r="66" spans="12:62">
      <c r="BD66" s="65"/>
      <c r="BE66" s="68"/>
      <c r="BG66" s="65"/>
      <c r="BH66" s="65"/>
      <c r="BI66" s="65"/>
      <c r="BJ66" s="65"/>
    </row>
    <row r="67" spans="12:62">
      <c r="BD67" s="65"/>
      <c r="BE67" s="68"/>
      <c r="BG67" s="65"/>
      <c r="BH67" s="65"/>
      <c r="BI67" s="65"/>
      <c r="BJ67" s="65"/>
    </row>
    <row r="69" spans="12:62" ht="12.75">
      <c r="L69" s="66"/>
      <c r="M69" s="69"/>
      <c r="N69" s="66"/>
      <c r="O69" s="66"/>
    </row>
    <row r="70" spans="12:62" ht="12.75">
      <c r="L70" s="66"/>
      <c r="M70" s="69"/>
      <c r="N70" s="66"/>
      <c r="O70" s="66"/>
    </row>
    <row r="71" spans="12:62" ht="12.75">
      <c r="L71" s="66"/>
      <c r="M71" s="69"/>
      <c r="N71" s="66"/>
      <c r="O71" s="66"/>
    </row>
    <row r="72" spans="12:62" ht="12.75">
      <c r="L72" s="66"/>
      <c r="M72" s="69"/>
      <c r="N72" s="66"/>
      <c r="O72" s="66"/>
    </row>
    <row r="73" spans="12:62" ht="12.75">
      <c r="L73" s="66"/>
      <c r="M73" s="69"/>
      <c r="N73" s="66"/>
      <c r="O73" s="66"/>
    </row>
    <row r="74" spans="12:62" ht="12.75">
      <c r="L74" s="66"/>
      <c r="M74" s="69"/>
      <c r="N74" s="66"/>
      <c r="O74" s="66"/>
    </row>
    <row r="75" spans="12:62" ht="12.75">
      <c r="L75" s="66"/>
      <c r="M75" s="69"/>
      <c r="N75" s="66"/>
      <c r="O75" s="66"/>
    </row>
    <row r="76" spans="12:62" ht="12.75">
      <c r="L76" s="66"/>
      <c r="M76" s="69"/>
      <c r="N76" s="66"/>
      <c r="O76" s="66"/>
    </row>
  </sheetData>
  <sheetProtection algorithmName="SHA-512" hashValue="baH4SRB4m6tkUw205diIJp41JMcy5DOOwD5C5o7wPdl32KOYzTmq7lUkjIM1c3MupktJ3DQEl/bZaMtDEWPtQw==" saltValue="xkeJW0OmOfvC2bZP4SZWdw==" spinCount="100000" sheet="1" objects="1" scenarios="1"/>
  <mergeCells count="112">
    <mergeCell ref="AS3:AT3"/>
    <mergeCell ref="AS4:AT4"/>
    <mergeCell ref="AT23:AV23"/>
    <mergeCell ref="AS18:AT18"/>
    <mergeCell ref="AF5:AU5"/>
    <mergeCell ref="AH15:AM15"/>
    <mergeCell ref="AO20:AP20"/>
    <mergeCell ref="AH12:AM12"/>
    <mergeCell ref="AI11:AN11"/>
    <mergeCell ref="AI14:AN14"/>
    <mergeCell ref="AH18:AK18"/>
    <mergeCell ref="F12:H12"/>
    <mergeCell ref="AM26:AP26"/>
    <mergeCell ref="AP3:AR4"/>
    <mergeCell ref="Z5:AD5"/>
    <mergeCell ref="AB3:AD3"/>
    <mergeCell ref="Q20:T20"/>
    <mergeCell ref="P22:V22"/>
    <mergeCell ref="U17:X17"/>
    <mergeCell ref="P16:AB16"/>
    <mergeCell ref="P18:S18"/>
    <mergeCell ref="Z17:AB17"/>
    <mergeCell ref="Y18:AA18"/>
    <mergeCell ref="Q26:T26"/>
    <mergeCell ref="Z20:AB20"/>
    <mergeCell ref="B2:J3"/>
    <mergeCell ref="AE9:AE14"/>
    <mergeCell ref="AE17:AE21"/>
    <mergeCell ref="U23:X23"/>
    <mergeCell ref="Q23:T23"/>
    <mergeCell ref="P24:S24"/>
    <mergeCell ref="F15:H15"/>
    <mergeCell ref="H23:J23"/>
    <mergeCell ref="B23:C23"/>
    <mergeCell ref="Y21:AA21"/>
    <mergeCell ref="AK32:AO34"/>
    <mergeCell ref="M26:M33"/>
    <mergeCell ref="AH9:AM9"/>
    <mergeCell ref="Q14:T14"/>
    <mergeCell ref="AS16:AT16"/>
    <mergeCell ref="S32:V32"/>
    <mergeCell ref="AS24:AU24"/>
    <mergeCell ref="AS17:AT17"/>
    <mergeCell ref="B7:C7"/>
    <mergeCell ref="Q17:T17"/>
    <mergeCell ref="P15:S15"/>
    <mergeCell ref="C8:K8"/>
    <mergeCell ref="M11:M24"/>
    <mergeCell ref="P21:S21"/>
    <mergeCell ref="F9:I9"/>
    <mergeCell ref="D23:G23"/>
    <mergeCell ref="G11:I11"/>
    <mergeCell ref="G14:I14"/>
    <mergeCell ref="D7:I7"/>
    <mergeCell ref="AO17:AP17"/>
    <mergeCell ref="AI17:AL17"/>
    <mergeCell ref="AI8:AN8"/>
    <mergeCell ref="Q11:T11"/>
    <mergeCell ref="P12:S12"/>
    <mergeCell ref="AS31:AU31"/>
    <mergeCell ref="AT29:AV30"/>
    <mergeCell ref="AS29:AS30"/>
    <mergeCell ref="AL31:AQ31"/>
    <mergeCell ref="AM29:AP29"/>
    <mergeCell ref="H26:I26"/>
    <mergeCell ref="H27:I27"/>
    <mergeCell ref="AS27:AU27"/>
    <mergeCell ref="AT26:AV26"/>
    <mergeCell ref="AA29:AE29"/>
    <mergeCell ref="Y28:Z28"/>
    <mergeCell ref="B33:C33"/>
    <mergeCell ref="D32:F32"/>
    <mergeCell ref="B30:C30"/>
    <mergeCell ref="B31:C31"/>
    <mergeCell ref="D30:F30"/>
    <mergeCell ref="AA30:AE30"/>
    <mergeCell ref="D24:F24"/>
    <mergeCell ref="D25:F25"/>
    <mergeCell ref="D26:F26"/>
    <mergeCell ref="D29:F29"/>
    <mergeCell ref="P27:S27"/>
    <mergeCell ref="R33:U33"/>
    <mergeCell ref="H30:I30"/>
    <mergeCell ref="Y30:Z30"/>
    <mergeCell ref="AA32:AF34"/>
    <mergeCell ref="H32:I32"/>
    <mergeCell ref="Y29:Z29"/>
    <mergeCell ref="S29:V29"/>
    <mergeCell ref="AW18:AW20"/>
    <mergeCell ref="B21:J22"/>
    <mergeCell ref="AA28:AE28"/>
    <mergeCell ref="R30:U30"/>
    <mergeCell ref="B32:C32"/>
    <mergeCell ref="B24:C24"/>
    <mergeCell ref="B25:C25"/>
    <mergeCell ref="B26:C26"/>
    <mergeCell ref="B27:C27"/>
    <mergeCell ref="H24:I24"/>
    <mergeCell ref="H25:I25"/>
    <mergeCell ref="H28:I28"/>
    <mergeCell ref="D27:F27"/>
    <mergeCell ref="B29:C29"/>
    <mergeCell ref="B28:C28"/>
    <mergeCell ref="D28:F28"/>
    <mergeCell ref="AL30:AO30"/>
    <mergeCell ref="AL27:AO27"/>
    <mergeCell ref="AG32:AJ34"/>
    <mergeCell ref="H29:I29"/>
    <mergeCell ref="D33:F33"/>
    <mergeCell ref="D31:F31"/>
    <mergeCell ref="H33:I33"/>
    <mergeCell ref="H31:I31"/>
  </mergeCells>
  <phoneticPr fontId="3"/>
  <dataValidations count="3">
    <dataValidation type="custom" allowBlank="1" showInputMessage="1" showErrorMessage="1" error="入力は少数第1位までにして下さい。" sqref="AU13:AU14" xr:uid="{00000000-0002-0000-0900-000000000000}">
      <formula1>AU13=ROUND(AU13,1)</formula1>
    </dataValidation>
    <dataValidation type="custom" allowBlank="1" showInputMessage="1" showErrorMessage="1" sqref="H24:H33" xr:uid="{00000000-0002-0000-0900-000001000000}">
      <formula1>H24=ROUND(H24,1)</formula1>
    </dataValidation>
    <dataValidation type="custom" allowBlank="1" showInputMessage="1" showErrorMessage="1" error="入力は少数第2位までにしてください。" sqref="AS31:AU31 F15:H15 P12:S12 P15:S15 P18:S18 P21:S21 P24:S24 AH9:AM9 AH12:AM12 AH15:AM15 AU16:AU18 AO21 AA28:AE30 R33:U33 AL30:AO30 AS27:AU27 D24:F33" xr:uid="{00000000-0002-0000-0900-000002000000}">
      <formula1>D9=ROUND(D9,2)</formula1>
    </dataValidation>
  </dataValidations>
  <pageMargins left="0.59055118110236227" right="0.59055118110236227" top="0.62992125984251968" bottom="0.39370078740157483" header="0.51181102362204722" footer="0"/>
  <pageSetup paperSize="9" scale="68" orientation="landscape" r:id="rId1"/>
  <headerFooter alignWithMargins="0"/>
  <drawing r:id="rId2"/>
  <legacyDrawing r:id="rId3"/>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Sheet17">
    <pageSetUpPr fitToPage="1"/>
  </sheetPr>
  <dimension ref="B1:BJ76"/>
  <sheetViews>
    <sheetView showGridLines="0" zoomScaleNormal="100" workbookViewId="0">
      <selection activeCell="H36" sqref="H36"/>
    </sheetView>
  </sheetViews>
  <sheetFormatPr defaultColWidth="9" defaultRowHeight="12"/>
  <cols>
    <col min="1" max="2" width="2.875" style="38" customWidth="1"/>
    <col min="3" max="3" width="18.375" style="38" customWidth="1"/>
    <col min="4" max="5" width="4.375" style="38" customWidth="1"/>
    <col min="6" max="6" width="3.75" style="38" customWidth="1"/>
    <col min="7" max="7" width="2.375" style="38" customWidth="1"/>
    <col min="8" max="8" width="10.375" style="38" customWidth="1"/>
    <col min="9" max="9" width="2.375" style="38" customWidth="1"/>
    <col min="10" max="11" width="2.5" style="38" customWidth="1"/>
    <col min="12" max="12" width="2.75" style="38" customWidth="1"/>
    <col min="13" max="13" width="2.875" style="38" customWidth="1"/>
    <col min="14" max="15" width="2.75" style="38" customWidth="1"/>
    <col min="16" max="16" width="3" style="38" customWidth="1"/>
    <col min="17" max="19" width="4.75" style="38" customWidth="1"/>
    <col min="20" max="22" width="2.875" style="38" customWidth="1"/>
    <col min="23" max="24" width="2.5" style="38" customWidth="1"/>
    <col min="25" max="25" width="2.875" style="38" customWidth="1"/>
    <col min="26" max="26" width="7.75" style="38" customWidth="1"/>
    <col min="27" max="27" width="4.75" style="38" customWidth="1"/>
    <col min="28" max="28" width="2" style="38" customWidth="1"/>
    <col min="29" max="30" width="2.375" style="38" customWidth="1"/>
    <col min="31" max="31" width="3.125" style="38" customWidth="1"/>
    <col min="32" max="33" width="2.375" style="38" customWidth="1"/>
    <col min="34" max="34" width="2.875" style="38" customWidth="1"/>
    <col min="35" max="35" width="7.75" style="38" customWidth="1"/>
    <col min="36" max="37" width="4.375" style="38" customWidth="1"/>
    <col min="38" max="38" width="3.375" style="38" customWidth="1"/>
    <col min="39" max="39" width="2.75" style="38" customWidth="1"/>
    <col min="40" max="40" width="2.875" style="38" customWidth="1"/>
    <col min="41" max="41" width="10.75" style="38" customWidth="1"/>
    <col min="42" max="42" width="2.875" style="38" customWidth="1"/>
    <col min="43" max="44" width="2.5" style="38" customWidth="1"/>
    <col min="45" max="45" width="2.75" style="38" customWidth="1"/>
    <col min="46" max="46" width="7.75" style="38" customWidth="1"/>
    <col min="47" max="47" width="11.75" style="38" customWidth="1"/>
    <col min="48" max="48" width="1.875" style="38" customWidth="1"/>
    <col min="49" max="49" width="5.375" style="38" customWidth="1"/>
    <col min="50" max="58" width="9" style="38"/>
    <col min="59" max="59" width="16.25" style="38" customWidth="1"/>
    <col min="60" max="16384" width="9" style="38"/>
  </cols>
  <sheetData>
    <row r="1" spans="2:49" ht="27" customHeight="1">
      <c r="F1" s="37"/>
      <c r="S1" s="83" t="s">
        <v>74</v>
      </c>
      <c r="T1" s="83" t="s">
        <v>214</v>
      </c>
    </row>
    <row r="2" spans="2:49" ht="12" customHeight="1" thickBot="1">
      <c r="B2" s="522" t="s">
        <v>277</v>
      </c>
      <c r="C2" s="522"/>
      <c r="D2" s="522"/>
      <c r="E2" s="522"/>
      <c r="F2" s="522"/>
      <c r="G2" s="522"/>
      <c r="H2" s="522"/>
      <c r="I2" s="522"/>
      <c r="J2" s="522"/>
      <c r="K2" s="116"/>
      <c r="L2" s="116"/>
      <c r="M2" s="116"/>
      <c r="N2" s="116"/>
      <c r="O2" s="116"/>
      <c r="P2" s="116"/>
      <c r="Q2" s="116"/>
      <c r="R2" s="116"/>
      <c r="S2" s="116"/>
      <c r="T2" s="116"/>
      <c r="U2" s="116"/>
      <c r="V2" s="116"/>
      <c r="W2" s="116"/>
      <c r="X2" s="116"/>
      <c r="Y2" s="97"/>
      <c r="Z2" s="39"/>
      <c r="AA2" s="39"/>
      <c r="AB2" s="39"/>
      <c r="AC2" s="39"/>
      <c r="AD2" s="39"/>
      <c r="AE2" s="39"/>
      <c r="AF2" s="39"/>
      <c r="AG2" s="39"/>
      <c r="AH2" s="39"/>
      <c r="AI2" s="39"/>
      <c r="AJ2" s="39"/>
      <c r="AK2" s="39"/>
      <c r="AL2" s="39"/>
      <c r="AM2" s="39"/>
      <c r="AN2" s="39"/>
      <c r="AO2" s="39"/>
      <c r="AP2" s="39"/>
      <c r="AQ2" s="39"/>
      <c r="AR2" s="39"/>
      <c r="AS2" s="39"/>
      <c r="AT2" s="39"/>
      <c r="AU2" s="109"/>
      <c r="AV2" s="107"/>
      <c r="AW2" s="382"/>
    </row>
    <row r="3" spans="2:49" ht="13.15" customHeight="1">
      <c r="B3" s="522"/>
      <c r="C3" s="522"/>
      <c r="D3" s="522"/>
      <c r="E3" s="522"/>
      <c r="F3" s="522"/>
      <c r="G3" s="522"/>
      <c r="H3" s="522"/>
      <c r="I3" s="522"/>
      <c r="J3" s="522"/>
      <c r="K3" s="116"/>
      <c r="L3" s="116"/>
      <c r="M3" s="116"/>
      <c r="N3" s="116"/>
      <c r="O3" s="116"/>
      <c r="P3" s="116"/>
      <c r="Q3" s="116"/>
      <c r="R3" s="116"/>
      <c r="S3" s="116"/>
      <c r="T3" s="116"/>
      <c r="U3" s="116"/>
      <c r="V3" s="116"/>
      <c r="W3" s="116"/>
      <c r="X3" s="116"/>
      <c r="Y3" s="97"/>
      <c r="Z3" s="40"/>
      <c r="AA3" s="40"/>
      <c r="AB3" s="614"/>
      <c r="AC3" s="614"/>
      <c r="AD3" s="614"/>
      <c r="AE3" s="88"/>
      <c r="AF3" s="98"/>
      <c r="AG3" s="98"/>
      <c r="AH3" s="98"/>
      <c r="AI3" s="98"/>
      <c r="AJ3" s="98"/>
      <c r="AK3" s="98"/>
      <c r="AL3" s="98"/>
      <c r="AM3" s="98"/>
      <c r="AN3" s="98"/>
      <c r="AO3" s="98"/>
      <c r="AP3" s="626" t="s">
        <v>298</v>
      </c>
      <c r="AQ3" s="603"/>
      <c r="AR3" s="604"/>
      <c r="AS3" s="610" t="s">
        <v>0</v>
      </c>
      <c r="AT3" s="611"/>
      <c r="AU3" s="108" t="s">
        <v>88</v>
      </c>
      <c r="AV3" s="98"/>
      <c r="AW3" s="382"/>
    </row>
    <row r="4" spans="2:49" ht="14.25" thickBot="1">
      <c r="C4" s="97"/>
      <c r="F4" s="97"/>
      <c r="G4" s="97"/>
      <c r="H4" s="97"/>
      <c r="I4" s="97"/>
      <c r="J4" s="97"/>
      <c r="K4" s="97"/>
      <c r="L4" s="97"/>
      <c r="M4" s="97"/>
      <c r="N4" s="97"/>
      <c r="O4" s="97"/>
      <c r="P4" s="97"/>
      <c r="Q4" s="97"/>
      <c r="R4" s="97"/>
      <c r="S4" s="97"/>
      <c r="T4" s="97"/>
      <c r="U4" s="97"/>
      <c r="V4" s="97"/>
      <c r="W4" s="97"/>
      <c r="X4" s="97"/>
      <c r="Y4" s="97"/>
      <c r="Z4" s="40"/>
      <c r="AA4" s="40"/>
      <c r="AB4" s="99"/>
      <c r="AC4" s="99"/>
      <c r="AD4" s="99"/>
      <c r="AE4" s="88"/>
      <c r="AF4" s="98"/>
      <c r="AG4" s="98"/>
      <c r="AH4" s="98"/>
      <c r="AI4" s="98"/>
      <c r="AJ4" s="98"/>
      <c r="AK4" s="98"/>
      <c r="AL4" s="98"/>
      <c r="AM4" s="98"/>
      <c r="AN4" s="98"/>
      <c r="AO4" s="98"/>
      <c r="AP4" s="605"/>
      <c r="AQ4" s="606"/>
      <c r="AR4" s="607"/>
      <c r="AS4" s="612" t="str">
        <f>+表紙!N28</f>
        <v>○</v>
      </c>
      <c r="AT4" s="613"/>
      <c r="AU4" s="250" t="str">
        <f>+表紙!O28</f>
        <v>　</v>
      </c>
      <c r="AV4" s="98"/>
      <c r="AW4" s="382"/>
    </row>
    <row r="5" spans="2:49" ht="15" customHeight="1">
      <c r="B5" s="143" t="s">
        <v>84</v>
      </c>
      <c r="C5" s="143"/>
      <c r="F5" s="143"/>
      <c r="G5" s="96"/>
      <c r="H5" s="96"/>
      <c r="I5" s="96"/>
      <c r="J5" s="96"/>
      <c r="K5" s="96"/>
      <c r="L5" s="96"/>
      <c r="M5" s="40"/>
      <c r="N5" s="40"/>
      <c r="O5" s="40"/>
      <c r="P5" s="40"/>
      <c r="Q5" s="40"/>
      <c r="R5" s="40"/>
      <c r="S5" s="40"/>
      <c r="T5" s="40"/>
      <c r="U5" s="40"/>
      <c r="V5" s="40"/>
      <c r="W5" s="40"/>
      <c r="X5" s="40"/>
      <c r="Y5" s="40"/>
      <c r="Z5" s="624" t="s">
        <v>81</v>
      </c>
      <c r="AA5" s="624"/>
      <c r="AB5" s="625"/>
      <c r="AC5" s="625"/>
      <c r="AD5" s="625"/>
      <c r="AE5" s="88" t="s">
        <v>85</v>
      </c>
      <c r="AF5" s="532" t="str">
        <f>+表紙!F47</f>
        <v>日鋪建設株式会社　関東南支店</v>
      </c>
      <c r="AG5" s="532"/>
      <c r="AH5" s="532"/>
      <c r="AI5" s="532"/>
      <c r="AJ5" s="532"/>
      <c r="AK5" s="532"/>
      <c r="AL5" s="532"/>
      <c r="AM5" s="532"/>
      <c r="AN5" s="532"/>
      <c r="AO5" s="532"/>
      <c r="AP5" s="532"/>
      <c r="AQ5" s="532"/>
      <c r="AR5" s="532"/>
      <c r="AS5" s="532"/>
      <c r="AT5" s="532"/>
      <c r="AU5" s="532"/>
      <c r="AV5" s="218"/>
      <c r="AW5" s="382"/>
    </row>
    <row r="6" spans="2:49" ht="24.75" customHeight="1" thickBot="1">
      <c r="B6" s="294" t="s">
        <v>422</v>
      </c>
      <c r="C6" s="123"/>
      <c r="F6" s="123"/>
      <c r="G6" s="123"/>
      <c r="H6" s="123"/>
      <c r="I6" s="123"/>
      <c r="J6" s="123"/>
      <c r="K6" s="123"/>
      <c r="L6" s="123"/>
      <c r="M6" s="123"/>
      <c r="N6" s="123"/>
      <c r="O6" s="123"/>
      <c r="P6" s="123"/>
      <c r="Q6" s="123"/>
      <c r="R6" s="123"/>
      <c r="S6" s="123"/>
      <c r="T6" s="123"/>
      <c r="U6" s="123"/>
      <c r="V6" s="123"/>
      <c r="W6" s="123"/>
      <c r="X6" s="123"/>
      <c r="Y6" s="123"/>
      <c r="Z6" s="82"/>
      <c r="AA6" s="82"/>
      <c r="AB6" s="127"/>
      <c r="AC6" s="148"/>
      <c r="AD6" s="148"/>
      <c r="AE6" s="148"/>
      <c r="AF6" s="148"/>
      <c r="AG6" s="148"/>
      <c r="AH6" s="148"/>
      <c r="AI6" s="148"/>
      <c r="AJ6" s="148"/>
      <c r="AK6" s="148"/>
      <c r="AL6" s="148"/>
      <c r="AM6" s="148"/>
      <c r="AN6" s="148"/>
      <c r="AO6" s="148"/>
      <c r="AP6" s="148"/>
      <c r="AQ6" s="148"/>
      <c r="AR6" s="148"/>
      <c r="AS6" s="148"/>
      <c r="AT6" s="148"/>
      <c r="AU6" s="148"/>
      <c r="AV6" s="148"/>
      <c r="AW6" s="382"/>
    </row>
    <row r="7" spans="2:49" ht="28.15" customHeight="1" thickBot="1">
      <c r="B7" s="586" t="s">
        <v>278</v>
      </c>
      <c r="C7" s="587"/>
      <c r="D7" s="583" t="s">
        <v>257</v>
      </c>
      <c r="E7" s="584"/>
      <c r="F7" s="584"/>
      <c r="G7" s="584"/>
      <c r="H7" s="584"/>
      <c r="I7" s="585"/>
      <c r="J7" s="132"/>
      <c r="K7" s="51"/>
      <c r="L7" s="145"/>
      <c r="M7" s="127"/>
      <c r="N7" s="127"/>
      <c r="O7" s="127"/>
      <c r="P7" s="127"/>
      <c r="Q7" s="127"/>
      <c r="R7" s="127"/>
      <c r="S7" s="127"/>
      <c r="T7" s="127"/>
      <c r="U7" s="127"/>
      <c r="V7" s="127"/>
      <c r="W7" s="258"/>
      <c r="X7" s="258"/>
      <c r="Y7" s="127"/>
      <c r="Z7" s="127"/>
      <c r="AA7" s="127"/>
      <c r="AB7" s="127"/>
      <c r="AC7" s="148"/>
      <c r="AD7" s="148"/>
      <c r="AE7" s="148"/>
      <c r="AF7" s="91"/>
      <c r="AG7" s="91"/>
      <c r="AH7" s="91"/>
      <c r="AI7" s="91"/>
      <c r="AJ7" s="91"/>
      <c r="AK7" s="91"/>
      <c r="AL7" s="91"/>
      <c r="AM7" s="91"/>
      <c r="AN7" s="91"/>
      <c r="AO7" s="51"/>
      <c r="AP7" s="51"/>
      <c r="AQ7" s="51"/>
      <c r="AR7" s="51"/>
      <c r="AS7"/>
      <c r="AT7"/>
      <c r="AU7"/>
      <c r="AV7"/>
      <c r="AW7" s="382"/>
    </row>
    <row r="8" spans="2:49" ht="28.15" customHeight="1" thickTop="1" thickBot="1">
      <c r="B8" s="41" t="s">
        <v>83</v>
      </c>
      <c r="C8" s="593" t="s">
        <v>86</v>
      </c>
      <c r="D8" s="593"/>
      <c r="E8" s="593"/>
      <c r="F8" s="593"/>
      <c r="G8" s="593"/>
      <c r="H8" s="593"/>
      <c r="I8" s="593"/>
      <c r="J8" s="593"/>
      <c r="K8" s="593"/>
      <c r="L8" s="137"/>
      <c r="M8" s="127"/>
      <c r="N8" s="127"/>
      <c r="O8" s="127"/>
      <c r="P8" s="127"/>
      <c r="Q8" s="127"/>
      <c r="R8" s="127"/>
      <c r="S8" s="127"/>
      <c r="T8" s="127"/>
      <c r="U8" s="127"/>
      <c r="V8" s="127"/>
      <c r="W8" s="127"/>
      <c r="X8" s="127"/>
      <c r="Y8" s="127"/>
      <c r="Z8" s="127"/>
      <c r="AA8" s="127"/>
      <c r="AB8" s="127"/>
      <c r="AC8" s="91"/>
      <c r="AD8" s="91"/>
      <c r="AE8" s="91"/>
      <c r="AF8" s="51"/>
      <c r="AG8" s="47"/>
      <c r="AH8" s="43" t="s">
        <v>29</v>
      </c>
      <c r="AI8" s="539" t="s">
        <v>303</v>
      </c>
      <c r="AJ8" s="539"/>
      <c r="AK8" s="539"/>
      <c r="AL8" s="539"/>
      <c r="AM8" s="539"/>
      <c r="AN8" s="540"/>
      <c r="AO8" s="51"/>
      <c r="AP8" s="51"/>
      <c r="AQ8" s="51"/>
      <c r="AR8" s="51"/>
      <c r="AS8"/>
      <c r="AT8"/>
      <c r="AU8"/>
      <c r="AV8"/>
      <c r="AW8" s="382"/>
    </row>
    <row r="9" spans="2:49" ht="24.75" customHeight="1" thickTop="1" thickBot="1">
      <c r="B9" s="175" t="s">
        <v>190</v>
      </c>
      <c r="F9" s="590" t="s">
        <v>156</v>
      </c>
      <c r="G9" s="591"/>
      <c r="H9" s="591"/>
      <c r="I9" s="592"/>
      <c r="J9" s="137"/>
      <c r="K9" s="137"/>
      <c r="L9" s="137"/>
      <c r="M9" s="137"/>
      <c r="N9" s="137"/>
      <c r="O9" s="137"/>
      <c r="P9" s="137"/>
      <c r="Q9" s="137"/>
      <c r="R9" s="137"/>
      <c r="S9" s="137"/>
      <c r="T9" s="137"/>
      <c r="U9" s="137"/>
      <c r="V9" s="137"/>
      <c r="W9" s="119"/>
      <c r="X9" s="119"/>
      <c r="Y9" s="119"/>
      <c r="Z9" s="91"/>
      <c r="AA9" s="91"/>
      <c r="AB9" s="91"/>
      <c r="AC9" s="91"/>
      <c r="AD9" s="91"/>
      <c r="AE9" s="620" t="s">
        <v>20</v>
      </c>
      <c r="AF9" s="54"/>
      <c r="AH9" s="541"/>
      <c r="AI9" s="542"/>
      <c r="AJ9" s="542"/>
      <c r="AK9" s="542"/>
      <c r="AL9" s="542"/>
      <c r="AM9" s="542"/>
      <c r="AN9" s="50" t="s">
        <v>13</v>
      </c>
      <c r="AO9" s="51"/>
      <c r="AP9" s="51"/>
      <c r="AQ9" s="51"/>
      <c r="AR9" s="51"/>
      <c r="AS9"/>
      <c r="AT9"/>
      <c r="AU9"/>
      <c r="AV9"/>
      <c r="AW9" s="382"/>
    </row>
    <row r="10" spans="2:49" ht="24.75" customHeight="1" thickTop="1" thickBot="1">
      <c r="F10" s="92"/>
      <c r="G10" s="118"/>
      <c r="H10" s="118"/>
      <c r="I10" s="118"/>
      <c r="J10" s="118"/>
      <c r="K10" s="118"/>
      <c r="L10" s="118"/>
      <c r="M10" s="118"/>
      <c r="N10" s="118"/>
      <c r="O10" s="118"/>
      <c r="P10" s="118"/>
      <c r="Q10" s="118"/>
      <c r="R10" s="118"/>
      <c r="S10" s="118"/>
      <c r="T10" s="118"/>
      <c r="U10" s="118"/>
      <c r="V10" s="118"/>
      <c r="W10" s="119"/>
      <c r="X10" s="119"/>
      <c r="Y10" s="119"/>
      <c r="Z10" s="91"/>
      <c r="AA10" s="91"/>
      <c r="AB10" s="91"/>
      <c r="AD10" s="51"/>
      <c r="AE10" s="621"/>
      <c r="AF10" s="54"/>
      <c r="AN10" s="51"/>
      <c r="AO10" s="51"/>
      <c r="AP10" s="51"/>
      <c r="AQ10" s="51"/>
      <c r="AR10" s="51"/>
      <c r="AS10"/>
      <c r="AT10"/>
      <c r="AU10"/>
      <c r="AV10"/>
      <c r="AW10" s="382"/>
    </row>
    <row r="11" spans="2:49" ht="27" customHeight="1" thickTop="1" thickBot="1">
      <c r="C11" s="153" t="s">
        <v>157</v>
      </c>
      <c r="F11" s="43" t="s">
        <v>17</v>
      </c>
      <c r="G11" s="539" t="s">
        <v>300</v>
      </c>
      <c r="H11" s="539"/>
      <c r="I11" s="540"/>
      <c r="J11" s="44"/>
      <c r="K11" s="45"/>
      <c r="L11" s="46"/>
      <c r="M11" s="579" t="s">
        <v>18</v>
      </c>
      <c r="N11" s="46"/>
      <c r="O11" s="47"/>
      <c r="P11" s="43" t="s">
        <v>19</v>
      </c>
      <c r="Q11" s="594" t="s">
        <v>206</v>
      </c>
      <c r="R11" s="594"/>
      <c r="S11" s="594"/>
      <c r="T11" s="595"/>
      <c r="U11" s="177"/>
      <c r="V11" s="62"/>
      <c r="W11" s="51"/>
      <c r="X11" s="51"/>
      <c r="Y11"/>
      <c r="Z11"/>
      <c r="AA11"/>
      <c r="AB11"/>
      <c r="AC11" s="51"/>
      <c r="AD11" s="59"/>
      <c r="AE11" s="621"/>
      <c r="AF11" s="134"/>
      <c r="AG11" s="47"/>
      <c r="AH11" s="43" t="s">
        <v>36</v>
      </c>
      <c r="AI11" s="539" t="s">
        <v>211</v>
      </c>
      <c r="AJ11" s="539"/>
      <c r="AK11" s="539"/>
      <c r="AL11" s="539"/>
      <c r="AM11" s="539"/>
      <c r="AN11" s="540"/>
      <c r="AO11" s="51"/>
      <c r="AP11" s="51"/>
      <c r="AQ11" s="51"/>
      <c r="AR11" s="51"/>
      <c r="AS11"/>
      <c r="AT11"/>
      <c r="AU11"/>
      <c r="AV11"/>
      <c r="AW11" s="382"/>
    </row>
    <row r="12" spans="2:49" ht="24.75" customHeight="1" thickTop="1" thickBot="1">
      <c r="F12" s="545">
        <f>+ROUND(P12,2)+ROUND(P15,2)+ROUND(P18,2)+ROUND(P24,2)+P27-ROUND(F15,2)</f>
        <v>0</v>
      </c>
      <c r="G12" s="546"/>
      <c r="H12" s="546"/>
      <c r="I12" s="222" t="s">
        <v>13</v>
      </c>
      <c r="J12" s="51"/>
      <c r="K12" s="52"/>
      <c r="L12" s="51"/>
      <c r="M12" s="580"/>
      <c r="N12" s="53"/>
      <c r="P12" s="541"/>
      <c r="Q12" s="596"/>
      <c r="R12" s="596"/>
      <c r="S12" s="596"/>
      <c r="T12" s="50" t="s">
        <v>13</v>
      </c>
      <c r="U12" s="51"/>
      <c r="V12" s="51"/>
      <c r="W12" s="51"/>
      <c r="X12" s="51"/>
      <c r="Y12"/>
      <c r="Z12"/>
      <c r="AA12"/>
      <c r="AB12"/>
      <c r="AC12" s="54"/>
      <c r="AE12" s="621"/>
      <c r="AG12" s="126"/>
      <c r="AH12" s="541"/>
      <c r="AI12" s="542"/>
      <c r="AJ12" s="542"/>
      <c r="AK12" s="542"/>
      <c r="AL12" s="542"/>
      <c r="AM12" s="542"/>
      <c r="AN12" s="50" t="s">
        <v>13</v>
      </c>
      <c r="AO12" s="51"/>
      <c r="AP12" s="51"/>
      <c r="AQ12" s="51"/>
      <c r="AR12" s="51"/>
      <c r="AS12"/>
      <c r="AT12"/>
      <c r="AU12"/>
      <c r="AV12"/>
      <c r="AW12" s="382"/>
    </row>
    <row r="13" spans="2:49" ht="24.75" customHeight="1" thickTop="1" thickBot="1">
      <c r="J13" s="51"/>
      <c r="K13" s="55"/>
      <c r="L13" s="51"/>
      <c r="M13" s="580"/>
      <c r="N13" s="54"/>
      <c r="U13" s="51"/>
      <c r="V13" s="51"/>
      <c r="W13" s="51"/>
      <c r="X13" s="51"/>
      <c r="Y13"/>
      <c r="Z13"/>
      <c r="AA13"/>
      <c r="AB13"/>
      <c r="AC13" s="54"/>
      <c r="AE13" s="621"/>
      <c r="AG13" s="132"/>
      <c r="AH13" s="129"/>
      <c r="AI13" s="130"/>
      <c r="AJ13" s="130"/>
      <c r="AK13" s="130"/>
      <c r="AL13" s="130"/>
      <c r="AM13" s="131"/>
      <c r="AN13" s="131"/>
      <c r="AQ13" s="39"/>
      <c r="AR13" s="39"/>
      <c r="AS13" s="128"/>
      <c r="AT13" s="128"/>
      <c r="AU13" s="257"/>
      <c r="AV13" s="51"/>
      <c r="AW13" s="382"/>
    </row>
    <row r="14" spans="2:49" ht="27" customHeight="1" thickTop="1" thickBot="1">
      <c r="F14" s="49" t="s">
        <v>402</v>
      </c>
      <c r="G14" s="561" t="s">
        <v>163</v>
      </c>
      <c r="H14" s="561"/>
      <c r="I14" s="544"/>
      <c r="J14" s="57"/>
      <c r="K14" s="58"/>
      <c r="L14" s="51"/>
      <c r="M14" s="580"/>
      <c r="N14" s="54"/>
      <c r="O14" s="46"/>
      <c r="P14" s="43" t="s">
        <v>24</v>
      </c>
      <c r="Q14" s="594" t="s">
        <v>279</v>
      </c>
      <c r="R14" s="594"/>
      <c r="S14" s="594"/>
      <c r="T14" s="595"/>
      <c r="U14" s="177"/>
      <c r="V14" s="62"/>
      <c r="W14" s="51"/>
      <c r="X14" s="51"/>
      <c r="Y14"/>
      <c r="Z14"/>
      <c r="AA14"/>
      <c r="AB14"/>
      <c r="AC14" s="54"/>
      <c r="AE14" s="622"/>
      <c r="AG14" s="133"/>
      <c r="AH14" s="49" t="s">
        <v>138</v>
      </c>
      <c r="AI14" s="608" t="s">
        <v>222</v>
      </c>
      <c r="AJ14" s="608"/>
      <c r="AK14" s="608"/>
      <c r="AL14" s="608"/>
      <c r="AM14" s="608"/>
      <c r="AN14" s="609"/>
      <c r="AO14"/>
      <c r="AS14" s="128"/>
      <c r="AT14" s="128"/>
      <c r="AU14" s="257"/>
      <c r="AV14" s="51"/>
      <c r="AW14" s="382"/>
    </row>
    <row r="15" spans="2:49" ht="24.75" customHeight="1" thickBot="1">
      <c r="F15" s="557"/>
      <c r="G15" s="558"/>
      <c r="H15" s="558"/>
      <c r="I15" s="42" t="s">
        <v>13</v>
      </c>
      <c r="J15" s="51"/>
      <c r="K15" s="54"/>
      <c r="L15" s="51"/>
      <c r="M15" s="580"/>
      <c r="N15" s="54"/>
      <c r="P15" s="541"/>
      <c r="Q15" s="596"/>
      <c r="R15" s="596"/>
      <c r="S15" s="596"/>
      <c r="T15" s="50" t="s">
        <v>13</v>
      </c>
      <c r="U15" s="51"/>
      <c r="V15" s="51"/>
      <c r="W15" s="51"/>
      <c r="X15" s="51"/>
      <c r="Y15"/>
      <c r="Z15"/>
      <c r="AA15"/>
      <c r="AB15"/>
      <c r="AC15" s="54"/>
      <c r="AH15" s="571"/>
      <c r="AI15" s="562"/>
      <c r="AJ15" s="562"/>
      <c r="AK15" s="562"/>
      <c r="AL15" s="562"/>
      <c r="AM15" s="562"/>
      <c r="AN15" s="42" t="s">
        <v>13</v>
      </c>
      <c r="AO15"/>
      <c r="AS15" s="60" t="s">
        <v>30</v>
      </c>
      <c r="AT15" s="61"/>
      <c r="AW15" s="382"/>
    </row>
    <row r="16" spans="2:49" ht="27" customHeight="1" thickTop="1" thickBot="1">
      <c r="K16" s="54"/>
      <c r="L16" s="51"/>
      <c r="M16" s="580"/>
      <c r="N16" s="54"/>
      <c r="P16" s="578" t="str">
        <f>+IF(Y18=0,"",IF(Y18-P18=Y18,"エラー！：⑥残さ物量があるのに、④自ら中間処理した量がゼロになっています",""))</f>
        <v/>
      </c>
      <c r="Q16" s="578"/>
      <c r="R16" s="578"/>
      <c r="S16" s="578"/>
      <c r="T16" s="578"/>
      <c r="U16" s="578"/>
      <c r="V16" s="578"/>
      <c r="W16" s="578"/>
      <c r="X16" s="578"/>
      <c r="Y16" s="578"/>
      <c r="Z16" s="578"/>
      <c r="AA16" s="578"/>
      <c r="AB16" s="578"/>
      <c r="AC16" s="54"/>
      <c r="AD16" s="51"/>
      <c r="AE16" s="173"/>
      <c r="AP16" s="48"/>
      <c r="AQ16" s="51"/>
      <c r="AS16" s="547" t="s">
        <v>137</v>
      </c>
      <c r="AT16" s="548"/>
      <c r="AU16" s="223"/>
      <c r="AV16" s="42" t="s">
        <v>13</v>
      </c>
      <c r="AW16" s="382"/>
    </row>
    <row r="17" spans="2:49" ht="27" customHeight="1" thickTop="1" thickBot="1">
      <c r="K17" s="54"/>
      <c r="L17" s="51"/>
      <c r="M17" s="580"/>
      <c r="N17" s="54"/>
      <c r="O17" s="46"/>
      <c r="P17" s="43" t="s">
        <v>27</v>
      </c>
      <c r="Q17" s="539" t="s">
        <v>207</v>
      </c>
      <c r="R17" s="539"/>
      <c r="S17" s="539"/>
      <c r="T17" s="540"/>
      <c r="U17" s="588"/>
      <c r="V17" s="589"/>
      <c r="W17" s="589"/>
      <c r="X17" s="589"/>
      <c r="Y17" s="125" t="s">
        <v>21</v>
      </c>
      <c r="Z17" s="539" t="s">
        <v>210</v>
      </c>
      <c r="AA17" s="539"/>
      <c r="AB17" s="540"/>
      <c r="AC17" s="138"/>
      <c r="AD17" s="133"/>
      <c r="AE17" s="579" t="s">
        <v>28</v>
      </c>
      <c r="AF17" s="46"/>
      <c r="AG17" s="46"/>
      <c r="AH17" s="225" t="s">
        <v>140</v>
      </c>
      <c r="AI17" s="561" t="s">
        <v>212</v>
      </c>
      <c r="AJ17" s="561"/>
      <c r="AK17" s="561"/>
      <c r="AL17" s="544"/>
      <c r="AM17" s="46"/>
      <c r="AN17" s="234"/>
      <c r="AO17" s="543" t="s">
        <v>186</v>
      </c>
      <c r="AP17" s="544"/>
      <c r="AQ17" s="236"/>
      <c r="AS17" s="547" t="s">
        <v>192</v>
      </c>
      <c r="AT17" s="548"/>
      <c r="AU17" s="223"/>
      <c r="AV17" s="42" t="s">
        <v>34</v>
      </c>
      <c r="AW17" s="382"/>
    </row>
    <row r="18" spans="2:49" ht="27" customHeight="1" thickBot="1">
      <c r="K18" s="54"/>
      <c r="L18" s="51"/>
      <c r="M18" s="580"/>
      <c r="N18" s="54"/>
      <c r="P18" s="541"/>
      <c r="Q18" s="596"/>
      <c r="R18" s="596"/>
      <c r="S18" s="596"/>
      <c r="T18" s="50" t="s">
        <v>13</v>
      </c>
      <c r="U18"/>
      <c r="V18" s="227"/>
      <c r="W18"/>
      <c r="X18" s="181"/>
      <c r="Y18" s="545">
        <f>+ROUND(AH9,2)+ROUND(AH12,2)+ROUND(AH15,2)+AH18</f>
        <v>0</v>
      </c>
      <c r="Z18" s="546"/>
      <c r="AA18" s="546"/>
      <c r="AB18" s="50" t="s">
        <v>4</v>
      </c>
      <c r="AC18" s="180"/>
      <c r="AD18" s="180"/>
      <c r="AE18" s="580"/>
      <c r="AH18" s="549">
        <f>+ROUND(AO18,2)+ROUND(AO21,2)</f>
        <v>0</v>
      </c>
      <c r="AI18" s="534"/>
      <c r="AJ18" s="534"/>
      <c r="AK18" s="534"/>
      <c r="AL18" s="42" t="s">
        <v>13</v>
      </c>
      <c r="AM18" s="53"/>
      <c r="AO18" s="251">
        <f>+ROUND(AU16,2)+ROUND(AU17,2)+ROUND(AU18,2)</f>
        <v>0</v>
      </c>
      <c r="AP18" s="42" t="s">
        <v>34</v>
      </c>
      <c r="AS18" s="547" t="s">
        <v>139</v>
      </c>
      <c r="AT18" s="548"/>
      <c r="AU18" s="223"/>
      <c r="AV18" s="42" t="s">
        <v>26</v>
      </c>
      <c r="AW18" s="623" t="s">
        <v>410</v>
      </c>
    </row>
    <row r="19" spans="2:49" ht="24.75" customHeight="1" thickTop="1" thickBot="1">
      <c r="K19" s="54"/>
      <c r="L19" s="51"/>
      <c r="M19" s="580"/>
      <c r="N19" s="54"/>
      <c r="P19" s="120"/>
      <c r="Q19" s="226"/>
      <c r="R19" s="184"/>
      <c r="S19" s="120"/>
      <c r="T19" s="120"/>
      <c r="U19" s="122"/>
      <c r="V19" s="228"/>
      <c r="W19" s="122"/>
      <c r="X19" s="122"/>
      <c r="Y19" s="121"/>
      <c r="Z19" s="121"/>
      <c r="AA19" s="121"/>
      <c r="AB19" s="121"/>
      <c r="AC19" s="51"/>
      <c r="AD19" s="51"/>
      <c r="AE19" s="580"/>
      <c r="AH19" s="51"/>
      <c r="AI19" s="54"/>
      <c r="AJ19" s="51"/>
      <c r="AK19" s="51"/>
      <c r="AL19" s="51"/>
      <c r="AM19" s="54"/>
      <c r="AS19"/>
      <c r="AT19"/>
      <c r="AU19"/>
      <c r="AV19"/>
      <c r="AW19" s="623"/>
    </row>
    <row r="20" spans="2:49" ht="27" customHeight="1" thickTop="1" thickBot="1">
      <c r="K20" s="54"/>
      <c r="L20" s="51"/>
      <c r="M20" s="580"/>
      <c r="N20" s="54"/>
      <c r="P20" s="43" t="s">
        <v>48</v>
      </c>
      <c r="Q20" s="539" t="s">
        <v>208</v>
      </c>
      <c r="R20" s="539"/>
      <c r="S20" s="539"/>
      <c r="T20" s="540"/>
      <c r="U20" s="120"/>
      <c r="V20" s="229"/>
      <c r="W20" s="232"/>
      <c r="X20" s="233"/>
      <c r="Y20" s="125" t="s">
        <v>25</v>
      </c>
      <c r="Z20" s="539" t="s">
        <v>209</v>
      </c>
      <c r="AA20" s="539"/>
      <c r="AB20" s="540"/>
      <c r="AC20" s="51"/>
      <c r="AD20" s="51"/>
      <c r="AE20" s="580"/>
      <c r="AG20" s="51"/>
      <c r="AH20" s="51"/>
      <c r="AI20" s="54"/>
      <c r="AJ20" s="51"/>
      <c r="AK20" s="51"/>
      <c r="AL20" s="136"/>
      <c r="AM20" s="54"/>
      <c r="AN20" s="235"/>
      <c r="AO20" s="543" t="s">
        <v>188</v>
      </c>
      <c r="AP20" s="544"/>
      <c r="AQ20" s="178"/>
      <c r="AR20" s="51"/>
      <c r="AS20" s="56"/>
      <c r="AT20" s="56"/>
      <c r="AW20" s="623"/>
    </row>
    <row r="21" spans="2:49" ht="25.15" customHeight="1" thickBot="1">
      <c r="B21" s="550" t="s">
        <v>421</v>
      </c>
      <c r="C21" s="550"/>
      <c r="D21" s="550"/>
      <c r="E21" s="550"/>
      <c r="F21" s="550"/>
      <c r="G21" s="550"/>
      <c r="H21" s="550"/>
      <c r="I21" s="550"/>
      <c r="J21" s="550"/>
      <c r="K21" s="54"/>
      <c r="L21" s="51"/>
      <c r="M21" s="580"/>
      <c r="N21" s="54"/>
      <c r="P21" s="541"/>
      <c r="Q21" s="600"/>
      <c r="R21" s="600"/>
      <c r="S21" s="600"/>
      <c r="T21" s="50" t="s">
        <v>13</v>
      </c>
      <c r="U21" s="120"/>
      <c r="V21" s="120"/>
      <c r="W21" s="120"/>
      <c r="X21" s="120"/>
      <c r="Y21" s="545">
        <f>+P18-Y18</f>
        <v>0</v>
      </c>
      <c r="Z21" s="546"/>
      <c r="AA21" s="546"/>
      <c r="AB21" s="50" t="s">
        <v>4</v>
      </c>
      <c r="AC21" s="122"/>
      <c r="AD21" s="51"/>
      <c r="AE21" s="581"/>
      <c r="AG21" s="51"/>
      <c r="AH21" s="51"/>
      <c r="AI21" s="54"/>
      <c r="AJ21" s="51"/>
      <c r="AK21" s="51"/>
      <c r="AL21" s="51"/>
      <c r="AM21" s="51"/>
      <c r="AN21" s="136"/>
      <c r="AO21" s="223"/>
      <c r="AP21" s="42" t="s">
        <v>38</v>
      </c>
      <c r="AQ21" s="178"/>
      <c r="AR21" s="51"/>
      <c r="AS21"/>
      <c r="AT21"/>
      <c r="AU21"/>
      <c r="AV21"/>
      <c r="AW21" s="382"/>
    </row>
    <row r="22" spans="2:49" ht="25.5" customHeight="1" thickTop="1" thickBot="1">
      <c r="B22" s="551"/>
      <c r="C22" s="551"/>
      <c r="D22" s="551"/>
      <c r="E22" s="551"/>
      <c r="F22" s="551"/>
      <c r="G22" s="551"/>
      <c r="H22" s="551"/>
      <c r="I22" s="551"/>
      <c r="J22" s="551"/>
      <c r="K22" s="54"/>
      <c r="L22" s="51"/>
      <c r="M22" s="580"/>
      <c r="N22" s="54"/>
      <c r="P22" s="597" t="str">
        <f>+IF(P21=0,"",IF(P18&lt;P21,"エラー !：④の内数である⑤の量が④を超えています",""))</f>
        <v/>
      </c>
      <c r="Q22" s="597"/>
      <c r="R22" s="597"/>
      <c r="S22" s="597"/>
      <c r="T22" s="597"/>
      <c r="U22" s="597"/>
      <c r="V22" s="597"/>
      <c r="W22" s="121"/>
      <c r="X22" s="121"/>
      <c r="Y22" s="121"/>
      <c r="Z22" s="121"/>
      <c r="AA22" s="121"/>
      <c r="AB22" s="121"/>
      <c r="AC22" s="51"/>
      <c r="AD22" s="51"/>
      <c r="AE22" s="173"/>
      <c r="AG22" s="51"/>
      <c r="AH22" s="51"/>
      <c r="AI22" s="54"/>
      <c r="AJ22" s="51"/>
      <c r="AK22" s="51"/>
      <c r="AL22" s="51"/>
      <c r="AM22" s="51"/>
      <c r="AN22" s="51"/>
      <c r="AW22" s="382"/>
    </row>
    <row r="23" spans="2:49" ht="27" customHeight="1" thickTop="1" thickBot="1">
      <c r="B23" s="554" t="s">
        <v>159</v>
      </c>
      <c r="C23" s="556"/>
      <c r="D23" s="555" t="s">
        <v>423</v>
      </c>
      <c r="E23" s="555"/>
      <c r="F23" s="555"/>
      <c r="G23" s="556"/>
      <c r="H23" s="554" t="s">
        <v>424</v>
      </c>
      <c r="I23" s="555"/>
      <c r="J23" s="556"/>
      <c r="K23" s="54"/>
      <c r="L23" s="51"/>
      <c r="M23" s="580"/>
      <c r="N23" s="54"/>
      <c r="O23" s="46"/>
      <c r="P23" s="49" t="s">
        <v>72</v>
      </c>
      <c r="Q23" s="561" t="s">
        <v>32</v>
      </c>
      <c r="R23" s="561"/>
      <c r="S23" s="561"/>
      <c r="T23" s="544"/>
      <c r="U23" s="598"/>
      <c r="V23" s="599"/>
      <c r="W23" s="599"/>
      <c r="X23" s="599"/>
      <c r="AC23" s="51"/>
      <c r="AD23" s="51"/>
      <c r="AE23"/>
      <c r="AF23"/>
      <c r="AG23"/>
      <c r="AH23"/>
      <c r="AI23" s="237"/>
      <c r="AJ23"/>
      <c r="AK23" s="51"/>
      <c r="AL23" s="51"/>
      <c r="AM23" s="51"/>
      <c r="AN23" s="140"/>
      <c r="AP23" s="51"/>
      <c r="AR23" s="47"/>
      <c r="AS23" s="125" t="s">
        <v>152</v>
      </c>
      <c r="AT23" s="539" t="s">
        <v>153</v>
      </c>
      <c r="AU23" s="539"/>
      <c r="AV23" s="540"/>
      <c r="AW23" s="382"/>
    </row>
    <row r="24" spans="2:49" ht="27" customHeight="1" thickBot="1">
      <c r="B24" s="535" t="s">
        <v>160</v>
      </c>
      <c r="C24" s="536"/>
      <c r="D24" s="562">
        <v>30</v>
      </c>
      <c r="E24" s="562"/>
      <c r="F24" s="562"/>
      <c r="G24" s="182" t="s">
        <v>158</v>
      </c>
      <c r="H24" s="533">
        <f>+F12</f>
        <v>0</v>
      </c>
      <c r="I24" s="534"/>
      <c r="J24" s="182" t="s">
        <v>158</v>
      </c>
      <c r="K24" s="54"/>
      <c r="L24" s="51"/>
      <c r="M24" s="581"/>
      <c r="P24" s="571"/>
      <c r="Q24" s="601"/>
      <c r="R24" s="601"/>
      <c r="S24" s="601"/>
      <c r="T24" s="42" t="s">
        <v>13</v>
      </c>
      <c r="U24"/>
      <c r="V24"/>
      <c r="W24"/>
      <c r="X24"/>
      <c r="AC24" s="51"/>
      <c r="AD24" s="51"/>
      <c r="AE24"/>
      <c r="AF24"/>
      <c r="AG24"/>
      <c r="AH24"/>
      <c r="AI24" s="237"/>
      <c r="AJ24"/>
      <c r="AK24" s="51"/>
      <c r="AL24" s="130"/>
      <c r="AM24" s="51"/>
      <c r="AN24" s="51"/>
      <c r="AQ24" s="54"/>
      <c r="AR24" s="135"/>
      <c r="AS24" s="545">
        <f>+ROUND(AU16,2)+ROUND(AA28,2)</f>
        <v>0</v>
      </c>
      <c r="AT24" s="546"/>
      <c r="AU24" s="546"/>
      <c r="AV24" s="50" t="s">
        <v>13</v>
      </c>
      <c r="AW24" s="382"/>
    </row>
    <row r="25" spans="2:49" ht="27" customHeight="1" thickBot="1">
      <c r="B25" s="535" t="s">
        <v>161</v>
      </c>
      <c r="C25" s="536"/>
      <c r="D25" s="562">
        <v>0</v>
      </c>
      <c r="E25" s="562"/>
      <c r="F25" s="562"/>
      <c r="G25" s="182" t="s">
        <v>158</v>
      </c>
      <c r="H25" s="533">
        <f>+P12+AH9</f>
        <v>0</v>
      </c>
      <c r="I25" s="534"/>
      <c r="J25" s="182" t="s">
        <v>158</v>
      </c>
      <c r="K25" s="54"/>
      <c r="L25" s="51"/>
      <c r="P25" s="51"/>
      <c r="Q25" s="51"/>
      <c r="R25" s="51"/>
      <c r="S25" s="51"/>
      <c r="T25" s="51"/>
      <c r="U25" s="51"/>
      <c r="V25" s="51"/>
      <c r="AE25" s="139"/>
      <c r="AH25" s="51"/>
      <c r="AI25" s="54"/>
      <c r="AJ25" s="51"/>
      <c r="AK25" s="51"/>
      <c r="AL25" s="174"/>
      <c r="AM25" s="174"/>
      <c r="AN25" s="174"/>
      <c r="AQ25" s="239"/>
      <c r="AR25" s="117"/>
      <c r="AW25" s="382"/>
    </row>
    <row r="26" spans="2:49" ht="27" customHeight="1" thickTop="1" thickBot="1">
      <c r="B26" s="535" t="s">
        <v>162</v>
      </c>
      <c r="C26" s="536"/>
      <c r="D26" s="562">
        <v>0</v>
      </c>
      <c r="E26" s="562"/>
      <c r="F26" s="562"/>
      <c r="G26" s="182" t="s">
        <v>158</v>
      </c>
      <c r="H26" s="533">
        <f>+P21</f>
        <v>0</v>
      </c>
      <c r="I26" s="534"/>
      <c r="J26" s="182" t="s">
        <v>158</v>
      </c>
      <c r="K26" s="54"/>
      <c r="L26" s="133"/>
      <c r="M26" s="579" t="s">
        <v>35</v>
      </c>
      <c r="N26" s="46"/>
      <c r="O26" s="46"/>
      <c r="P26" s="225" t="s">
        <v>142</v>
      </c>
      <c r="Q26" s="561" t="s">
        <v>143</v>
      </c>
      <c r="R26" s="561"/>
      <c r="S26" s="561"/>
      <c r="T26" s="544"/>
      <c r="U26" s="46"/>
      <c r="V26" s="46"/>
      <c r="W26" s="46"/>
      <c r="X26" s="46"/>
      <c r="Y26" s="46"/>
      <c r="Z26" s="46"/>
      <c r="AA26" s="46"/>
      <c r="AB26" s="46"/>
      <c r="AC26" s="46"/>
      <c r="AD26" s="46"/>
      <c r="AE26" s="46"/>
      <c r="AF26" s="46"/>
      <c r="AG26" s="46"/>
      <c r="AH26" s="46"/>
      <c r="AI26" s="59"/>
      <c r="AJ26" s="46"/>
      <c r="AK26" s="47"/>
      <c r="AL26" s="125" t="s">
        <v>149</v>
      </c>
      <c r="AM26" s="539" t="s">
        <v>213</v>
      </c>
      <c r="AN26" s="539"/>
      <c r="AO26" s="539"/>
      <c r="AP26" s="540"/>
      <c r="AQ26" s="241"/>
      <c r="AR26" s="242"/>
      <c r="AS26" s="125" t="s">
        <v>154</v>
      </c>
      <c r="AT26" s="539" t="s">
        <v>398</v>
      </c>
      <c r="AU26" s="539"/>
      <c r="AV26" s="540"/>
      <c r="AW26" s="382"/>
    </row>
    <row r="27" spans="2:49" ht="27" customHeight="1" thickBot="1">
      <c r="B27" s="535" t="s">
        <v>164</v>
      </c>
      <c r="C27" s="536"/>
      <c r="D27" s="562">
        <v>0</v>
      </c>
      <c r="E27" s="562"/>
      <c r="F27" s="562"/>
      <c r="G27" s="182" t="s">
        <v>158</v>
      </c>
      <c r="H27" s="533">
        <f>+Y21</f>
        <v>0</v>
      </c>
      <c r="I27" s="534"/>
      <c r="J27" s="182" t="s">
        <v>158</v>
      </c>
      <c r="M27" s="580"/>
      <c r="P27" s="549">
        <f>+R30+ROUND(R33,2)</f>
        <v>0</v>
      </c>
      <c r="Q27" s="582"/>
      <c r="R27" s="582"/>
      <c r="S27" s="582"/>
      <c r="T27" s="42" t="s">
        <v>38</v>
      </c>
      <c r="U27" s="62"/>
      <c r="V27" s="62"/>
      <c r="Y27" s="60" t="s">
        <v>39</v>
      </c>
      <c r="Z27" s="63"/>
      <c r="AH27" s="51"/>
      <c r="AI27" s="51"/>
      <c r="AJ27" s="51"/>
      <c r="AK27" s="51"/>
      <c r="AL27" s="545">
        <f>+AH18+P27</f>
        <v>0</v>
      </c>
      <c r="AM27" s="546"/>
      <c r="AN27" s="546"/>
      <c r="AO27" s="546"/>
      <c r="AP27" s="50" t="s">
        <v>13</v>
      </c>
      <c r="AQ27" s="239"/>
      <c r="AR27" s="117"/>
      <c r="AS27" s="541"/>
      <c r="AT27" s="542"/>
      <c r="AU27" s="542"/>
      <c r="AV27" s="50" t="s">
        <v>13</v>
      </c>
      <c r="AW27" s="382"/>
    </row>
    <row r="28" spans="2:49" ht="27" customHeight="1" thickTop="1" thickBot="1">
      <c r="B28" s="537" t="s">
        <v>299</v>
      </c>
      <c r="C28" s="538"/>
      <c r="D28" s="562">
        <v>0</v>
      </c>
      <c r="E28" s="562"/>
      <c r="F28" s="562"/>
      <c r="G28" s="182" t="s">
        <v>158</v>
      </c>
      <c r="H28" s="533">
        <f>+P15+AH12</f>
        <v>0</v>
      </c>
      <c r="I28" s="534"/>
      <c r="J28" s="182" t="s">
        <v>158</v>
      </c>
      <c r="M28" s="580"/>
      <c r="P28" s="54"/>
      <c r="U28" s="51"/>
      <c r="V28" s="51"/>
      <c r="Y28" s="572" t="s">
        <v>137</v>
      </c>
      <c r="Z28" s="573"/>
      <c r="AA28" s="571"/>
      <c r="AB28" s="562"/>
      <c r="AC28" s="562"/>
      <c r="AD28" s="562"/>
      <c r="AE28" s="562"/>
      <c r="AF28" s="42" t="s">
        <v>13</v>
      </c>
      <c r="AH28" s="51"/>
      <c r="AI28" s="51"/>
      <c r="AN28" s="238"/>
      <c r="AQ28" s="239"/>
      <c r="AR28" s="117"/>
      <c r="AS28" s="383" t="str">
        <f>+IF(AS27=0,"",IF(AL27&lt;(AS24+AS27+AS31),"エラー !：⑩の内数である（⑫+⑬＋⑭）の量が⑩を超えています",""))</f>
        <v/>
      </c>
      <c r="AT28" s="379"/>
      <c r="AU28" s="379"/>
      <c r="AV28" s="379"/>
      <c r="AW28" s="382"/>
    </row>
    <row r="29" spans="2:49" ht="27" customHeight="1" thickTop="1" thickBot="1">
      <c r="B29" s="535" t="s">
        <v>165</v>
      </c>
      <c r="C29" s="536"/>
      <c r="D29" s="562">
        <v>30</v>
      </c>
      <c r="E29" s="562"/>
      <c r="F29" s="562"/>
      <c r="G29" s="182" t="s">
        <v>158</v>
      </c>
      <c r="H29" s="533">
        <f>+AL27</f>
        <v>0</v>
      </c>
      <c r="I29" s="534"/>
      <c r="J29" s="182" t="s">
        <v>158</v>
      </c>
      <c r="M29" s="580"/>
      <c r="P29" s="54"/>
      <c r="Q29" s="133"/>
      <c r="R29" s="49" t="s">
        <v>145</v>
      </c>
      <c r="S29" s="561" t="s">
        <v>33</v>
      </c>
      <c r="T29" s="576"/>
      <c r="U29" s="576"/>
      <c r="V29" s="577"/>
      <c r="W29" s="46"/>
      <c r="X29" s="64"/>
      <c r="Y29" s="572" t="s">
        <v>191</v>
      </c>
      <c r="Z29" s="573"/>
      <c r="AA29" s="571"/>
      <c r="AB29" s="562"/>
      <c r="AC29" s="562"/>
      <c r="AD29" s="562"/>
      <c r="AE29" s="562"/>
      <c r="AF29" s="42" t="s">
        <v>13</v>
      </c>
      <c r="AH29" s="51"/>
      <c r="AI29" s="51"/>
      <c r="AJ29" s="51"/>
      <c r="AK29" s="51"/>
      <c r="AL29" s="125" t="s">
        <v>150</v>
      </c>
      <c r="AM29" s="539" t="s">
        <v>151</v>
      </c>
      <c r="AN29" s="539"/>
      <c r="AO29" s="539"/>
      <c r="AP29" s="540"/>
      <c r="AQ29" s="240"/>
      <c r="AR29" s="243"/>
      <c r="AS29" s="569" t="s">
        <v>155</v>
      </c>
      <c r="AT29" s="565" t="s">
        <v>399</v>
      </c>
      <c r="AU29" s="565"/>
      <c r="AV29" s="566"/>
      <c r="AW29" s="382"/>
    </row>
    <row r="30" spans="2:49" ht="27" customHeight="1" thickBot="1">
      <c r="B30" s="535" t="s">
        <v>166</v>
      </c>
      <c r="C30" s="536"/>
      <c r="D30" s="562">
        <v>0</v>
      </c>
      <c r="E30" s="562"/>
      <c r="F30" s="562"/>
      <c r="G30" s="182" t="s">
        <v>158</v>
      </c>
      <c r="H30" s="533">
        <f>+AL30</f>
        <v>0</v>
      </c>
      <c r="I30" s="534"/>
      <c r="J30" s="182" t="s">
        <v>158</v>
      </c>
      <c r="M30" s="580"/>
      <c r="P30" s="54"/>
      <c r="R30" s="549">
        <f>+ROUND(AA28,2)+ROUND(AA29,2)+ROUND(AA30,2)</f>
        <v>0</v>
      </c>
      <c r="S30" s="582"/>
      <c r="T30" s="582"/>
      <c r="U30" s="582"/>
      <c r="V30" s="42" t="s">
        <v>16</v>
      </c>
      <c r="Y30" s="572" t="s">
        <v>148</v>
      </c>
      <c r="Z30" s="573"/>
      <c r="AA30" s="571"/>
      <c r="AB30" s="562"/>
      <c r="AC30" s="562"/>
      <c r="AD30" s="562"/>
      <c r="AE30" s="562"/>
      <c r="AF30" s="42" t="s">
        <v>13</v>
      </c>
      <c r="AL30" s="541"/>
      <c r="AM30" s="542"/>
      <c r="AN30" s="542"/>
      <c r="AO30" s="542"/>
      <c r="AP30" s="50" t="s">
        <v>13</v>
      </c>
      <c r="AS30" s="570"/>
      <c r="AT30" s="567"/>
      <c r="AU30" s="567"/>
      <c r="AV30" s="568"/>
      <c r="AW30" s="382"/>
    </row>
    <row r="31" spans="2:49" ht="27" customHeight="1" thickTop="1" thickBot="1">
      <c r="B31" s="535" t="s">
        <v>167</v>
      </c>
      <c r="C31" s="536"/>
      <c r="D31" s="562">
        <v>30</v>
      </c>
      <c r="E31" s="562"/>
      <c r="F31" s="562"/>
      <c r="G31" s="182" t="s">
        <v>158</v>
      </c>
      <c r="H31" s="533">
        <f>+AS24</f>
        <v>0</v>
      </c>
      <c r="I31" s="534"/>
      <c r="J31" s="182" t="s">
        <v>158</v>
      </c>
      <c r="M31" s="580"/>
      <c r="P31" s="54"/>
      <c r="Y31"/>
      <c r="Z31"/>
      <c r="AA31" s="65" t="s">
        <v>309</v>
      </c>
      <c r="AK31" s="117"/>
      <c r="AL31" s="578" t="str">
        <f>+IF(AL30=0,"",IF(AL27&lt;AL30,"エラー !：⑩の内数である⑪の量が⑩を超えています",""))</f>
        <v/>
      </c>
      <c r="AM31" s="578"/>
      <c r="AN31" s="578"/>
      <c r="AO31" s="578"/>
      <c r="AP31" s="578"/>
      <c r="AQ31" s="578"/>
      <c r="AR31" s="39"/>
      <c r="AS31" s="563"/>
      <c r="AT31" s="564"/>
      <c r="AU31" s="564"/>
      <c r="AV31" s="152" t="s">
        <v>13</v>
      </c>
      <c r="AW31" s="382"/>
    </row>
    <row r="32" spans="2:49" ht="27" customHeight="1" thickTop="1" thickBot="1">
      <c r="B32" s="535" t="s">
        <v>400</v>
      </c>
      <c r="C32" s="536"/>
      <c r="D32" s="562">
        <v>0</v>
      </c>
      <c r="E32" s="562"/>
      <c r="F32" s="562"/>
      <c r="G32" s="182" t="s">
        <v>158</v>
      </c>
      <c r="H32" s="533">
        <f>+AS27</f>
        <v>0</v>
      </c>
      <c r="I32" s="534"/>
      <c r="J32" s="182" t="s">
        <v>158</v>
      </c>
      <c r="M32" s="580"/>
      <c r="P32" s="54"/>
      <c r="Q32" s="133"/>
      <c r="R32" s="49" t="s">
        <v>147</v>
      </c>
      <c r="S32" s="561" t="s">
        <v>37</v>
      </c>
      <c r="T32" s="576"/>
      <c r="U32" s="576"/>
      <c r="V32" s="577"/>
      <c r="W32" s="51"/>
      <c r="X32" s="51"/>
      <c r="Y32"/>
      <c r="Z32"/>
      <c r="AA32" s="523" t="s">
        <v>280</v>
      </c>
      <c r="AB32" s="524"/>
      <c r="AC32" s="524"/>
      <c r="AD32" s="524"/>
      <c r="AE32" s="524"/>
      <c r="AF32" s="524"/>
      <c r="AG32" s="524" t="s">
        <v>281</v>
      </c>
      <c r="AH32" s="524"/>
      <c r="AI32" s="524"/>
      <c r="AJ32" s="524"/>
      <c r="AK32" s="524" t="s">
        <v>310</v>
      </c>
      <c r="AL32" s="524"/>
      <c r="AM32" s="524"/>
      <c r="AN32" s="524"/>
      <c r="AO32" s="529"/>
      <c r="AP32" s="176"/>
      <c r="AS32" s="384" t="str">
        <f>+IF(AS31=0,"",IF(AL27&lt;(AS24+AS27+AS31),"エラー !：⑩の内数である（⑫+⑬＋⑭）の量が⑩を超えています",""))</f>
        <v/>
      </c>
      <c r="AT32" s="380"/>
      <c r="AU32" s="380"/>
      <c r="AV32" s="380"/>
      <c r="AW32" s="382"/>
    </row>
    <row r="33" spans="2:62" ht="27" customHeight="1" thickBot="1">
      <c r="B33" s="559" t="s">
        <v>401</v>
      </c>
      <c r="C33" s="560"/>
      <c r="D33" s="574">
        <v>0</v>
      </c>
      <c r="E33" s="575"/>
      <c r="F33" s="575"/>
      <c r="G33" s="183" t="s">
        <v>158</v>
      </c>
      <c r="H33" s="552">
        <f>+AS31</f>
        <v>0</v>
      </c>
      <c r="I33" s="553"/>
      <c r="J33" s="183" t="s">
        <v>158</v>
      </c>
      <c r="M33" s="581"/>
      <c r="R33" s="571"/>
      <c r="S33" s="562"/>
      <c r="T33" s="562"/>
      <c r="U33" s="562"/>
      <c r="V33" s="42" t="s">
        <v>38</v>
      </c>
      <c r="W33" s="51"/>
      <c r="X33" s="51"/>
      <c r="Y33"/>
      <c r="Z33"/>
      <c r="AA33" s="525"/>
      <c r="AB33" s="526"/>
      <c r="AC33" s="526"/>
      <c r="AD33" s="526"/>
      <c r="AE33" s="526"/>
      <c r="AF33" s="526"/>
      <c r="AG33" s="526"/>
      <c r="AH33" s="526"/>
      <c r="AI33" s="526"/>
      <c r="AJ33" s="526"/>
      <c r="AK33" s="526"/>
      <c r="AL33" s="526"/>
      <c r="AM33" s="526"/>
      <c r="AN33" s="526"/>
      <c r="AO33" s="530"/>
      <c r="AP33" s="176"/>
      <c r="AW33" s="382"/>
    </row>
    <row r="34" spans="2:62" ht="18" customHeight="1">
      <c r="C34" s="244" t="str">
        <f>+IF(D30=0,"",IF(D29&lt;D30,"エラー !：上の表は、⑩の内数である⑪の量が⑩を超えています",""))</f>
        <v/>
      </c>
      <c r="AA34" s="527"/>
      <c r="AB34" s="528"/>
      <c r="AC34" s="528"/>
      <c r="AD34" s="528"/>
      <c r="AE34" s="528"/>
      <c r="AF34" s="528"/>
      <c r="AG34" s="528"/>
      <c r="AH34" s="528"/>
      <c r="AI34" s="528"/>
      <c r="AJ34" s="528"/>
      <c r="AK34" s="528"/>
      <c r="AL34" s="528"/>
      <c r="AM34" s="528"/>
      <c r="AN34" s="528"/>
      <c r="AO34" s="531"/>
      <c r="AP34" s="176"/>
      <c r="AW34" s="382"/>
    </row>
    <row r="35" spans="2:62" ht="15" customHeight="1">
      <c r="C35" s="245" t="str">
        <f>+IF(D31=0,"",IF(D29&lt;D31,"エラー !：上の表は、⑩の内数である⑫の量が⑩を超えています",""))</f>
        <v/>
      </c>
      <c r="AF35" s="62"/>
      <c r="AG35" s="62"/>
      <c r="AH35" s="62"/>
      <c r="AI35" s="62"/>
      <c r="AJ35" s="62"/>
      <c r="AK35" s="62"/>
      <c r="AL35" s="51"/>
      <c r="AM35" s="51"/>
      <c r="AN35" s="51"/>
      <c r="AO35" s="51"/>
      <c r="AP35" s="51"/>
      <c r="AQ35" s="51"/>
      <c r="AR35" s="51"/>
    </row>
    <row r="36" spans="2:62" ht="15" customHeight="1">
      <c r="C36" s="245" t="str">
        <f>+IF(D32=0,"",IF(D29&lt;D32,"エラー !：上の表は、⑩の内数である⑬の量が⑩を超えています",""))</f>
        <v/>
      </c>
      <c r="AF36" s="62"/>
      <c r="AG36" s="62"/>
      <c r="AH36" s="62"/>
      <c r="AI36" s="62"/>
      <c r="AJ36" s="62"/>
      <c r="AK36" s="62"/>
      <c r="AL36" s="62"/>
      <c r="AM36" s="141"/>
      <c r="AN36" s="141"/>
      <c r="AO36" s="117"/>
      <c r="AP36" s="51"/>
      <c r="AQ36" s="51"/>
      <c r="AR36" s="51"/>
      <c r="AS36" s="51"/>
      <c r="AT36" s="51"/>
      <c r="AU36" s="51"/>
      <c r="AV36" s="51"/>
      <c r="AW36" s="66"/>
      <c r="AY36" s="51"/>
      <c r="AZ36" s="51"/>
      <c r="BA36" s="51"/>
      <c r="BB36" s="51"/>
      <c r="BC36" s="51"/>
      <c r="BD36" s="51"/>
    </row>
    <row r="37" spans="2:62" ht="15" customHeight="1">
      <c r="C37" s="245" t="str">
        <f>+IF(D33=0,"",IF(D29&lt;D33,"エラー !：上の表は、⑩の内数である⑭の量が⑩を超えています",""))</f>
        <v/>
      </c>
      <c r="J37" s="66"/>
      <c r="K37" s="66"/>
      <c r="R37" s="66"/>
      <c r="S37" s="66"/>
      <c r="T37" s="66"/>
      <c r="AF37" s="51"/>
      <c r="AG37" s="51"/>
      <c r="AH37" s="51"/>
      <c r="AI37" s="51"/>
      <c r="AJ37" s="51"/>
      <c r="AK37" s="51"/>
      <c r="AL37" s="62"/>
      <c r="AM37" s="117"/>
      <c r="AN37" s="117"/>
      <c r="AO37" s="117"/>
      <c r="AP37" s="51"/>
      <c r="AQ37" s="51"/>
      <c r="AR37" s="51"/>
      <c r="AS37" s="51"/>
      <c r="AT37" s="51"/>
      <c r="AU37" s="62"/>
      <c r="AV37" s="62"/>
      <c r="AW37" s="66"/>
      <c r="AY37" s="51"/>
      <c r="AZ37" s="51"/>
      <c r="BA37" s="51"/>
      <c r="BB37" s="51"/>
      <c r="BC37" s="51"/>
      <c r="BD37" s="51"/>
    </row>
    <row r="38" spans="2:62" ht="13.5">
      <c r="J38" s="66"/>
      <c r="K38" s="66"/>
      <c r="R38" s="66"/>
      <c r="S38" s="66"/>
      <c r="T38" s="66"/>
      <c r="AF38" s="51"/>
      <c r="AG38" s="51"/>
      <c r="AH38" s="51"/>
      <c r="AI38" s="51"/>
      <c r="AJ38" s="51"/>
      <c r="AK38" s="51"/>
      <c r="AL38" s="62"/>
      <c r="AM38" s="117"/>
      <c r="AN38" s="117"/>
      <c r="AO38" s="117"/>
      <c r="AP38" s="51"/>
      <c r="AQ38" s="51"/>
      <c r="AR38" s="51"/>
      <c r="AS38" s="117"/>
      <c r="AT38" s="141"/>
      <c r="AU38" s="62"/>
      <c r="AV38" s="62"/>
      <c r="AW38" s="66"/>
      <c r="AY38" s="51"/>
      <c r="AZ38" s="51"/>
      <c r="BA38" s="51"/>
      <c r="BB38" s="51"/>
      <c r="BC38" s="51"/>
      <c r="BD38" s="51"/>
    </row>
    <row r="39" spans="2:62" ht="13.5">
      <c r="J39" s="66"/>
      <c r="K39" s="66"/>
      <c r="R39" s="66"/>
      <c r="S39" s="66"/>
      <c r="T39" s="66"/>
      <c r="AF39" s="51"/>
      <c r="AG39" s="51"/>
      <c r="AH39" s="51"/>
      <c r="AI39" s="51"/>
      <c r="AJ39" s="51"/>
      <c r="AK39" s="51"/>
      <c r="AL39" s="62"/>
      <c r="AM39" s="117"/>
      <c r="AN39" s="117"/>
      <c r="AO39" s="117"/>
      <c r="AP39" s="51"/>
      <c r="AQ39" s="51"/>
      <c r="AR39" s="51"/>
      <c r="AS39" s="117"/>
      <c r="AT39" s="62"/>
      <c r="AU39" s="62"/>
      <c r="AV39" s="62"/>
      <c r="AW39" s="66"/>
      <c r="AY39" s="51"/>
      <c r="AZ39" s="51"/>
      <c r="BA39" s="51"/>
      <c r="BB39" s="51"/>
      <c r="BC39" s="51"/>
      <c r="BD39" s="51"/>
    </row>
    <row r="40" spans="2:62" ht="13.5">
      <c r="J40" s="66"/>
      <c r="K40" s="66"/>
      <c r="R40" s="66"/>
      <c r="S40" s="66"/>
      <c r="T40" s="66"/>
      <c r="AF40" s="51"/>
      <c r="AG40" s="51"/>
      <c r="AH40" s="51"/>
      <c r="AI40" s="51"/>
      <c r="AJ40" s="51"/>
      <c r="AK40" s="51"/>
      <c r="AL40" s="62"/>
      <c r="AM40" s="117"/>
      <c r="AN40" s="117"/>
      <c r="AO40" s="117"/>
      <c r="AP40" s="51"/>
      <c r="AQ40" s="51"/>
      <c r="AR40" s="51"/>
      <c r="AS40" s="117"/>
      <c r="AT40" s="62"/>
      <c r="AU40" s="62"/>
      <c r="AV40" s="62"/>
      <c r="AW40" s="66"/>
      <c r="AY40" s="51"/>
      <c r="AZ40" s="51"/>
      <c r="BA40" s="51"/>
      <c r="BB40" s="51"/>
      <c r="BC40" s="51"/>
      <c r="BD40" s="51"/>
    </row>
    <row r="41" spans="2:62" ht="13.5">
      <c r="J41" s="66"/>
      <c r="K41" s="66"/>
      <c r="R41" s="66"/>
      <c r="S41" s="66"/>
      <c r="T41" s="66"/>
      <c r="AF41" s="51"/>
      <c r="AG41" s="51"/>
      <c r="AH41" s="51"/>
      <c r="AI41" s="51"/>
      <c r="AJ41" s="51"/>
      <c r="AK41" s="51"/>
      <c r="AL41" s="51"/>
      <c r="AM41" s="51"/>
      <c r="AN41" s="51"/>
      <c r="AO41" s="51"/>
      <c r="AP41" s="51"/>
      <c r="AQ41" s="51"/>
      <c r="AR41" s="51"/>
      <c r="AS41" s="117"/>
      <c r="AT41" s="62"/>
      <c r="AU41" s="62"/>
      <c r="AV41" s="62"/>
      <c r="AW41" s="66"/>
      <c r="AY41" s="51"/>
      <c r="AZ41" s="51"/>
      <c r="BA41" s="51"/>
      <c r="BB41" s="51"/>
      <c r="BC41" s="51"/>
      <c r="BD41" s="51"/>
    </row>
    <row r="42" spans="2:62" ht="13.5">
      <c r="I42" s="66"/>
      <c r="J42" s="66"/>
      <c r="K42" s="66"/>
      <c r="R42" s="66"/>
      <c r="S42" s="66"/>
      <c r="T42" s="66"/>
      <c r="AQ42" s="51"/>
      <c r="AR42" s="51"/>
      <c r="AS42" s="117"/>
      <c r="AT42" s="62"/>
      <c r="AY42" s="51"/>
      <c r="AZ42" s="51"/>
      <c r="BA42" s="51"/>
      <c r="BB42" s="51"/>
      <c r="BC42" s="51"/>
      <c r="BD42" s="51"/>
    </row>
    <row r="43" spans="2:62">
      <c r="I43" s="66"/>
      <c r="J43" s="66"/>
      <c r="K43" s="66"/>
      <c r="R43" s="66"/>
      <c r="S43" s="66"/>
      <c r="T43" s="66"/>
      <c r="AW43" s="66"/>
      <c r="AY43" s="51"/>
      <c r="AZ43" s="51"/>
      <c r="BA43" s="51"/>
      <c r="BB43" s="51"/>
      <c r="BC43" s="51"/>
      <c r="BD43" s="51"/>
    </row>
    <row r="44" spans="2:62">
      <c r="I44" s="66"/>
      <c r="J44" s="66"/>
      <c r="K44" s="66"/>
      <c r="R44" s="66"/>
      <c r="S44" s="66"/>
      <c r="T44" s="66"/>
      <c r="AW44" s="66"/>
    </row>
    <row r="45" spans="2:62">
      <c r="I45" s="66"/>
      <c r="J45" s="66"/>
      <c r="K45" s="66"/>
      <c r="R45" s="66"/>
      <c r="S45" s="66"/>
      <c r="T45" s="66"/>
    </row>
    <row r="46" spans="2:62">
      <c r="I46" s="66"/>
      <c r="J46" s="66"/>
      <c r="K46" s="66"/>
      <c r="R46" s="66"/>
      <c r="S46" s="66"/>
      <c r="T46" s="66"/>
    </row>
    <row r="47" spans="2:62" ht="13.5">
      <c r="I47" s="66"/>
      <c r="J47" s="66"/>
      <c r="K47" s="66"/>
      <c r="R47" s="66"/>
      <c r="S47" s="66"/>
      <c r="T47" s="66"/>
      <c r="BH47" s="67"/>
      <c r="BI47" s="67"/>
      <c r="BJ47" s="65"/>
    </row>
    <row r="48" spans="2:62">
      <c r="I48" s="66"/>
      <c r="J48" s="66"/>
      <c r="K48" s="66"/>
      <c r="R48" s="66"/>
      <c r="S48" s="66"/>
      <c r="T48" s="66"/>
      <c r="BH48" s="65"/>
    </row>
    <row r="49" spans="7:62">
      <c r="G49" s="66"/>
      <c r="H49" s="66"/>
      <c r="I49" s="66"/>
      <c r="J49" s="66"/>
      <c r="K49" s="66"/>
      <c r="R49" s="66"/>
      <c r="S49" s="66"/>
      <c r="T49" s="66"/>
      <c r="BE49" s="65"/>
      <c r="BF49" s="65"/>
      <c r="BG49" s="65"/>
      <c r="BH49" s="65"/>
    </row>
    <row r="50" spans="7:62">
      <c r="G50" s="66"/>
      <c r="H50" s="66"/>
      <c r="I50" s="66"/>
      <c r="J50" s="66"/>
      <c r="K50" s="66"/>
      <c r="R50" s="66"/>
      <c r="S50" s="66"/>
      <c r="T50" s="66"/>
      <c r="BE50" s="65"/>
      <c r="BF50" s="65"/>
      <c r="BG50" s="65"/>
      <c r="BH50" s="65"/>
    </row>
    <row r="51" spans="7:62">
      <c r="G51" s="66"/>
      <c r="H51" s="66"/>
      <c r="I51" s="66"/>
      <c r="J51" s="66"/>
      <c r="K51" s="66"/>
      <c r="R51" s="66"/>
      <c r="S51" s="66"/>
      <c r="T51" s="66"/>
      <c r="BE51" s="65"/>
      <c r="BF51" s="65"/>
      <c r="BG51" s="65"/>
      <c r="BH51" s="65"/>
    </row>
    <row r="52" spans="7:62">
      <c r="G52" s="66"/>
      <c r="H52" s="66"/>
      <c r="I52" s="66"/>
      <c r="J52" s="66"/>
      <c r="K52" s="66"/>
      <c r="R52" s="66"/>
      <c r="S52" s="66"/>
      <c r="T52" s="66"/>
      <c r="BE52" s="65"/>
      <c r="BF52" s="65"/>
      <c r="BG52" s="65"/>
      <c r="BH52" s="65"/>
    </row>
    <row r="53" spans="7:62">
      <c r="G53" s="66"/>
      <c r="H53" s="66"/>
      <c r="I53" s="66"/>
      <c r="J53" s="66"/>
      <c r="K53" s="66"/>
      <c r="R53" s="66"/>
      <c r="S53" s="66"/>
      <c r="T53" s="66"/>
      <c r="BE53" s="65"/>
      <c r="BG53" s="65"/>
      <c r="BH53" s="65"/>
      <c r="BI53" s="65"/>
      <c r="BJ53" s="65"/>
    </row>
    <row r="54" spans="7:62">
      <c r="G54" s="66"/>
      <c r="H54" s="66"/>
      <c r="I54" s="66"/>
      <c r="J54" s="66"/>
      <c r="K54" s="66"/>
      <c r="R54" s="66"/>
      <c r="S54" s="66"/>
      <c r="T54" s="66"/>
      <c r="BD54" s="65"/>
      <c r="BE54" s="68"/>
      <c r="BG54" s="65"/>
      <c r="BH54" s="65"/>
      <c r="BI54" s="65"/>
      <c r="BJ54" s="65"/>
    </row>
    <row r="55" spans="7:62">
      <c r="G55" s="66"/>
      <c r="H55" s="66"/>
      <c r="I55" s="66"/>
      <c r="J55" s="66"/>
      <c r="K55" s="66"/>
      <c r="R55" s="66"/>
      <c r="S55" s="66"/>
      <c r="T55" s="66"/>
      <c r="BD55" s="65"/>
      <c r="BE55" s="68"/>
      <c r="BG55" s="65"/>
      <c r="BH55" s="65"/>
      <c r="BI55" s="65"/>
      <c r="BJ55" s="65"/>
    </row>
    <row r="56" spans="7:62">
      <c r="G56" s="66"/>
      <c r="H56" s="66"/>
      <c r="I56" s="66"/>
      <c r="J56" s="66"/>
      <c r="K56" s="66"/>
      <c r="R56" s="66"/>
      <c r="S56" s="66"/>
      <c r="T56" s="66"/>
      <c r="BD56" s="65"/>
      <c r="BE56" s="68"/>
      <c r="BG56" s="65"/>
      <c r="BH56" s="65"/>
      <c r="BI56" s="65"/>
      <c r="BJ56" s="65"/>
    </row>
    <row r="57" spans="7:62">
      <c r="G57" s="66"/>
      <c r="H57" s="66"/>
      <c r="I57" s="66"/>
      <c r="BD57" s="65"/>
      <c r="BE57" s="68"/>
      <c r="BG57" s="65"/>
      <c r="BH57" s="65"/>
      <c r="BI57" s="65"/>
      <c r="BJ57" s="65"/>
    </row>
    <row r="58" spans="7:62" ht="12.75">
      <c r="G58" s="66"/>
      <c r="H58" s="66"/>
      <c r="I58" s="66"/>
      <c r="L58" s="66"/>
      <c r="M58" s="69"/>
      <c r="N58" s="66"/>
      <c r="O58" s="66"/>
      <c r="BD58" s="65"/>
      <c r="BE58" s="68"/>
      <c r="BG58" s="65"/>
      <c r="BH58" s="65"/>
      <c r="BI58" s="65"/>
      <c r="BJ58" s="65"/>
    </row>
    <row r="59" spans="7:62">
      <c r="G59" s="66"/>
      <c r="H59" s="66"/>
      <c r="I59" s="66"/>
      <c r="BD59" s="65"/>
      <c r="BE59" s="68"/>
      <c r="BG59" s="65"/>
      <c r="BH59" s="65"/>
      <c r="BI59" s="65"/>
      <c r="BJ59" s="65"/>
    </row>
    <row r="60" spans="7:62">
      <c r="G60" s="66"/>
      <c r="H60" s="66"/>
      <c r="I60" s="66"/>
      <c r="BD60" s="65"/>
      <c r="BE60" s="68"/>
      <c r="BG60" s="65"/>
      <c r="BH60" s="65"/>
      <c r="BI60" s="65"/>
      <c r="BJ60" s="65"/>
    </row>
    <row r="61" spans="7:62">
      <c r="G61" s="66"/>
      <c r="H61" s="66"/>
      <c r="I61" s="66"/>
      <c r="BD61" s="65"/>
      <c r="BE61" s="68"/>
      <c r="BG61" s="65"/>
      <c r="BH61" s="65"/>
      <c r="BI61" s="65"/>
      <c r="BJ61" s="65"/>
    </row>
    <row r="62" spans="7:62">
      <c r="BD62" s="65"/>
      <c r="BE62" s="68"/>
      <c r="BG62" s="65"/>
      <c r="BH62" s="65"/>
      <c r="BI62" s="65"/>
      <c r="BJ62" s="65"/>
    </row>
    <row r="63" spans="7:62">
      <c r="BD63" s="65"/>
      <c r="BE63" s="68"/>
      <c r="BG63" s="65"/>
      <c r="BH63" s="65"/>
      <c r="BI63" s="65"/>
      <c r="BJ63" s="65"/>
    </row>
    <row r="64" spans="7:62">
      <c r="BD64" s="65"/>
      <c r="BE64" s="68"/>
      <c r="BG64" s="65"/>
      <c r="BH64" s="65"/>
      <c r="BI64" s="65"/>
      <c r="BJ64" s="65"/>
    </row>
    <row r="65" spans="12:62">
      <c r="BD65" s="65"/>
      <c r="BE65" s="68"/>
      <c r="BG65" s="65"/>
      <c r="BH65" s="65"/>
      <c r="BI65" s="65"/>
      <c r="BJ65" s="65"/>
    </row>
    <row r="66" spans="12:62">
      <c r="BD66" s="65"/>
      <c r="BE66" s="68"/>
      <c r="BG66" s="65"/>
      <c r="BH66" s="65"/>
      <c r="BI66" s="65"/>
      <c r="BJ66" s="65"/>
    </row>
    <row r="67" spans="12:62">
      <c r="BD67" s="65"/>
      <c r="BE67" s="68"/>
      <c r="BG67" s="65"/>
      <c r="BH67" s="65"/>
      <c r="BI67" s="65"/>
      <c r="BJ67" s="65"/>
    </row>
    <row r="69" spans="12:62" ht="12.75">
      <c r="L69" s="66"/>
      <c r="M69" s="69"/>
      <c r="N69" s="66"/>
      <c r="O69" s="66"/>
    </row>
    <row r="70" spans="12:62" ht="12.75">
      <c r="L70" s="66"/>
      <c r="M70" s="69"/>
      <c r="N70" s="66"/>
      <c r="O70" s="66"/>
    </row>
    <row r="71" spans="12:62" ht="12.75">
      <c r="L71" s="66"/>
      <c r="M71" s="69"/>
      <c r="N71" s="66"/>
      <c r="O71" s="66"/>
    </row>
    <row r="72" spans="12:62" ht="12.75">
      <c r="L72" s="66"/>
      <c r="M72" s="69"/>
      <c r="N72" s="66"/>
      <c r="O72" s="66"/>
    </row>
    <row r="73" spans="12:62" ht="12.75">
      <c r="L73" s="66"/>
      <c r="M73" s="69"/>
      <c r="N73" s="66"/>
      <c r="O73" s="66"/>
    </row>
    <row r="74" spans="12:62" ht="12.75">
      <c r="L74" s="66"/>
      <c r="M74" s="69"/>
      <c r="N74" s="66"/>
      <c r="O74" s="66"/>
    </row>
    <row r="75" spans="12:62" ht="12.75">
      <c r="L75" s="66"/>
      <c r="M75" s="69"/>
      <c r="N75" s="66"/>
      <c r="O75" s="66"/>
    </row>
    <row r="76" spans="12:62" ht="12.75">
      <c r="L76" s="66"/>
      <c r="M76" s="69"/>
      <c r="N76" s="66"/>
      <c r="O76" s="66"/>
    </row>
  </sheetData>
  <sheetProtection algorithmName="SHA-512" hashValue="EG/ZjIREzLZj16tRHmQFPbREIyQl27qfbiBkFCtJNByH+3bebj0A5I21GyG7LYzPeh4WXlsGfNZcyqEZ0itB5A==" saltValue="JdEqDc2mDEdmRhbXCSYG/Q==" spinCount="100000" sheet="1" objects="1" scenarios="1"/>
  <mergeCells count="112">
    <mergeCell ref="AK32:AO34"/>
    <mergeCell ref="AS18:AT18"/>
    <mergeCell ref="AS31:AU31"/>
    <mergeCell ref="AT29:AV30"/>
    <mergeCell ref="AM26:AP26"/>
    <mergeCell ref="AM29:AP29"/>
    <mergeCell ref="AS4:AT4"/>
    <mergeCell ref="AS29:AS30"/>
    <mergeCell ref="AL27:AO27"/>
    <mergeCell ref="AP3:AR4"/>
    <mergeCell ref="AS3:AT3"/>
    <mergeCell ref="AF5:AU5"/>
    <mergeCell ref="AI14:AN14"/>
    <mergeCell ref="AO17:AP17"/>
    <mergeCell ref="AI17:AL17"/>
    <mergeCell ref="AI8:AN8"/>
    <mergeCell ref="AH9:AM9"/>
    <mergeCell ref="AH12:AM12"/>
    <mergeCell ref="AI11:AN11"/>
    <mergeCell ref="AO20:AP20"/>
    <mergeCell ref="B27:C27"/>
    <mergeCell ref="B25:C25"/>
    <mergeCell ref="H23:J23"/>
    <mergeCell ref="AE17:AE21"/>
    <mergeCell ref="Z17:AB17"/>
    <mergeCell ref="Y18:AA18"/>
    <mergeCell ref="B2:J3"/>
    <mergeCell ref="M11:M24"/>
    <mergeCell ref="P15:S15"/>
    <mergeCell ref="P24:S24"/>
    <mergeCell ref="G11:I11"/>
    <mergeCell ref="D23:G23"/>
    <mergeCell ref="B7:C7"/>
    <mergeCell ref="D7:I7"/>
    <mergeCell ref="Q11:T11"/>
    <mergeCell ref="F12:H12"/>
    <mergeCell ref="C8:K8"/>
    <mergeCell ref="B24:C24"/>
    <mergeCell ref="Z5:AD5"/>
    <mergeCell ref="AB3:AD3"/>
    <mergeCell ref="F9:I9"/>
    <mergeCell ref="F15:H15"/>
    <mergeCell ref="Q14:T14"/>
    <mergeCell ref="G14:I14"/>
    <mergeCell ref="B26:C26"/>
    <mergeCell ref="Q23:T23"/>
    <mergeCell ref="P18:S18"/>
    <mergeCell ref="P21:S21"/>
    <mergeCell ref="U23:X23"/>
    <mergeCell ref="Q26:T26"/>
    <mergeCell ref="Q20:T20"/>
    <mergeCell ref="B23:C23"/>
    <mergeCell ref="P22:V22"/>
    <mergeCell ref="H28:I28"/>
    <mergeCell ref="S32:V32"/>
    <mergeCell ref="H31:I31"/>
    <mergeCell ref="R33:U33"/>
    <mergeCell ref="R30:U30"/>
    <mergeCell ref="S29:V29"/>
    <mergeCell ref="B29:C29"/>
    <mergeCell ref="B31:C31"/>
    <mergeCell ref="H29:I29"/>
    <mergeCell ref="H30:I30"/>
    <mergeCell ref="D29:F29"/>
    <mergeCell ref="P16:AB16"/>
    <mergeCell ref="AS16:AT16"/>
    <mergeCell ref="AA32:AF34"/>
    <mergeCell ref="AG32:AJ34"/>
    <mergeCell ref="AA30:AE30"/>
    <mergeCell ref="AL31:AQ31"/>
    <mergeCell ref="AE9:AE14"/>
    <mergeCell ref="AH15:AM15"/>
    <mergeCell ref="AA29:AE29"/>
    <mergeCell ref="Y29:Z29"/>
    <mergeCell ref="P12:S12"/>
    <mergeCell ref="AH18:AK18"/>
    <mergeCell ref="Z20:AB20"/>
    <mergeCell ref="Y21:AA21"/>
    <mergeCell ref="Y30:Z30"/>
    <mergeCell ref="AA28:AE28"/>
    <mergeCell ref="AL30:AO30"/>
    <mergeCell ref="AS27:AU27"/>
    <mergeCell ref="Y28:Z28"/>
    <mergeCell ref="AT26:AV26"/>
    <mergeCell ref="U17:X17"/>
    <mergeCell ref="Q17:T17"/>
    <mergeCell ref="P27:S27"/>
    <mergeCell ref="AS17:AT17"/>
    <mergeCell ref="AW18:AW20"/>
    <mergeCell ref="D28:F28"/>
    <mergeCell ref="D31:F31"/>
    <mergeCell ref="H33:I33"/>
    <mergeCell ref="D33:F33"/>
    <mergeCell ref="D30:F30"/>
    <mergeCell ref="B33:C33"/>
    <mergeCell ref="H32:I32"/>
    <mergeCell ref="D32:F32"/>
    <mergeCell ref="B32:C32"/>
    <mergeCell ref="B30:C30"/>
    <mergeCell ref="B28:C28"/>
    <mergeCell ref="AS24:AU24"/>
    <mergeCell ref="AT23:AV23"/>
    <mergeCell ref="B21:J22"/>
    <mergeCell ref="D24:F24"/>
    <mergeCell ref="D25:F25"/>
    <mergeCell ref="D26:F26"/>
    <mergeCell ref="D27:F27"/>
    <mergeCell ref="H24:I24"/>
    <mergeCell ref="H25:I25"/>
    <mergeCell ref="H27:I27"/>
    <mergeCell ref="H26:I26"/>
    <mergeCell ref="M26:M33"/>
  </mergeCells>
  <phoneticPr fontId="3"/>
  <dataValidations count="3">
    <dataValidation type="custom" allowBlank="1" showInputMessage="1" showErrorMessage="1" error="入力は少数第1位までにして下さい。" sqref="AU13:AU14" xr:uid="{00000000-0002-0000-0A00-000000000000}">
      <formula1>AU13=ROUND(AU13,1)</formula1>
    </dataValidation>
    <dataValidation type="custom" allowBlank="1" showInputMessage="1" showErrorMessage="1" sqref="H24:H33" xr:uid="{00000000-0002-0000-0A00-000001000000}">
      <formula1>H24=ROUND(H24,1)</formula1>
    </dataValidation>
    <dataValidation type="custom" allowBlank="1" showInputMessage="1" showErrorMessage="1" error="入力は少数第2位までにしてください。" sqref="AS31:AU31 F15:H15 P12:S12 P15:S15 P18:S18 P21:S21 P24:S24 AH9:AM9 AH12:AM12 AH15:AM15 AU16:AU18 AO21 AA28:AE30 R33:U33 AL30:AO30 AS27:AU27 D24:F33" xr:uid="{00000000-0002-0000-0A00-000002000000}">
      <formula1>D9=ROUND(D9,2)</formula1>
    </dataValidation>
  </dataValidations>
  <pageMargins left="0.59055118110236227" right="0.59055118110236227" top="0.62992125984251968" bottom="0.39370078740157483" header="0.51181102362204722" footer="0"/>
  <pageSetup paperSize="9" scale="68" orientation="landscape" r:id="rId1"/>
  <headerFooter alignWithMargins="0"/>
  <drawing r:id="rId2"/>
  <legacyDrawing r:id="rId3"/>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Sheet18">
    <pageSetUpPr fitToPage="1"/>
  </sheetPr>
  <dimension ref="B1:BJ76"/>
  <sheetViews>
    <sheetView showGridLines="0" zoomScaleNormal="100" workbookViewId="0">
      <selection activeCell="B2" sqref="B2:J3"/>
    </sheetView>
  </sheetViews>
  <sheetFormatPr defaultColWidth="9" defaultRowHeight="12"/>
  <cols>
    <col min="1" max="2" width="2.875" style="38" customWidth="1"/>
    <col min="3" max="3" width="18.375" style="38" customWidth="1"/>
    <col min="4" max="5" width="4.375" style="38" customWidth="1"/>
    <col min="6" max="6" width="3.75" style="38" customWidth="1"/>
    <col min="7" max="7" width="2.375" style="38" customWidth="1"/>
    <col min="8" max="8" width="10.375" style="38" customWidth="1"/>
    <col min="9" max="9" width="2.375" style="38" customWidth="1"/>
    <col min="10" max="11" width="2.5" style="38" customWidth="1"/>
    <col min="12" max="12" width="2.75" style="38" customWidth="1"/>
    <col min="13" max="13" width="2.875" style="38" customWidth="1"/>
    <col min="14" max="15" width="2.75" style="38" customWidth="1"/>
    <col min="16" max="16" width="3" style="38" customWidth="1"/>
    <col min="17" max="19" width="4.75" style="38" customWidth="1"/>
    <col min="20" max="22" width="2.875" style="38" customWidth="1"/>
    <col min="23" max="24" width="2.5" style="38" customWidth="1"/>
    <col min="25" max="25" width="2.875" style="38" customWidth="1"/>
    <col min="26" max="26" width="7.75" style="38" customWidth="1"/>
    <col min="27" max="27" width="4.75" style="38" customWidth="1"/>
    <col min="28" max="28" width="2" style="38" customWidth="1"/>
    <col min="29" max="30" width="2.375" style="38" customWidth="1"/>
    <col min="31" max="31" width="3.125" style="38" customWidth="1"/>
    <col min="32" max="33" width="2.375" style="38" customWidth="1"/>
    <col min="34" max="34" width="2.875" style="38" customWidth="1"/>
    <col min="35" max="35" width="7.75" style="38" customWidth="1"/>
    <col min="36" max="37" width="4.375" style="38" customWidth="1"/>
    <col min="38" max="38" width="3.375" style="38" customWidth="1"/>
    <col min="39" max="39" width="2.75" style="38" customWidth="1"/>
    <col min="40" max="40" width="2.875" style="38" customWidth="1"/>
    <col min="41" max="41" width="10.75" style="38" customWidth="1"/>
    <col min="42" max="42" width="2.875" style="38" customWidth="1"/>
    <col min="43" max="44" width="2.5" style="38" customWidth="1"/>
    <col min="45" max="45" width="2.75" style="38" customWidth="1"/>
    <col min="46" max="46" width="7.75" style="38" customWidth="1"/>
    <col min="47" max="47" width="11.75" style="38" customWidth="1"/>
    <col min="48" max="48" width="1.875" style="38" customWidth="1"/>
    <col min="49" max="49" width="5.375" style="38" customWidth="1"/>
    <col min="50" max="58" width="9" style="38"/>
    <col min="59" max="59" width="16.25" style="38" customWidth="1"/>
    <col min="60" max="16384" width="9" style="38"/>
  </cols>
  <sheetData>
    <row r="1" spans="2:49" ht="27" customHeight="1">
      <c r="F1" s="37"/>
      <c r="S1" s="83" t="s">
        <v>74</v>
      </c>
      <c r="T1" s="83" t="s">
        <v>214</v>
      </c>
    </row>
    <row r="2" spans="2:49" ht="12" customHeight="1" thickBot="1">
      <c r="B2" s="522" t="s">
        <v>277</v>
      </c>
      <c r="C2" s="522"/>
      <c r="D2" s="522"/>
      <c r="E2" s="522"/>
      <c r="F2" s="522"/>
      <c r="G2" s="522"/>
      <c r="H2" s="522"/>
      <c r="I2" s="522"/>
      <c r="J2" s="522"/>
      <c r="K2" s="116"/>
      <c r="L2" s="116"/>
      <c r="M2" s="116"/>
      <c r="N2" s="116"/>
      <c r="O2" s="116"/>
      <c r="P2" s="116"/>
      <c r="Q2" s="116"/>
      <c r="R2" s="116"/>
      <c r="S2" s="116"/>
      <c r="T2" s="116"/>
      <c r="U2" s="116"/>
      <c r="V2" s="116"/>
      <c r="W2" s="116"/>
      <c r="X2" s="116"/>
      <c r="Y2" s="97"/>
      <c r="Z2" s="39"/>
      <c r="AA2" s="39"/>
      <c r="AB2" s="39"/>
      <c r="AC2" s="39"/>
      <c r="AD2" s="39"/>
      <c r="AE2" s="39"/>
      <c r="AF2" s="39"/>
      <c r="AG2" s="39"/>
      <c r="AH2" s="39"/>
      <c r="AI2" s="39"/>
      <c r="AJ2" s="39"/>
      <c r="AK2" s="39"/>
      <c r="AL2" s="39"/>
      <c r="AM2" s="39"/>
      <c r="AN2" s="39"/>
      <c r="AO2" s="39"/>
      <c r="AP2" s="39"/>
      <c r="AQ2" s="39"/>
      <c r="AR2" s="39"/>
      <c r="AS2" s="39"/>
      <c r="AT2" s="39"/>
      <c r="AU2" s="109"/>
      <c r="AV2" s="107"/>
      <c r="AW2" s="382"/>
    </row>
    <row r="3" spans="2:49" ht="13.15" customHeight="1">
      <c r="B3" s="522"/>
      <c r="C3" s="522"/>
      <c r="D3" s="522"/>
      <c r="E3" s="522"/>
      <c r="F3" s="522"/>
      <c r="G3" s="522"/>
      <c r="H3" s="522"/>
      <c r="I3" s="522"/>
      <c r="J3" s="522"/>
      <c r="K3" s="116"/>
      <c r="L3" s="116"/>
      <c r="M3" s="116"/>
      <c r="N3" s="116"/>
      <c r="O3" s="116"/>
      <c r="P3" s="116"/>
      <c r="Q3" s="116"/>
      <c r="R3" s="116"/>
      <c r="S3" s="116"/>
      <c r="T3" s="116"/>
      <c r="U3" s="116"/>
      <c r="V3" s="116"/>
      <c r="W3" s="116"/>
      <c r="X3" s="116"/>
      <c r="Y3" s="97"/>
      <c r="Z3" s="40"/>
      <c r="AA3" s="40"/>
      <c r="AB3" s="614"/>
      <c r="AC3" s="614"/>
      <c r="AD3" s="614"/>
      <c r="AE3" s="88"/>
      <c r="AF3" s="98"/>
      <c r="AG3" s="98"/>
      <c r="AH3" s="98"/>
      <c r="AI3" s="98"/>
      <c r="AJ3" s="98"/>
      <c r="AK3" s="98"/>
      <c r="AL3" s="98"/>
      <c r="AM3" s="98"/>
      <c r="AN3" s="98"/>
      <c r="AO3" s="98"/>
      <c r="AP3" s="626" t="s">
        <v>298</v>
      </c>
      <c r="AQ3" s="603"/>
      <c r="AR3" s="604"/>
      <c r="AS3" s="610" t="s">
        <v>0</v>
      </c>
      <c r="AT3" s="611"/>
      <c r="AU3" s="108" t="s">
        <v>88</v>
      </c>
      <c r="AV3" s="98"/>
      <c r="AW3" s="382"/>
    </row>
    <row r="4" spans="2:49" ht="14.25" thickBot="1">
      <c r="C4" s="97"/>
      <c r="F4" s="97"/>
      <c r="G4" s="97"/>
      <c r="H4" s="97"/>
      <c r="I4" s="97"/>
      <c r="J4" s="97"/>
      <c r="K4" s="97"/>
      <c r="L4" s="97"/>
      <c r="M4" s="97"/>
      <c r="N4" s="97"/>
      <c r="O4" s="97"/>
      <c r="P4" s="97"/>
      <c r="Q4" s="97"/>
      <c r="R4" s="97"/>
      <c r="S4" s="97"/>
      <c r="T4" s="97"/>
      <c r="U4" s="97"/>
      <c r="V4" s="97"/>
      <c r="W4" s="97"/>
      <c r="X4" s="97"/>
      <c r="Y4" s="97"/>
      <c r="Z4" s="40"/>
      <c r="AA4" s="40"/>
      <c r="AB4" s="99"/>
      <c r="AC4" s="99"/>
      <c r="AD4" s="99"/>
      <c r="AE4" s="88"/>
      <c r="AF4" s="98"/>
      <c r="AG4" s="98"/>
      <c r="AH4" s="98"/>
      <c r="AI4" s="98"/>
      <c r="AJ4" s="98"/>
      <c r="AK4" s="98"/>
      <c r="AL4" s="98"/>
      <c r="AM4" s="98"/>
      <c r="AN4" s="98"/>
      <c r="AO4" s="98"/>
      <c r="AP4" s="605"/>
      <c r="AQ4" s="606"/>
      <c r="AR4" s="607"/>
      <c r="AS4" s="612" t="str">
        <f>+表紙!N28</f>
        <v>○</v>
      </c>
      <c r="AT4" s="613"/>
      <c r="AU4" s="250" t="str">
        <f>+表紙!O28</f>
        <v>　</v>
      </c>
      <c r="AV4" s="98"/>
      <c r="AW4" s="382"/>
    </row>
    <row r="5" spans="2:49" ht="15" customHeight="1">
      <c r="B5" s="143" t="s">
        <v>84</v>
      </c>
      <c r="C5" s="143"/>
      <c r="F5" s="143"/>
      <c r="G5" s="96"/>
      <c r="H5" s="96"/>
      <c r="I5" s="96"/>
      <c r="J5" s="96"/>
      <c r="K5" s="96"/>
      <c r="L5" s="96"/>
      <c r="M5" s="40"/>
      <c r="N5" s="40"/>
      <c r="O5" s="40"/>
      <c r="P5" s="40"/>
      <c r="Q5" s="40"/>
      <c r="R5" s="40"/>
      <c r="S5" s="40"/>
      <c r="T5" s="40"/>
      <c r="U5" s="40"/>
      <c r="V5" s="40"/>
      <c r="W5" s="40"/>
      <c r="X5" s="40"/>
      <c r="Y5" s="40"/>
      <c r="Z5" s="624" t="s">
        <v>81</v>
      </c>
      <c r="AA5" s="624"/>
      <c r="AB5" s="625"/>
      <c r="AC5" s="625"/>
      <c r="AD5" s="625"/>
      <c r="AE5" s="88" t="s">
        <v>85</v>
      </c>
      <c r="AF5" s="532" t="str">
        <f>+表紙!F47</f>
        <v>日鋪建設株式会社　関東南支店</v>
      </c>
      <c r="AG5" s="532"/>
      <c r="AH5" s="532"/>
      <c r="AI5" s="532"/>
      <c r="AJ5" s="532"/>
      <c r="AK5" s="532"/>
      <c r="AL5" s="532"/>
      <c r="AM5" s="532"/>
      <c r="AN5" s="532"/>
      <c r="AO5" s="532"/>
      <c r="AP5" s="532"/>
      <c r="AQ5" s="532"/>
      <c r="AR5" s="532"/>
      <c r="AS5" s="532"/>
      <c r="AT5" s="532"/>
      <c r="AU5" s="532"/>
      <c r="AV5" s="218"/>
      <c r="AW5" s="382"/>
    </row>
    <row r="6" spans="2:49" ht="24.75" customHeight="1" thickBot="1">
      <c r="B6" s="294" t="s">
        <v>422</v>
      </c>
      <c r="C6" s="123"/>
      <c r="F6" s="123"/>
      <c r="G6" s="123"/>
      <c r="H6" s="123"/>
      <c r="I6" s="123"/>
      <c r="J6" s="123"/>
      <c r="K6" s="123"/>
      <c r="L6" s="123"/>
      <c r="M6" s="123"/>
      <c r="N6" s="123"/>
      <c r="O6" s="123"/>
      <c r="P6" s="123"/>
      <c r="Q6" s="123"/>
      <c r="R6" s="123"/>
      <c r="S6" s="123"/>
      <c r="T6" s="123"/>
      <c r="U6" s="123"/>
      <c r="V6" s="123"/>
      <c r="W6" s="123"/>
      <c r="X6" s="123"/>
      <c r="Y6" s="123"/>
      <c r="Z6" s="82"/>
      <c r="AA6" s="82"/>
      <c r="AB6" s="127"/>
      <c r="AC6" s="148"/>
      <c r="AD6" s="148"/>
      <c r="AE6" s="148"/>
      <c r="AF6" s="148"/>
      <c r="AG6" s="148"/>
      <c r="AH6" s="148"/>
      <c r="AI6" s="148"/>
      <c r="AJ6" s="148"/>
      <c r="AK6" s="148"/>
      <c r="AL6" s="148"/>
      <c r="AM6" s="148"/>
      <c r="AN6" s="148"/>
      <c r="AO6" s="148"/>
      <c r="AP6" s="148"/>
      <c r="AQ6" s="148"/>
      <c r="AR6" s="148"/>
      <c r="AS6" s="148"/>
      <c r="AT6" s="148"/>
      <c r="AU6" s="148"/>
      <c r="AV6" s="148"/>
      <c r="AW6" s="382"/>
    </row>
    <row r="7" spans="2:49" ht="28.15" customHeight="1" thickBot="1">
      <c r="B7" s="586" t="s">
        <v>278</v>
      </c>
      <c r="C7" s="587"/>
      <c r="D7" s="583" t="s">
        <v>258</v>
      </c>
      <c r="E7" s="584"/>
      <c r="F7" s="584"/>
      <c r="G7" s="584"/>
      <c r="H7" s="584"/>
      <c r="I7" s="585"/>
      <c r="J7" s="132"/>
      <c r="K7" s="51"/>
      <c r="L7" s="145"/>
      <c r="M7" s="127"/>
      <c r="N7" s="127"/>
      <c r="O7" s="127"/>
      <c r="P7" s="127"/>
      <c r="Q7" s="127"/>
      <c r="R7" s="127"/>
      <c r="S7" s="127"/>
      <c r="T7" s="127"/>
      <c r="U7" s="127"/>
      <c r="V7" s="127"/>
      <c r="W7" s="258"/>
      <c r="X7" s="258"/>
      <c r="Y7" s="127"/>
      <c r="Z7" s="127"/>
      <c r="AA7" s="127"/>
      <c r="AB7" s="127"/>
      <c r="AC7" s="148"/>
      <c r="AD7" s="148"/>
      <c r="AE7" s="148"/>
      <c r="AF7" s="91"/>
      <c r="AG7" s="91"/>
      <c r="AH7" s="91"/>
      <c r="AI7" s="91"/>
      <c r="AJ7" s="91"/>
      <c r="AK7" s="91"/>
      <c r="AL7" s="91"/>
      <c r="AM7" s="91"/>
      <c r="AN7" s="91"/>
      <c r="AO7" s="51"/>
      <c r="AP7" s="51"/>
      <c r="AQ7" s="51"/>
      <c r="AR7" s="51"/>
      <c r="AS7"/>
      <c r="AT7"/>
      <c r="AU7"/>
      <c r="AV7"/>
      <c r="AW7" s="382"/>
    </row>
    <row r="8" spans="2:49" ht="28.15" customHeight="1" thickTop="1" thickBot="1">
      <c r="B8" s="41" t="s">
        <v>83</v>
      </c>
      <c r="C8" s="593" t="s">
        <v>86</v>
      </c>
      <c r="D8" s="593"/>
      <c r="E8" s="593"/>
      <c r="F8" s="593"/>
      <c r="G8" s="593"/>
      <c r="H8" s="593"/>
      <c r="I8" s="593"/>
      <c r="J8" s="593"/>
      <c r="K8" s="593"/>
      <c r="L8" s="137"/>
      <c r="M8" s="127"/>
      <c r="N8" s="127"/>
      <c r="O8" s="127"/>
      <c r="P8" s="127"/>
      <c r="Q8" s="127"/>
      <c r="R8" s="127"/>
      <c r="S8" s="127"/>
      <c r="T8" s="127"/>
      <c r="U8" s="127"/>
      <c r="V8" s="127"/>
      <c r="W8" s="127"/>
      <c r="X8" s="127"/>
      <c r="Y8" s="127"/>
      <c r="Z8" s="127"/>
      <c r="AA8" s="127"/>
      <c r="AB8" s="127"/>
      <c r="AC8" s="91"/>
      <c r="AD8" s="91"/>
      <c r="AE8" s="91"/>
      <c r="AF8" s="51"/>
      <c r="AG8" s="47"/>
      <c r="AH8" s="43" t="s">
        <v>29</v>
      </c>
      <c r="AI8" s="539" t="s">
        <v>303</v>
      </c>
      <c r="AJ8" s="539"/>
      <c r="AK8" s="539"/>
      <c r="AL8" s="539"/>
      <c r="AM8" s="539"/>
      <c r="AN8" s="540"/>
      <c r="AO8" s="51"/>
      <c r="AP8" s="51"/>
      <c r="AQ8" s="51"/>
      <c r="AR8" s="51"/>
      <c r="AS8"/>
      <c r="AT8"/>
      <c r="AU8"/>
      <c r="AV8"/>
      <c r="AW8" s="382"/>
    </row>
    <row r="9" spans="2:49" ht="24.75" customHeight="1" thickTop="1" thickBot="1">
      <c r="B9" s="175" t="s">
        <v>190</v>
      </c>
      <c r="F9" s="590" t="s">
        <v>156</v>
      </c>
      <c r="G9" s="591"/>
      <c r="H9" s="591"/>
      <c r="I9" s="592"/>
      <c r="J9" s="137"/>
      <c r="K9" s="137"/>
      <c r="L9" s="137"/>
      <c r="M9" s="137"/>
      <c r="N9" s="137"/>
      <c r="O9" s="137"/>
      <c r="P9" s="137"/>
      <c r="Q9" s="137"/>
      <c r="R9" s="137"/>
      <c r="S9" s="137"/>
      <c r="T9" s="137"/>
      <c r="U9" s="137"/>
      <c r="V9" s="137"/>
      <c r="W9" s="119"/>
      <c r="X9" s="119"/>
      <c r="Y9" s="119"/>
      <c r="Z9" s="91"/>
      <c r="AA9" s="91"/>
      <c r="AB9" s="91"/>
      <c r="AC9" s="91"/>
      <c r="AD9" s="91"/>
      <c r="AE9" s="620" t="s">
        <v>20</v>
      </c>
      <c r="AF9" s="54"/>
      <c r="AH9" s="541"/>
      <c r="AI9" s="542"/>
      <c r="AJ9" s="542"/>
      <c r="AK9" s="542"/>
      <c r="AL9" s="542"/>
      <c r="AM9" s="542"/>
      <c r="AN9" s="50" t="s">
        <v>13</v>
      </c>
      <c r="AO9" s="51"/>
      <c r="AP9" s="51"/>
      <c r="AQ9" s="51"/>
      <c r="AR9" s="51"/>
      <c r="AS9"/>
      <c r="AT9"/>
      <c r="AU9"/>
      <c r="AV9"/>
      <c r="AW9" s="382"/>
    </row>
    <row r="10" spans="2:49" ht="24.75" customHeight="1" thickTop="1" thickBot="1">
      <c r="F10" s="92"/>
      <c r="G10" s="118"/>
      <c r="H10" s="118"/>
      <c r="I10" s="118"/>
      <c r="J10" s="118"/>
      <c r="K10" s="118"/>
      <c r="L10" s="118"/>
      <c r="M10" s="118"/>
      <c r="N10" s="118"/>
      <c r="O10" s="118"/>
      <c r="P10" s="118"/>
      <c r="Q10" s="118"/>
      <c r="R10" s="118"/>
      <c r="S10" s="118"/>
      <c r="T10" s="118"/>
      <c r="U10" s="118"/>
      <c r="V10" s="118"/>
      <c r="W10" s="119"/>
      <c r="X10" s="119"/>
      <c r="Y10" s="119"/>
      <c r="Z10" s="91"/>
      <c r="AA10" s="91"/>
      <c r="AB10" s="91"/>
      <c r="AD10" s="51"/>
      <c r="AE10" s="621"/>
      <c r="AF10" s="54"/>
      <c r="AN10" s="51"/>
      <c r="AO10" s="51"/>
      <c r="AP10" s="51"/>
      <c r="AQ10" s="51"/>
      <c r="AR10" s="51"/>
      <c r="AS10"/>
      <c r="AT10"/>
      <c r="AU10"/>
      <c r="AV10"/>
      <c r="AW10" s="382"/>
    </row>
    <row r="11" spans="2:49" ht="27" customHeight="1" thickTop="1" thickBot="1">
      <c r="C11" s="153" t="s">
        <v>157</v>
      </c>
      <c r="F11" s="43" t="s">
        <v>17</v>
      </c>
      <c r="G11" s="539" t="s">
        <v>300</v>
      </c>
      <c r="H11" s="539"/>
      <c r="I11" s="540"/>
      <c r="J11" s="44"/>
      <c r="K11" s="45"/>
      <c r="L11" s="46"/>
      <c r="M11" s="579" t="s">
        <v>18</v>
      </c>
      <c r="N11" s="46"/>
      <c r="O11" s="47"/>
      <c r="P11" s="43" t="s">
        <v>19</v>
      </c>
      <c r="Q11" s="594" t="s">
        <v>206</v>
      </c>
      <c r="R11" s="594"/>
      <c r="S11" s="594"/>
      <c r="T11" s="595"/>
      <c r="U11" s="177"/>
      <c r="V11" s="62"/>
      <c r="W11" s="51"/>
      <c r="X11" s="51"/>
      <c r="Y11"/>
      <c r="Z11"/>
      <c r="AA11"/>
      <c r="AB11"/>
      <c r="AC11" s="51"/>
      <c r="AD11" s="59"/>
      <c r="AE11" s="621"/>
      <c r="AF11" s="134"/>
      <c r="AG11" s="47"/>
      <c r="AH11" s="43" t="s">
        <v>36</v>
      </c>
      <c r="AI11" s="539" t="s">
        <v>211</v>
      </c>
      <c r="AJ11" s="539"/>
      <c r="AK11" s="539"/>
      <c r="AL11" s="539"/>
      <c r="AM11" s="539"/>
      <c r="AN11" s="540"/>
      <c r="AO11" s="51"/>
      <c r="AP11" s="51"/>
      <c r="AQ11" s="51"/>
      <c r="AR11" s="51"/>
      <c r="AS11"/>
      <c r="AT11"/>
      <c r="AU11"/>
      <c r="AV11"/>
      <c r="AW11" s="382"/>
    </row>
    <row r="12" spans="2:49" ht="24.75" customHeight="1" thickTop="1" thickBot="1">
      <c r="F12" s="545">
        <f>+ROUND(P12,2)+ROUND(P15,2)+ROUND(P18,2)+ROUND(P24,2)+P27-ROUND(F15,2)</f>
        <v>0</v>
      </c>
      <c r="G12" s="546"/>
      <c r="H12" s="546"/>
      <c r="I12" s="222" t="s">
        <v>13</v>
      </c>
      <c r="J12" s="51"/>
      <c r="K12" s="52"/>
      <c r="L12" s="51"/>
      <c r="M12" s="580"/>
      <c r="N12" s="53"/>
      <c r="P12" s="541"/>
      <c r="Q12" s="596"/>
      <c r="R12" s="596"/>
      <c r="S12" s="596"/>
      <c r="T12" s="50" t="s">
        <v>13</v>
      </c>
      <c r="U12" s="51"/>
      <c r="V12" s="51"/>
      <c r="W12" s="51"/>
      <c r="X12" s="51"/>
      <c r="Y12"/>
      <c r="Z12"/>
      <c r="AA12"/>
      <c r="AB12"/>
      <c r="AC12" s="54"/>
      <c r="AE12" s="621"/>
      <c r="AG12" s="126"/>
      <c r="AH12" s="541"/>
      <c r="AI12" s="542"/>
      <c r="AJ12" s="542"/>
      <c r="AK12" s="542"/>
      <c r="AL12" s="542"/>
      <c r="AM12" s="542"/>
      <c r="AN12" s="50" t="s">
        <v>13</v>
      </c>
      <c r="AO12" s="51"/>
      <c r="AP12" s="51"/>
      <c r="AQ12" s="51"/>
      <c r="AR12" s="51"/>
      <c r="AS12"/>
      <c r="AT12"/>
      <c r="AU12"/>
      <c r="AV12"/>
      <c r="AW12" s="382"/>
    </row>
    <row r="13" spans="2:49" ht="24.75" customHeight="1" thickTop="1" thickBot="1">
      <c r="J13" s="51"/>
      <c r="K13" s="55"/>
      <c r="L13" s="51"/>
      <c r="M13" s="580"/>
      <c r="N13" s="54"/>
      <c r="U13" s="51"/>
      <c r="V13" s="51"/>
      <c r="W13" s="51"/>
      <c r="X13" s="51"/>
      <c r="Y13"/>
      <c r="Z13"/>
      <c r="AA13"/>
      <c r="AB13"/>
      <c r="AC13" s="54"/>
      <c r="AE13" s="621"/>
      <c r="AG13" s="132"/>
      <c r="AH13" s="129"/>
      <c r="AI13" s="130"/>
      <c r="AJ13" s="130"/>
      <c r="AK13" s="130"/>
      <c r="AL13" s="130"/>
      <c r="AM13" s="131"/>
      <c r="AN13" s="131"/>
      <c r="AQ13" s="39"/>
      <c r="AR13" s="39"/>
      <c r="AS13" s="128"/>
      <c r="AT13" s="128"/>
      <c r="AU13" s="257"/>
      <c r="AV13" s="51"/>
      <c r="AW13" s="382"/>
    </row>
    <row r="14" spans="2:49" ht="27" customHeight="1" thickTop="1" thickBot="1">
      <c r="F14" s="49" t="s">
        <v>402</v>
      </c>
      <c r="G14" s="561" t="s">
        <v>163</v>
      </c>
      <c r="H14" s="561"/>
      <c r="I14" s="544"/>
      <c r="J14" s="57"/>
      <c r="K14" s="58"/>
      <c r="L14" s="51"/>
      <c r="M14" s="580"/>
      <c r="N14" s="54"/>
      <c r="O14" s="46"/>
      <c r="P14" s="43" t="s">
        <v>24</v>
      </c>
      <c r="Q14" s="594" t="s">
        <v>279</v>
      </c>
      <c r="R14" s="594"/>
      <c r="S14" s="594"/>
      <c r="T14" s="595"/>
      <c r="U14" s="177"/>
      <c r="V14" s="62"/>
      <c r="W14" s="51"/>
      <c r="X14" s="51"/>
      <c r="Y14"/>
      <c r="Z14"/>
      <c r="AA14"/>
      <c r="AB14"/>
      <c r="AC14" s="54"/>
      <c r="AE14" s="622"/>
      <c r="AG14" s="133"/>
      <c r="AH14" s="49" t="s">
        <v>138</v>
      </c>
      <c r="AI14" s="608" t="s">
        <v>222</v>
      </c>
      <c r="AJ14" s="608"/>
      <c r="AK14" s="608"/>
      <c r="AL14" s="608"/>
      <c r="AM14" s="608"/>
      <c r="AN14" s="609"/>
      <c r="AO14"/>
      <c r="AS14" s="128"/>
      <c r="AT14" s="128"/>
      <c r="AU14" s="257"/>
      <c r="AV14" s="51"/>
      <c r="AW14" s="382"/>
    </row>
    <row r="15" spans="2:49" ht="24.75" customHeight="1" thickBot="1">
      <c r="F15" s="557"/>
      <c r="G15" s="558"/>
      <c r="H15" s="558"/>
      <c r="I15" s="42" t="s">
        <v>13</v>
      </c>
      <c r="J15" s="51"/>
      <c r="K15" s="54"/>
      <c r="L15" s="51"/>
      <c r="M15" s="580"/>
      <c r="N15" s="54"/>
      <c r="P15" s="541"/>
      <c r="Q15" s="596"/>
      <c r="R15" s="596"/>
      <c r="S15" s="596"/>
      <c r="T15" s="50" t="s">
        <v>13</v>
      </c>
      <c r="U15" s="51"/>
      <c r="V15" s="51"/>
      <c r="W15" s="51"/>
      <c r="X15" s="51"/>
      <c r="Y15"/>
      <c r="Z15"/>
      <c r="AA15"/>
      <c r="AB15"/>
      <c r="AC15" s="54"/>
      <c r="AH15" s="571"/>
      <c r="AI15" s="562"/>
      <c r="AJ15" s="562"/>
      <c r="AK15" s="562"/>
      <c r="AL15" s="562"/>
      <c r="AM15" s="562"/>
      <c r="AN15" s="42" t="s">
        <v>13</v>
      </c>
      <c r="AO15"/>
      <c r="AS15" s="60" t="s">
        <v>30</v>
      </c>
      <c r="AT15" s="61"/>
      <c r="AW15" s="382"/>
    </row>
    <row r="16" spans="2:49" ht="27" customHeight="1" thickTop="1" thickBot="1">
      <c r="K16" s="54"/>
      <c r="L16" s="51"/>
      <c r="M16" s="580"/>
      <c r="N16" s="54"/>
      <c r="P16" s="578" t="str">
        <f>+IF(Y18=0,"",IF(Y18-P18=Y18,"エラー！：⑥残さ物量があるのに、④自ら中間処理した量がゼロになっています",""))</f>
        <v/>
      </c>
      <c r="Q16" s="578"/>
      <c r="R16" s="578"/>
      <c r="S16" s="578"/>
      <c r="T16" s="578"/>
      <c r="U16" s="578"/>
      <c r="V16" s="578"/>
      <c r="W16" s="578"/>
      <c r="X16" s="578"/>
      <c r="Y16" s="578"/>
      <c r="Z16" s="578"/>
      <c r="AA16" s="578"/>
      <c r="AB16" s="578"/>
      <c r="AC16" s="54"/>
      <c r="AD16" s="51"/>
      <c r="AE16" s="173"/>
      <c r="AP16" s="48"/>
      <c r="AQ16" s="51"/>
      <c r="AS16" s="547" t="s">
        <v>137</v>
      </c>
      <c r="AT16" s="548"/>
      <c r="AU16" s="223"/>
      <c r="AV16" s="42" t="s">
        <v>13</v>
      </c>
      <c r="AW16" s="382"/>
    </row>
    <row r="17" spans="2:49" ht="27" customHeight="1" thickTop="1" thickBot="1">
      <c r="K17" s="54"/>
      <c r="L17" s="51"/>
      <c r="M17" s="580"/>
      <c r="N17" s="54"/>
      <c r="O17" s="46"/>
      <c r="P17" s="43" t="s">
        <v>27</v>
      </c>
      <c r="Q17" s="539" t="s">
        <v>207</v>
      </c>
      <c r="R17" s="539"/>
      <c r="S17" s="539"/>
      <c r="T17" s="540"/>
      <c r="U17" s="588"/>
      <c r="V17" s="589"/>
      <c r="W17" s="589"/>
      <c r="X17" s="589"/>
      <c r="Y17" s="125" t="s">
        <v>21</v>
      </c>
      <c r="Z17" s="539" t="s">
        <v>210</v>
      </c>
      <c r="AA17" s="539"/>
      <c r="AB17" s="540"/>
      <c r="AC17" s="138"/>
      <c r="AD17" s="133"/>
      <c r="AE17" s="579" t="s">
        <v>28</v>
      </c>
      <c r="AF17" s="46"/>
      <c r="AG17" s="46"/>
      <c r="AH17" s="225" t="s">
        <v>140</v>
      </c>
      <c r="AI17" s="561" t="s">
        <v>212</v>
      </c>
      <c r="AJ17" s="561"/>
      <c r="AK17" s="561"/>
      <c r="AL17" s="544"/>
      <c r="AM17" s="46"/>
      <c r="AN17" s="234"/>
      <c r="AO17" s="543" t="s">
        <v>186</v>
      </c>
      <c r="AP17" s="544"/>
      <c r="AQ17" s="236"/>
      <c r="AS17" s="547" t="s">
        <v>192</v>
      </c>
      <c r="AT17" s="548"/>
      <c r="AU17" s="223"/>
      <c r="AV17" s="42" t="s">
        <v>34</v>
      </c>
      <c r="AW17" s="382"/>
    </row>
    <row r="18" spans="2:49" ht="27" customHeight="1" thickBot="1">
      <c r="K18" s="54"/>
      <c r="L18" s="51"/>
      <c r="M18" s="580"/>
      <c r="N18" s="54"/>
      <c r="P18" s="541"/>
      <c r="Q18" s="596"/>
      <c r="R18" s="596"/>
      <c r="S18" s="596"/>
      <c r="T18" s="50" t="s">
        <v>13</v>
      </c>
      <c r="U18"/>
      <c r="V18" s="227"/>
      <c r="W18"/>
      <c r="X18" s="181"/>
      <c r="Y18" s="545">
        <f>+ROUND(AH9,2)+ROUND(AH12,2)+ROUND(AH15,2)+AH18</f>
        <v>0</v>
      </c>
      <c r="Z18" s="546"/>
      <c r="AA18" s="546"/>
      <c r="AB18" s="50" t="s">
        <v>4</v>
      </c>
      <c r="AC18" s="180"/>
      <c r="AD18" s="180"/>
      <c r="AE18" s="580"/>
      <c r="AH18" s="549">
        <f>+ROUND(AO18,2)+ROUND(AO21,2)</f>
        <v>0</v>
      </c>
      <c r="AI18" s="534"/>
      <c r="AJ18" s="534"/>
      <c r="AK18" s="534"/>
      <c r="AL18" s="42" t="s">
        <v>13</v>
      </c>
      <c r="AM18" s="53"/>
      <c r="AO18" s="251">
        <f>+ROUND(AU16,2)+ROUND(AU17,2)+ROUND(AU18,2)</f>
        <v>0</v>
      </c>
      <c r="AP18" s="42" t="s">
        <v>34</v>
      </c>
      <c r="AS18" s="547" t="s">
        <v>139</v>
      </c>
      <c r="AT18" s="548"/>
      <c r="AU18" s="223"/>
      <c r="AV18" s="42" t="s">
        <v>26</v>
      </c>
      <c r="AW18" s="623" t="s">
        <v>410</v>
      </c>
    </row>
    <row r="19" spans="2:49" ht="24.75" customHeight="1" thickTop="1" thickBot="1">
      <c r="K19" s="54"/>
      <c r="L19" s="51"/>
      <c r="M19" s="580"/>
      <c r="N19" s="54"/>
      <c r="P19" s="120"/>
      <c r="Q19" s="226"/>
      <c r="R19" s="184"/>
      <c r="S19" s="120"/>
      <c r="T19" s="120"/>
      <c r="U19" s="122"/>
      <c r="V19" s="228"/>
      <c r="W19" s="122"/>
      <c r="X19" s="122"/>
      <c r="Y19" s="121"/>
      <c r="Z19" s="121"/>
      <c r="AA19" s="121"/>
      <c r="AB19" s="121"/>
      <c r="AC19" s="51"/>
      <c r="AD19" s="51"/>
      <c r="AE19" s="580"/>
      <c r="AH19" s="51"/>
      <c r="AI19" s="54"/>
      <c r="AJ19" s="51"/>
      <c r="AK19" s="51"/>
      <c r="AL19" s="51"/>
      <c r="AM19" s="54"/>
      <c r="AS19"/>
      <c r="AT19"/>
      <c r="AU19"/>
      <c r="AV19"/>
      <c r="AW19" s="623"/>
    </row>
    <row r="20" spans="2:49" ht="27" customHeight="1" thickTop="1" thickBot="1">
      <c r="K20" s="54"/>
      <c r="L20" s="51"/>
      <c r="M20" s="580"/>
      <c r="N20" s="54"/>
      <c r="P20" s="43" t="s">
        <v>48</v>
      </c>
      <c r="Q20" s="539" t="s">
        <v>208</v>
      </c>
      <c r="R20" s="539"/>
      <c r="S20" s="539"/>
      <c r="T20" s="540"/>
      <c r="U20" s="120"/>
      <c r="V20" s="229"/>
      <c r="W20" s="232"/>
      <c r="X20" s="233"/>
      <c r="Y20" s="125" t="s">
        <v>25</v>
      </c>
      <c r="Z20" s="539" t="s">
        <v>209</v>
      </c>
      <c r="AA20" s="539"/>
      <c r="AB20" s="540"/>
      <c r="AC20" s="51"/>
      <c r="AD20" s="51"/>
      <c r="AE20" s="580"/>
      <c r="AG20" s="51"/>
      <c r="AH20" s="51"/>
      <c r="AI20" s="54"/>
      <c r="AJ20" s="51"/>
      <c r="AK20" s="51"/>
      <c r="AL20" s="136"/>
      <c r="AM20" s="54"/>
      <c r="AN20" s="235"/>
      <c r="AO20" s="543" t="s">
        <v>188</v>
      </c>
      <c r="AP20" s="544"/>
      <c r="AQ20" s="178"/>
      <c r="AR20" s="51"/>
      <c r="AS20" s="56"/>
      <c r="AT20" s="56"/>
      <c r="AW20" s="623"/>
    </row>
    <row r="21" spans="2:49" ht="25.15" customHeight="1" thickBot="1">
      <c r="B21" s="550" t="s">
        <v>421</v>
      </c>
      <c r="C21" s="550"/>
      <c r="D21" s="550"/>
      <c r="E21" s="550"/>
      <c r="F21" s="550"/>
      <c r="G21" s="550"/>
      <c r="H21" s="550"/>
      <c r="I21" s="550"/>
      <c r="J21" s="550"/>
      <c r="K21" s="54"/>
      <c r="L21" s="51"/>
      <c r="M21" s="580"/>
      <c r="N21" s="54"/>
      <c r="P21" s="541"/>
      <c r="Q21" s="600"/>
      <c r="R21" s="600"/>
      <c r="S21" s="600"/>
      <c r="T21" s="50" t="s">
        <v>13</v>
      </c>
      <c r="U21" s="120"/>
      <c r="V21" s="120"/>
      <c r="W21" s="120"/>
      <c r="X21" s="120"/>
      <c r="Y21" s="545">
        <f>+P18-Y18</f>
        <v>0</v>
      </c>
      <c r="Z21" s="546"/>
      <c r="AA21" s="546"/>
      <c r="AB21" s="50" t="s">
        <v>4</v>
      </c>
      <c r="AC21" s="122"/>
      <c r="AD21" s="51"/>
      <c r="AE21" s="581"/>
      <c r="AG21" s="51"/>
      <c r="AH21" s="51"/>
      <c r="AI21" s="54"/>
      <c r="AJ21" s="51"/>
      <c r="AK21" s="51"/>
      <c r="AL21" s="51"/>
      <c r="AM21" s="51"/>
      <c r="AN21" s="136"/>
      <c r="AO21" s="223"/>
      <c r="AP21" s="42" t="s">
        <v>38</v>
      </c>
      <c r="AQ21" s="178"/>
      <c r="AR21" s="51"/>
      <c r="AS21"/>
      <c r="AT21"/>
      <c r="AU21"/>
      <c r="AV21"/>
      <c r="AW21" s="382"/>
    </row>
    <row r="22" spans="2:49" ht="25.5" customHeight="1" thickTop="1" thickBot="1">
      <c r="B22" s="551"/>
      <c r="C22" s="551"/>
      <c r="D22" s="551"/>
      <c r="E22" s="551"/>
      <c r="F22" s="551"/>
      <c r="G22" s="551"/>
      <c r="H22" s="551"/>
      <c r="I22" s="551"/>
      <c r="J22" s="551"/>
      <c r="K22" s="54"/>
      <c r="L22" s="51"/>
      <c r="M22" s="580"/>
      <c r="N22" s="54"/>
      <c r="P22" s="597" t="str">
        <f>+IF(P21=0,"",IF(P18&lt;P21,"エラー !：④の内数である⑤の量が④を超えています",""))</f>
        <v/>
      </c>
      <c r="Q22" s="597"/>
      <c r="R22" s="597"/>
      <c r="S22" s="597"/>
      <c r="T22" s="597"/>
      <c r="U22" s="597"/>
      <c r="V22" s="597"/>
      <c r="W22" s="121"/>
      <c r="X22" s="121"/>
      <c r="Y22" s="121"/>
      <c r="Z22" s="121"/>
      <c r="AA22" s="121"/>
      <c r="AB22" s="121"/>
      <c r="AC22" s="51"/>
      <c r="AD22" s="51"/>
      <c r="AE22" s="173"/>
      <c r="AG22" s="51"/>
      <c r="AH22" s="51"/>
      <c r="AI22" s="54"/>
      <c r="AJ22" s="51"/>
      <c r="AK22" s="51"/>
      <c r="AL22" s="51"/>
      <c r="AM22" s="51"/>
      <c r="AN22" s="51"/>
      <c r="AW22" s="382"/>
    </row>
    <row r="23" spans="2:49" ht="27" customHeight="1" thickTop="1" thickBot="1">
      <c r="B23" s="554" t="s">
        <v>159</v>
      </c>
      <c r="C23" s="556"/>
      <c r="D23" s="555" t="s">
        <v>423</v>
      </c>
      <c r="E23" s="555"/>
      <c r="F23" s="555"/>
      <c r="G23" s="556"/>
      <c r="H23" s="554" t="s">
        <v>424</v>
      </c>
      <c r="I23" s="555"/>
      <c r="J23" s="556"/>
      <c r="K23" s="54"/>
      <c r="L23" s="51"/>
      <c r="M23" s="580"/>
      <c r="N23" s="54"/>
      <c r="O23" s="46"/>
      <c r="P23" s="49" t="s">
        <v>72</v>
      </c>
      <c r="Q23" s="561" t="s">
        <v>32</v>
      </c>
      <c r="R23" s="561"/>
      <c r="S23" s="561"/>
      <c r="T23" s="544"/>
      <c r="U23" s="598"/>
      <c r="V23" s="599"/>
      <c r="W23" s="599"/>
      <c r="X23" s="599"/>
      <c r="AC23" s="51"/>
      <c r="AD23" s="51"/>
      <c r="AE23"/>
      <c r="AF23"/>
      <c r="AG23"/>
      <c r="AH23"/>
      <c r="AI23" s="237"/>
      <c r="AJ23"/>
      <c r="AK23" s="51"/>
      <c r="AL23" s="51"/>
      <c r="AM23" s="51"/>
      <c r="AN23" s="140"/>
      <c r="AP23" s="51"/>
      <c r="AR23" s="47"/>
      <c r="AS23" s="125" t="s">
        <v>152</v>
      </c>
      <c r="AT23" s="539" t="s">
        <v>153</v>
      </c>
      <c r="AU23" s="539"/>
      <c r="AV23" s="540"/>
      <c r="AW23" s="382"/>
    </row>
    <row r="24" spans="2:49" ht="27" customHeight="1" thickBot="1">
      <c r="B24" s="535" t="s">
        <v>160</v>
      </c>
      <c r="C24" s="536"/>
      <c r="D24" s="562">
        <v>0</v>
      </c>
      <c r="E24" s="562"/>
      <c r="F24" s="562"/>
      <c r="G24" s="182" t="s">
        <v>158</v>
      </c>
      <c r="H24" s="533">
        <f>+F12</f>
        <v>0</v>
      </c>
      <c r="I24" s="534"/>
      <c r="J24" s="182" t="s">
        <v>158</v>
      </c>
      <c r="K24" s="54"/>
      <c r="L24" s="51"/>
      <c r="M24" s="581"/>
      <c r="P24" s="571"/>
      <c r="Q24" s="601"/>
      <c r="R24" s="601"/>
      <c r="S24" s="601"/>
      <c r="T24" s="42" t="s">
        <v>13</v>
      </c>
      <c r="U24"/>
      <c r="V24"/>
      <c r="W24"/>
      <c r="X24"/>
      <c r="AC24" s="51"/>
      <c r="AD24" s="51"/>
      <c r="AE24"/>
      <c r="AF24"/>
      <c r="AG24"/>
      <c r="AH24"/>
      <c r="AI24" s="237"/>
      <c r="AJ24"/>
      <c r="AK24" s="51"/>
      <c r="AL24" s="130"/>
      <c r="AM24" s="51"/>
      <c r="AN24" s="51"/>
      <c r="AQ24" s="54"/>
      <c r="AR24" s="135"/>
      <c r="AS24" s="545">
        <f>+ROUND(AU16,2)+ROUND(AA28,2)</f>
        <v>0</v>
      </c>
      <c r="AT24" s="546"/>
      <c r="AU24" s="546"/>
      <c r="AV24" s="50" t="s">
        <v>13</v>
      </c>
      <c r="AW24" s="382"/>
    </row>
    <row r="25" spans="2:49" ht="27" customHeight="1" thickBot="1">
      <c r="B25" s="535" t="s">
        <v>161</v>
      </c>
      <c r="C25" s="536"/>
      <c r="D25" s="562">
        <v>0</v>
      </c>
      <c r="E25" s="562"/>
      <c r="F25" s="562"/>
      <c r="G25" s="182" t="s">
        <v>158</v>
      </c>
      <c r="H25" s="533">
        <f>+P12+AH9</f>
        <v>0</v>
      </c>
      <c r="I25" s="534"/>
      <c r="J25" s="182" t="s">
        <v>158</v>
      </c>
      <c r="K25" s="54"/>
      <c r="L25" s="51"/>
      <c r="P25" s="51"/>
      <c r="Q25" s="51"/>
      <c r="R25" s="51"/>
      <c r="S25" s="51"/>
      <c r="T25" s="51"/>
      <c r="U25" s="51"/>
      <c r="V25" s="51"/>
      <c r="AE25" s="139"/>
      <c r="AH25" s="51"/>
      <c r="AI25" s="54"/>
      <c r="AJ25" s="51"/>
      <c r="AK25" s="51"/>
      <c r="AL25" s="174"/>
      <c r="AM25" s="174"/>
      <c r="AN25" s="174"/>
      <c r="AQ25" s="239"/>
      <c r="AR25" s="117"/>
      <c r="AW25" s="382"/>
    </row>
    <row r="26" spans="2:49" ht="27" customHeight="1" thickTop="1" thickBot="1">
      <c r="B26" s="535" t="s">
        <v>162</v>
      </c>
      <c r="C26" s="536"/>
      <c r="D26" s="562">
        <v>0</v>
      </c>
      <c r="E26" s="562"/>
      <c r="F26" s="562"/>
      <c r="G26" s="182" t="s">
        <v>158</v>
      </c>
      <c r="H26" s="533">
        <f>+P21</f>
        <v>0</v>
      </c>
      <c r="I26" s="534"/>
      <c r="J26" s="182" t="s">
        <v>158</v>
      </c>
      <c r="K26" s="54"/>
      <c r="L26" s="133"/>
      <c r="M26" s="579" t="s">
        <v>35</v>
      </c>
      <c r="N26" s="46"/>
      <c r="O26" s="46"/>
      <c r="P26" s="225" t="s">
        <v>142</v>
      </c>
      <c r="Q26" s="561" t="s">
        <v>143</v>
      </c>
      <c r="R26" s="561"/>
      <c r="S26" s="561"/>
      <c r="T26" s="544"/>
      <c r="U26" s="46"/>
      <c r="V26" s="46"/>
      <c r="W26" s="46"/>
      <c r="X26" s="46"/>
      <c r="Y26" s="46"/>
      <c r="Z26" s="46"/>
      <c r="AA26" s="46"/>
      <c r="AB26" s="46"/>
      <c r="AC26" s="46"/>
      <c r="AD26" s="46"/>
      <c r="AE26" s="46"/>
      <c r="AF26" s="46"/>
      <c r="AG26" s="46"/>
      <c r="AH26" s="46"/>
      <c r="AI26" s="59"/>
      <c r="AJ26" s="46"/>
      <c r="AK26" s="47"/>
      <c r="AL26" s="125" t="s">
        <v>149</v>
      </c>
      <c r="AM26" s="539" t="s">
        <v>213</v>
      </c>
      <c r="AN26" s="539"/>
      <c r="AO26" s="539"/>
      <c r="AP26" s="540"/>
      <c r="AQ26" s="241"/>
      <c r="AR26" s="242"/>
      <c r="AS26" s="125" t="s">
        <v>154</v>
      </c>
      <c r="AT26" s="539" t="s">
        <v>398</v>
      </c>
      <c r="AU26" s="539"/>
      <c r="AV26" s="540"/>
      <c r="AW26" s="382"/>
    </row>
    <row r="27" spans="2:49" ht="27" customHeight="1" thickBot="1">
      <c r="B27" s="535" t="s">
        <v>164</v>
      </c>
      <c r="C27" s="536"/>
      <c r="D27" s="562">
        <v>0</v>
      </c>
      <c r="E27" s="562"/>
      <c r="F27" s="562"/>
      <c r="G27" s="182" t="s">
        <v>158</v>
      </c>
      <c r="H27" s="533">
        <f>+Y21</f>
        <v>0</v>
      </c>
      <c r="I27" s="534"/>
      <c r="J27" s="182" t="s">
        <v>158</v>
      </c>
      <c r="M27" s="580"/>
      <c r="P27" s="549">
        <f>+R30+ROUND(R33,2)</f>
        <v>0</v>
      </c>
      <c r="Q27" s="582"/>
      <c r="R27" s="582"/>
      <c r="S27" s="582"/>
      <c r="T27" s="42" t="s">
        <v>38</v>
      </c>
      <c r="U27" s="62"/>
      <c r="V27" s="62"/>
      <c r="Y27" s="60" t="s">
        <v>39</v>
      </c>
      <c r="Z27" s="63"/>
      <c r="AH27" s="51"/>
      <c r="AI27" s="51"/>
      <c r="AJ27" s="51"/>
      <c r="AK27" s="51"/>
      <c r="AL27" s="545">
        <f>+AH18+P27</f>
        <v>0</v>
      </c>
      <c r="AM27" s="546"/>
      <c r="AN27" s="546"/>
      <c r="AO27" s="546"/>
      <c r="AP27" s="50" t="s">
        <v>13</v>
      </c>
      <c r="AQ27" s="239"/>
      <c r="AR27" s="117"/>
      <c r="AS27" s="541"/>
      <c r="AT27" s="542"/>
      <c r="AU27" s="542"/>
      <c r="AV27" s="50" t="s">
        <v>13</v>
      </c>
      <c r="AW27" s="382"/>
    </row>
    <row r="28" spans="2:49" ht="27" customHeight="1" thickTop="1" thickBot="1">
      <c r="B28" s="537" t="s">
        <v>299</v>
      </c>
      <c r="C28" s="538"/>
      <c r="D28" s="562">
        <v>0</v>
      </c>
      <c r="E28" s="562"/>
      <c r="F28" s="562"/>
      <c r="G28" s="182" t="s">
        <v>158</v>
      </c>
      <c r="H28" s="533">
        <f>+P15+AH12</f>
        <v>0</v>
      </c>
      <c r="I28" s="534"/>
      <c r="J28" s="182" t="s">
        <v>158</v>
      </c>
      <c r="M28" s="580"/>
      <c r="P28" s="54"/>
      <c r="U28" s="51"/>
      <c r="V28" s="51"/>
      <c r="Y28" s="572" t="s">
        <v>137</v>
      </c>
      <c r="Z28" s="573"/>
      <c r="AA28" s="571"/>
      <c r="AB28" s="562"/>
      <c r="AC28" s="562"/>
      <c r="AD28" s="562"/>
      <c r="AE28" s="562"/>
      <c r="AF28" s="42" t="s">
        <v>13</v>
      </c>
      <c r="AH28" s="51"/>
      <c r="AI28" s="51"/>
      <c r="AN28" s="238"/>
      <c r="AQ28" s="239"/>
      <c r="AR28" s="117"/>
      <c r="AS28" s="383" t="str">
        <f>+IF(AS27=0,"",IF(AL27&lt;(AS24+AS27+AS31),"エラー !：⑩の内数である（⑫+⑬＋⑭）の量が⑩を超えています",""))</f>
        <v/>
      </c>
      <c r="AT28" s="379"/>
      <c r="AU28" s="379"/>
      <c r="AV28" s="379"/>
      <c r="AW28" s="382"/>
    </row>
    <row r="29" spans="2:49" ht="27" customHeight="1" thickTop="1" thickBot="1">
      <c r="B29" s="535" t="s">
        <v>165</v>
      </c>
      <c r="C29" s="536"/>
      <c r="D29" s="562">
        <v>0</v>
      </c>
      <c r="E29" s="562"/>
      <c r="F29" s="562"/>
      <c r="G29" s="182" t="s">
        <v>158</v>
      </c>
      <c r="H29" s="533">
        <f>+AL27</f>
        <v>0</v>
      </c>
      <c r="I29" s="534"/>
      <c r="J29" s="182" t="s">
        <v>158</v>
      </c>
      <c r="M29" s="580"/>
      <c r="P29" s="54"/>
      <c r="Q29" s="133"/>
      <c r="R29" s="49" t="s">
        <v>145</v>
      </c>
      <c r="S29" s="561" t="s">
        <v>33</v>
      </c>
      <c r="T29" s="576"/>
      <c r="U29" s="576"/>
      <c r="V29" s="577"/>
      <c r="W29" s="46"/>
      <c r="X29" s="64"/>
      <c r="Y29" s="572" t="s">
        <v>191</v>
      </c>
      <c r="Z29" s="573"/>
      <c r="AA29" s="571"/>
      <c r="AB29" s="562"/>
      <c r="AC29" s="562"/>
      <c r="AD29" s="562"/>
      <c r="AE29" s="562"/>
      <c r="AF29" s="42" t="s">
        <v>13</v>
      </c>
      <c r="AH29" s="51"/>
      <c r="AI29" s="51"/>
      <c r="AJ29" s="51"/>
      <c r="AK29" s="51"/>
      <c r="AL29" s="125" t="s">
        <v>150</v>
      </c>
      <c r="AM29" s="539" t="s">
        <v>151</v>
      </c>
      <c r="AN29" s="539"/>
      <c r="AO29" s="539"/>
      <c r="AP29" s="540"/>
      <c r="AQ29" s="240"/>
      <c r="AR29" s="243"/>
      <c r="AS29" s="569" t="s">
        <v>155</v>
      </c>
      <c r="AT29" s="565" t="s">
        <v>399</v>
      </c>
      <c r="AU29" s="565"/>
      <c r="AV29" s="566"/>
      <c r="AW29" s="382"/>
    </row>
    <row r="30" spans="2:49" ht="27" customHeight="1" thickBot="1">
      <c r="B30" s="535" t="s">
        <v>166</v>
      </c>
      <c r="C30" s="536"/>
      <c r="D30" s="562">
        <v>0</v>
      </c>
      <c r="E30" s="562"/>
      <c r="F30" s="562"/>
      <c r="G30" s="182" t="s">
        <v>158</v>
      </c>
      <c r="H30" s="533">
        <f>+AL30</f>
        <v>0</v>
      </c>
      <c r="I30" s="534"/>
      <c r="J30" s="182" t="s">
        <v>158</v>
      </c>
      <c r="M30" s="580"/>
      <c r="P30" s="54"/>
      <c r="R30" s="549">
        <f>+ROUND(AA28,2)+ROUND(AA29,2)+ROUND(AA30,2)</f>
        <v>0</v>
      </c>
      <c r="S30" s="582"/>
      <c r="T30" s="582"/>
      <c r="U30" s="582"/>
      <c r="V30" s="42" t="s">
        <v>16</v>
      </c>
      <c r="Y30" s="572" t="s">
        <v>148</v>
      </c>
      <c r="Z30" s="573"/>
      <c r="AA30" s="571"/>
      <c r="AB30" s="562"/>
      <c r="AC30" s="562"/>
      <c r="AD30" s="562"/>
      <c r="AE30" s="562"/>
      <c r="AF30" s="42" t="s">
        <v>13</v>
      </c>
      <c r="AL30" s="541"/>
      <c r="AM30" s="542"/>
      <c r="AN30" s="542"/>
      <c r="AO30" s="542"/>
      <c r="AP30" s="50" t="s">
        <v>13</v>
      </c>
      <c r="AS30" s="570"/>
      <c r="AT30" s="567"/>
      <c r="AU30" s="567"/>
      <c r="AV30" s="568"/>
      <c r="AW30" s="382"/>
    </row>
    <row r="31" spans="2:49" ht="27" customHeight="1" thickTop="1" thickBot="1">
      <c r="B31" s="535" t="s">
        <v>167</v>
      </c>
      <c r="C31" s="536"/>
      <c r="D31" s="562">
        <v>0</v>
      </c>
      <c r="E31" s="562"/>
      <c r="F31" s="562"/>
      <c r="G31" s="182" t="s">
        <v>158</v>
      </c>
      <c r="H31" s="533">
        <f>+AS24</f>
        <v>0</v>
      </c>
      <c r="I31" s="534"/>
      <c r="J31" s="182" t="s">
        <v>158</v>
      </c>
      <c r="M31" s="580"/>
      <c r="P31" s="54"/>
      <c r="Y31"/>
      <c r="Z31"/>
      <c r="AA31" s="65" t="s">
        <v>309</v>
      </c>
      <c r="AK31" s="117"/>
      <c r="AL31" s="578" t="str">
        <f>+IF(AL30=0,"",IF(AL27&lt;AL30,"エラー !：⑩の内数である⑪の量が⑩を超えています",""))</f>
        <v/>
      </c>
      <c r="AM31" s="578"/>
      <c r="AN31" s="578"/>
      <c r="AO31" s="578"/>
      <c r="AP31" s="578"/>
      <c r="AQ31" s="578"/>
      <c r="AR31" s="39"/>
      <c r="AS31" s="563"/>
      <c r="AT31" s="564"/>
      <c r="AU31" s="564"/>
      <c r="AV31" s="152" t="s">
        <v>13</v>
      </c>
      <c r="AW31" s="382"/>
    </row>
    <row r="32" spans="2:49" ht="27" customHeight="1" thickTop="1" thickBot="1">
      <c r="B32" s="535" t="s">
        <v>400</v>
      </c>
      <c r="C32" s="536"/>
      <c r="D32" s="562">
        <v>0</v>
      </c>
      <c r="E32" s="562"/>
      <c r="F32" s="562"/>
      <c r="G32" s="182" t="s">
        <v>158</v>
      </c>
      <c r="H32" s="533">
        <f>+AS27</f>
        <v>0</v>
      </c>
      <c r="I32" s="534"/>
      <c r="J32" s="182" t="s">
        <v>158</v>
      </c>
      <c r="M32" s="580"/>
      <c r="P32" s="54"/>
      <c r="Q32" s="133"/>
      <c r="R32" s="49" t="s">
        <v>147</v>
      </c>
      <c r="S32" s="561" t="s">
        <v>37</v>
      </c>
      <c r="T32" s="576"/>
      <c r="U32" s="576"/>
      <c r="V32" s="577"/>
      <c r="W32" s="51"/>
      <c r="X32" s="51"/>
      <c r="Y32"/>
      <c r="Z32"/>
      <c r="AA32" s="523" t="s">
        <v>280</v>
      </c>
      <c r="AB32" s="524"/>
      <c r="AC32" s="524"/>
      <c r="AD32" s="524"/>
      <c r="AE32" s="524"/>
      <c r="AF32" s="524"/>
      <c r="AG32" s="524" t="s">
        <v>281</v>
      </c>
      <c r="AH32" s="524"/>
      <c r="AI32" s="524"/>
      <c r="AJ32" s="524"/>
      <c r="AK32" s="524" t="s">
        <v>310</v>
      </c>
      <c r="AL32" s="524"/>
      <c r="AM32" s="524"/>
      <c r="AN32" s="524"/>
      <c r="AO32" s="529"/>
      <c r="AP32" s="176"/>
      <c r="AS32" s="384" t="str">
        <f>+IF(AS31=0,"",IF(AL27&lt;(AS24+AS27+AS31),"エラー !：⑩の内数である（⑫+⑬＋⑭）の量が⑩を超えています",""))</f>
        <v/>
      </c>
      <c r="AT32" s="380"/>
      <c r="AU32" s="380"/>
      <c r="AV32" s="380"/>
      <c r="AW32" s="382"/>
    </row>
    <row r="33" spans="2:62" ht="27" customHeight="1" thickBot="1">
      <c r="B33" s="559" t="s">
        <v>401</v>
      </c>
      <c r="C33" s="560"/>
      <c r="D33" s="574">
        <v>0</v>
      </c>
      <c r="E33" s="575"/>
      <c r="F33" s="575"/>
      <c r="G33" s="183" t="s">
        <v>158</v>
      </c>
      <c r="H33" s="552">
        <f>+AS31</f>
        <v>0</v>
      </c>
      <c r="I33" s="553"/>
      <c r="J33" s="183" t="s">
        <v>158</v>
      </c>
      <c r="M33" s="581"/>
      <c r="R33" s="571"/>
      <c r="S33" s="562"/>
      <c r="T33" s="562"/>
      <c r="U33" s="562"/>
      <c r="V33" s="42" t="s">
        <v>38</v>
      </c>
      <c r="W33" s="51"/>
      <c r="X33" s="51"/>
      <c r="Y33"/>
      <c r="Z33"/>
      <c r="AA33" s="525"/>
      <c r="AB33" s="526"/>
      <c r="AC33" s="526"/>
      <c r="AD33" s="526"/>
      <c r="AE33" s="526"/>
      <c r="AF33" s="526"/>
      <c r="AG33" s="526"/>
      <c r="AH33" s="526"/>
      <c r="AI33" s="526"/>
      <c r="AJ33" s="526"/>
      <c r="AK33" s="526"/>
      <c r="AL33" s="526"/>
      <c r="AM33" s="526"/>
      <c r="AN33" s="526"/>
      <c r="AO33" s="530"/>
      <c r="AP33" s="176"/>
      <c r="AW33" s="382"/>
    </row>
    <row r="34" spans="2:62" ht="18" customHeight="1">
      <c r="C34" s="244" t="str">
        <f>+IF(D30=0,"",IF(D29&lt;D30,"エラー !：上の表は、⑩の内数である⑪の量が⑩を超えています",""))</f>
        <v/>
      </c>
      <c r="AA34" s="527"/>
      <c r="AB34" s="528"/>
      <c r="AC34" s="528"/>
      <c r="AD34" s="528"/>
      <c r="AE34" s="528"/>
      <c r="AF34" s="528"/>
      <c r="AG34" s="528"/>
      <c r="AH34" s="528"/>
      <c r="AI34" s="528"/>
      <c r="AJ34" s="528"/>
      <c r="AK34" s="528"/>
      <c r="AL34" s="528"/>
      <c r="AM34" s="528"/>
      <c r="AN34" s="528"/>
      <c r="AO34" s="531"/>
      <c r="AP34" s="176"/>
      <c r="AW34" s="382"/>
    </row>
    <row r="35" spans="2:62" ht="15" customHeight="1">
      <c r="C35" s="245" t="str">
        <f>+IF(D31=0,"",IF(D29&lt;D31,"エラー !：上の表は、⑩の内数である⑫の量が⑩を超えています",""))</f>
        <v/>
      </c>
      <c r="AF35" s="62"/>
      <c r="AG35" s="62"/>
      <c r="AH35" s="62"/>
      <c r="AI35" s="62"/>
      <c r="AJ35" s="62"/>
      <c r="AK35" s="62"/>
      <c r="AL35" s="51"/>
      <c r="AM35" s="51"/>
      <c r="AN35" s="51"/>
      <c r="AO35" s="51"/>
      <c r="AP35" s="51"/>
      <c r="AQ35" s="51"/>
      <c r="AR35" s="51"/>
    </row>
    <row r="36" spans="2:62" ht="15" customHeight="1">
      <c r="C36" s="245" t="str">
        <f>+IF(D32=0,"",IF(D29&lt;D32,"エラー !：上の表は、⑩の内数である⑬の量が⑩を超えています",""))</f>
        <v/>
      </c>
      <c r="AF36" s="62"/>
      <c r="AG36" s="62"/>
      <c r="AH36" s="62"/>
      <c r="AI36" s="62"/>
      <c r="AJ36" s="62"/>
      <c r="AK36" s="62"/>
      <c r="AL36" s="62"/>
      <c r="AM36" s="141"/>
      <c r="AN36" s="141"/>
      <c r="AO36" s="117"/>
      <c r="AP36" s="51"/>
      <c r="AQ36" s="51"/>
      <c r="AR36" s="51"/>
      <c r="AS36" s="51"/>
      <c r="AT36" s="51"/>
      <c r="AU36" s="51"/>
      <c r="AV36" s="51"/>
      <c r="AW36" s="66"/>
      <c r="AY36" s="51"/>
      <c r="AZ36" s="51"/>
      <c r="BA36" s="51"/>
      <c r="BB36" s="51"/>
      <c r="BC36" s="51"/>
      <c r="BD36" s="51"/>
    </row>
    <row r="37" spans="2:62" ht="15" customHeight="1">
      <c r="C37" s="245" t="str">
        <f>+IF(D33=0,"",IF(D29&lt;D33,"エラー !：上の表は、⑩の内数である⑭の量が⑩を超えています",""))</f>
        <v/>
      </c>
      <c r="J37" s="66"/>
      <c r="K37" s="66"/>
      <c r="R37" s="66"/>
      <c r="S37" s="66"/>
      <c r="T37" s="66"/>
      <c r="AF37" s="51"/>
      <c r="AG37" s="51"/>
      <c r="AH37" s="51"/>
      <c r="AI37" s="51"/>
      <c r="AJ37" s="51"/>
      <c r="AK37" s="51"/>
      <c r="AL37" s="62"/>
      <c r="AM37" s="117"/>
      <c r="AN37" s="117"/>
      <c r="AO37" s="117"/>
      <c r="AP37" s="51"/>
      <c r="AQ37" s="51"/>
      <c r="AR37" s="51"/>
      <c r="AS37" s="51"/>
      <c r="AT37" s="51"/>
      <c r="AU37" s="62"/>
      <c r="AV37" s="62"/>
      <c r="AW37" s="66"/>
      <c r="AY37" s="51"/>
      <c r="AZ37" s="51"/>
      <c r="BA37" s="51"/>
      <c r="BB37" s="51"/>
      <c r="BC37" s="51"/>
      <c r="BD37" s="51"/>
    </row>
    <row r="38" spans="2:62" ht="13.5">
      <c r="J38" s="66"/>
      <c r="K38" s="66"/>
      <c r="R38" s="66"/>
      <c r="S38" s="66"/>
      <c r="T38" s="66"/>
      <c r="AF38" s="51"/>
      <c r="AG38" s="51"/>
      <c r="AH38" s="51"/>
      <c r="AI38" s="51"/>
      <c r="AJ38" s="51"/>
      <c r="AK38" s="51"/>
      <c r="AL38" s="62"/>
      <c r="AM38" s="117"/>
      <c r="AN38" s="117"/>
      <c r="AO38" s="117"/>
      <c r="AP38" s="51"/>
      <c r="AQ38" s="51"/>
      <c r="AR38" s="51"/>
      <c r="AS38" s="117"/>
      <c r="AT38" s="141"/>
      <c r="AU38" s="62"/>
      <c r="AV38" s="62"/>
      <c r="AW38" s="66"/>
      <c r="AY38" s="51"/>
      <c r="AZ38" s="51"/>
      <c r="BA38" s="51"/>
      <c r="BB38" s="51"/>
      <c r="BC38" s="51"/>
      <c r="BD38" s="51"/>
    </row>
    <row r="39" spans="2:62" ht="13.5">
      <c r="J39" s="66"/>
      <c r="K39" s="66"/>
      <c r="R39" s="66"/>
      <c r="S39" s="66"/>
      <c r="T39" s="66"/>
      <c r="AF39" s="51"/>
      <c r="AG39" s="51"/>
      <c r="AH39" s="51"/>
      <c r="AI39" s="51"/>
      <c r="AJ39" s="51"/>
      <c r="AK39" s="51"/>
      <c r="AL39" s="62"/>
      <c r="AM39" s="117"/>
      <c r="AN39" s="117"/>
      <c r="AO39" s="117"/>
      <c r="AP39" s="51"/>
      <c r="AQ39" s="51"/>
      <c r="AR39" s="51"/>
      <c r="AS39" s="117"/>
      <c r="AT39" s="62"/>
      <c r="AU39" s="62"/>
      <c r="AV39" s="62"/>
      <c r="AW39" s="66"/>
      <c r="AY39" s="51"/>
      <c r="AZ39" s="51"/>
      <c r="BA39" s="51"/>
      <c r="BB39" s="51"/>
      <c r="BC39" s="51"/>
      <c r="BD39" s="51"/>
    </row>
    <row r="40" spans="2:62" ht="13.5">
      <c r="J40" s="66"/>
      <c r="K40" s="66"/>
      <c r="R40" s="66"/>
      <c r="S40" s="66"/>
      <c r="T40" s="66"/>
      <c r="AF40" s="51"/>
      <c r="AG40" s="51"/>
      <c r="AH40" s="51"/>
      <c r="AI40" s="51"/>
      <c r="AJ40" s="51"/>
      <c r="AK40" s="51"/>
      <c r="AL40" s="62"/>
      <c r="AM40" s="117"/>
      <c r="AN40" s="117"/>
      <c r="AO40" s="117"/>
      <c r="AP40" s="51"/>
      <c r="AQ40" s="51"/>
      <c r="AR40" s="51"/>
      <c r="AS40" s="117"/>
      <c r="AT40" s="62"/>
      <c r="AU40" s="62"/>
      <c r="AV40" s="62"/>
      <c r="AW40" s="66"/>
      <c r="AY40" s="51"/>
      <c r="AZ40" s="51"/>
      <c r="BA40" s="51"/>
      <c r="BB40" s="51"/>
      <c r="BC40" s="51"/>
      <c r="BD40" s="51"/>
    </row>
    <row r="41" spans="2:62" ht="13.5">
      <c r="J41" s="66"/>
      <c r="K41" s="66"/>
      <c r="R41" s="66"/>
      <c r="S41" s="66"/>
      <c r="T41" s="66"/>
      <c r="AF41" s="51"/>
      <c r="AG41" s="51"/>
      <c r="AH41" s="51"/>
      <c r="AI41" s="51"/>
      <c r="AJ41" s="51"/>
      <c r="AK41" s="51"/>
      <c r="AL41" s="51"/>
      <c r="AM41" s="51"/>
      <c r="AN41" s="51"/>
      <c r="AO41" s="51"/>
      <c r="AP41" s="51"/>
      <c r="AQ41" s="51"/>
      <c r="AR41" s="51"/>
      <c r="AS41" s="117"/>
      <c r="AT41" s="62"/>
      <c r="AU41" s="62"/>
      <c r="AV41" s="62"/>
      <c r="AW41" s="66"/>
      <c r="AY41" s="51"/>
      <c r="AZ41" s="51"/>
      <c r="BA41" s="51"/>
      <c r="BB41" s="51"/>
      <c r="BC41" s="51"/>
      <c r="BD41" s="51"/>
    </row>
    <row r="42" spans="2:62" ht="13.5">
      <c r="I42" s="66"/>
      <c r="J42" s="66"/>
      <c r="K42" s="66"/>
      <c r="R42" s="66"/>
      <c r="S42" s="66"/>
      <c r="T42" s="66"/>
      <c r="AQ42" s="51"/>
      <c r="AR42" s="51"/>
      <c r="AS42" s="117"/>
      <c r="AT42" s="62"/>
      <c r="AY42" s="51"/>
      <c r="AZ42" s="51"/>
      <c r="BA42" s="51"/>
      <c r="BB42" s="51"/>
      <c r="BC42" s="51"/>
      <c r="BD42" s="51"/>
    </row>
    <row r="43" spans="2:62">
      <c r="I43" s="66"/>
      <c r="J43" s="66"/>
      <c r="K43" s="66"/>
      <c r="R43" s="66"/>
      <c r="S43" s="66"/>
      <c r="T43" s="66"/>
      <c r="AW43" s="66"/>
      <c r="AY43" s="51"/>
      <c r="AZ43" s="51"/>
      <c r="BA43" s="51"/>
      <c r="BB43" s="51"/>
      <c r="BC43" s="51"/>
      <c r="BD43" s="51"/>
    </row>
    <row r="44" spans="2:62">
      <c r="I44" s="66"/>
      <c r="J44" s="66"/>
      <c r="K44" s="66"/>
      <c r="R44" s="66"/>
      <c r="S44" s="66"/>
      <c r="T44" s="66"/>
      <c r="AW44" s="66"/>
    </row>
    <row r="45" spans="2:62">
      <c r="I45" s="66"/>
      <c r="J45" s="66"/>
      <c r="K45" s="66"/>
      <c r="R45" s="66"/>
      <c r="S45" s="66"/>
      <c r="T45" s="66"/>
    </row>
    <row r="46" spans="2:62">
      <c r="I46" s="66"/>
      <c r="J46" s="66"/>
      <c r="K46" s="66"/>
      <c r="R46" s="66"/>
      <c r="S46" s="66"/>
      <c r="T46" s="66"/>
    </row>
    <row r="47" spans="2:62" ht="13.5">
      <c r="I47" s="66"/>
      <c r="J47" s="66"/>
      <c r="K47" s="66"/>
      <c r="R47" s="66"/>
      <c r="S47" s="66"/>
      <c r="T47" s="66"/>
      <c r="BH47" s="67"/>
      <c r="BI47" s="67"/>
      <c r="BJ47" s="65"/>
    </row>
    <row r="48" spans="2:62">
      <c r="I48" s="66"/>
      <c r="J48" s="66"/>
      <c r="K48" s="66"/>
      <c r="R48" s="66"/>
      <c r="S48" s="66"/>
      <c r="T48" s="66"/>
      <c r="BH48" s="65"/>
    </row>
    <row r="49" spans="7:62">
      <c r="G49" s="66"/>
      <c r="H49" s="66"/>
      <c r="I49" s="66"/>
      <c r="J49" s="66"/>
      <c r="K49" s="66"/>
      <c r="R49" s="66"/>
      <c r="S49" s="66"/>
      <c r="T49" s="66"/>
      <c r="BE49" s="65"/>
      <c r="BF49" s="65"/>
      <c r="BG49" s="65"/>
      <c r="BH49" s="65"/>
    </row>
    <row r="50" spans="7:62">
      <c r="G50" s="66"/>
      <c r="H50" s="66"/>
      <c r="I50" s="66"/>
      <c r="J50" s="66"/>
      <c r="K50" s="66"/>
      <c r="R50" s="66"/>
      <c r="S50" s="66"/>
      <c r="T50" s="66"/>
      <c r="BE50" s="65"/>
      <c r="BF50" s="65"/>
      <c r="BG50" s="65"/>
      <c r="BH50" s="65"/>
    </row>
    <row r="51" spans="7:62">
      <c r="G51" s="66"/>
      <c r="H51" s="66"/>
      <c r="I51" s="66"/>
      <c r="J51" s="66"/>
      <c r="K51" s="66"/>
      <c r="R51" s="66"/>
      <c r="S51" s="66"/>
      <c r="T51" s="66"/>
      <c r="BE51" s="65"/>
      <c r="BF51" s="65"/>
      <c r="BG51" s="65"/>
      <c r="BH51" s="65"/>
    </row>
    <row r="52" spans="7:62">
      <c r="G52" s="66"/>
      <c r="H52" s="66"/>
      <c r="I52" s="66"/>
      <c r="J52" s="66"/>
      <c r="K52" s="66"/>
      <c r="R52" s="66"/>
      <c r="S52" s="66"/>
      <c r="T52" s="66"/>
      <c r="BE52" s="65"/>
      <c r="BF52" s="65"/>
      <c r="BG52" s="65"/>
      <c r="BH52" s="65"/>
    </row>
    <row r="53" spans="7:62">
      <c r="G53" s="66"/>
      <c r="H53" s="66"/>
      <c r="I53" s="66"/>
      <c r="J53" s="66"/>
      <c r="K53" s="66"/>
      <c r="R53" s="66"/>
      <c r="S53" s="66"/>
      <c r="T53" s="66"/>
      <c r="BE53" s="65"/>
      <c r="BG53" s="65"/>
      <c r="BH53" s="65"/>
      <c r="BI53" s="65"/>
      <c r="BJ53" s="65"/>
    </row>
    <row r="54" spans="7:62">
      <c r="G54" s="66"/>
      <c r="H54" s="66"/>
      <c r="I54" s="66"/>
      <c r="J54" s="66"/>
      <c r="K54" s="66"/>
      <c r="R54" s="66"/>
      <c r="S54" s="66"/>
      <c r="T54" s="66"/>
      <c r="BD54" s="65"/>
      <c r="BE54" s="68"/>
      <c r="BG54" s="65"/>
      <c r="BH54" s="65"/>
      <c r="BI54" s="65"/>
      <c r="BJ54" s="65"/>
    </row>
    <row r="55" spans="7:62">
      <c r="G55" s="66"/>
      <c r="H55" s="66"/>
      <c r="I55" s="66"/>
      <c r="J55" s="66"/>
      <c r="K55" s="66"/>
      <c r="R55" s="66"/>
      <c r="S55" s="66"/>
      <c r="T55" s="66"/>
      <c r="BD55" s="65"/>
      <c r="BE55" s="68"/>
      <c r="BG55" s="65"/>
      <c r="BH55" s="65"/>
      <c r="BI55" s="65"/>
      <c r="BJ55" s="65"/>
    </row>
    <row r="56" spans="7:62">
      <c r="G56" s="66"/>
      <c r="H56" s="66"/>
      <c r="I56" s="66"/>
      <c r="J56" s="66"/>
      <c r="K56" s="66"/>
      <c r="R56" s="66"/>
      <c r="S56" s="66"/>
      <c r="T56" s="66"/>
      <c r="BD56" s="65"/>
      <c r="BE56" s="68"/>
      <c r="BG56" s="65"/>
      <c r="BH56" s="65"/>
      <c r="BI56" s="65"/>
      <c r="BJ56" s="65"/>
    </row>
    <row r="57" spans="7:62">
      <c r="G57" s="66"/>
      <c r="H57" s="66"/>
      <c r="I57" s="66"/>
      <c r="BD57" s="65"/>
      <c r="BE57" s="68"/>
      <c r="BG57" s="65"/>
      <c r="BH57" s="65"/>
      <c r="BI57" s="65"/>
      <c r="BJ57" s="65"/>
    </row>
    <row r="58" spans="7:62" ht="12.75">
      <c r="G58" s="66"/>
      <c r="H58" s="66"/>
      <c r="I58" s="66"/>
      <c r="L58" s="66"/>
      <c r="M58" s="69"/>
      <c r="N58" s="66"/>
      <c r="O58" s="66"/>
      <c r="BD58" s="65"/>
      <c r="BE58" s="68"/>
      <c r="BG58" s="65"/>
      <c r="BH58" s="65"/>
      <c r="BI58" s="65"/>
      <c r="BJ58" s="65"/>
    </row>
    <row r="59" spans="7:62">
      <c r="G59" s="66"/>
      <c r="H59" s="66"/>
      <c r="I59" s="66"/>
      <c r="BD59" s="65"/>
      <c r="BE59" s="68"/>
      <c r="BG59" s="65"/>
      <c r="BH59" s="65"/>
      <c r="BI59" s="65"/>
      <c r="BJ59" s="65"/>
    </row>
    <row r="60" spans="7:62">
      <c r="G60" s="66"/>
      <c r="H60" s="66"/>
      <c r="I60" s="66"/>
      <c r="BD60" s="65"/>
      <c r="BE60" s="68"/>
      <c r="BG60" s="65"/>
      <c r="BH60" s="65"/>
      <c r="BI60" s="65"/>
      <c r="BJ60" s="65"/>
    </row>
    <row r="61" spans="7:62">
      <c r="G61" s="66"/>
      <c r="H61" s="66"/>
      <c r="I61" s="66"/>
      <c r="BD61" s="65"/>
      <c r="BE61" s="68"/>
      <c r="BG61" s="65"/>
      <c r="BH61" s="65"/>
      <c r="BI61" s="65"/>
      <c r="BJ61" s="65"/>
    </row>
    <row r="62" spans="7:62">
      <c r="BD62" s="65"/>
      <c r="BE62" s="68"/>
      <c r="BG62" s="65"/>
      <c r="BH62" s="65"/>
      <c r="BI62" s="65"/>
      <c r="BJ62" s="65"/>
    </row>
    <row r="63" spans="7:62">
      <c r="BD63" s="65"/>
      <c r="BE63" s="68"/>
      <c r="BG63" s="65"/>
      <c r="BH63" s="65"/>
      <c r="BI63" s="65"/>
      <c r="BJ63" s="65"/>
    </row>
    <row r="64" spans="7:62">
      <c r="BD64" s="65"/>
      <c r="BE64" s="68"/>
      <c r="BG64" s="65"/>
      <c r="BH64" s="65"/>
      <c r="BI64" s="65"/>
      <c r="BJ64" s="65"/>
    </row>
    <row r="65" spans="12:62">
      <c r="BD65" s="65"/>
      <c r="BE65" s="68"/>
      <c r="BG65" s="65"/>
      <c r="BH65" s="65"/>
      <c r="BI65" s="65"/>
      <c r="BJ65" s="65"/>
    </row>
    <row r="66" spans="12:62">
      <c r="BD66" s="65"/>
      <c r="BE66" s="68"/>
      <c r="BG66" s="65"/>
      <c r="BH66" s="65"/>
      <c r="BI66" s="65"/>
      <c r="BJ66" s="65"/>
    </row>
    <row r="67" spans="12:62">
      <c r="BD67" s="65"/>
      <c r="BE67" s="68"/>
      <c r="BG67" s="65"/>
      <c r="BH67" s="65"/>
      <c r="BI67" s="65"/>
      <c r="BJ67" s="65"/>
    </row>
    <row r="69" spans="12:62" ht="12.75">
      <c r="L69" s="66"/>
      <c r="M69" s="69"/>
      <c r="N69" s="66"/>
      <c r="O69" s="66"/>
    </row>
    <row r="70" spans="12:62" ht="12.75">
      <c r="L70" s="66"/>
      <c r="M70" s="69"/>
      <c r="N70" s="66"/>
      <c r="O70" s="66"/>
    </row>
    <row r="71" spans="12:62" ht="12.75">
      <c r="L71" s="66"/>
      <c r="M71" s="69"/>
      <c r="N71" s="66"/>
      <c r="O71" s="66"/>
    </row>
    <row r="72" spans="12:62" ht="12.75">
      <c r="L72" s="66"/>
      <c r="M72" s="69"/>
      <c r="N72" s="66"/>
      <c r="O72" s="66"/>
    </row>
    <row r="73" spans="12:62" ht="12.75">
      <c r="L73" s="66"/>
      <c r="M73" s="69"/>
      <c r="N73" s="66"/>
      <c r="O73" s="66"/>
    </row>
    <row r="74" spans="12:62" ht="12.75">
      <c r="L74" s="66"/>
      <c r="M74" s="69"/>
      <c r="N74" s="66"/>
      <c r="O74" s="66"/>
    </row>
    <row r="75" spans="12:62" ht="12.75">
      <c r="L75" s="66"/>
      <c r="M75" s="69"/>
      <c r="N75" s="66"/>
      <c r="O75" s="66"/>
    </row>
    <row r="76" spans="12:62" ht="12.75">
      <c r="L76" s="66"/>
      <c r="M76" s="69"/>
      <c r="N76" s="66"/>
      <c r="O76" s="66"/>
    </row>
  </sheetData>
  <sheetProtection algorithmName="SHA-512" hashValue="uWECaxNGRibbmOFvnxaPOo2frH2hvzwcHS9e3TjHw61f0vU7Hrr0px8MNnxxJwF+XYa0XIJUx9KQRXczEqw/Sw==" saltValue="j2yVa2TbQ0zusQeO4L4Yeg==" spinCount="100000" sheet="1" objects="1" scenarios="1"/>
  <mergeCells count="112">
    <mergeCell ref="AS3:AT3"/>
    <mergeCell ref="AS4:AT4"/>
    <mergeCell ref="AT23:AV23"/>
    <mergeCell ref="AS18:AT18"/>
    <mergeCell ref="AF5:AU5"/>
    <mergeCell ref="AH15:AM15"/>
    <mergeCell ref="AO20:AP20"/>
    <mergeCell ref="AH12:AM12"/>
    <mergeCell ref="AI11:AN11"/>
    <mergeCell ref="AI14:AN14"/>
    <mergeCell ref="AH18:AK18"/>
    <mergeCell ref="F12:H12"/>
    <mergeCell ref="AM26:AP26"/>
    <mergeCell ref="AP3:AR4"/>
    <mergeCell ref="Z5:AD5"/>
    <mergeCell ref="AB3:AD3"/>
    <mergeCell ref="Q20:T20"/>
    <mergeCell ref="P22:V22"/>
    <mergeCell ref="U17:X17"/>
    <mergeCell ref="P16:AB16"/>
    <mergeCell ref="P18:S18"/>
    <mergeCell ref="Z17:AB17"/>
    <mergeCell ref="Y18:AA18"/>
    <mergeCell ref="Q26:T26"/>
    <mergeCell ref="Z20:AB20"/>
    <mergeCell ref="B2:J3"/>
    <mergeCell ref="AE9:AE14"/>
    <mergeCell ref="AE17:AE21"/>
    <mergeCell ref="U23:X23"/>
    <mergeCell ref="Q23:T23"/>
    <mergeCell ref="P24:S24"/>
    <mergeCell ref="F15:H15"/>
    <mergeCell ref="H23:J23"/>
    <mergeCell ref="B23:C23"/>
    <mergeCell ref="Y21:AA21"/>
    <mergeCell ref="AK32:AO34"/>
    <mergeCell ref="M26:M33"/>
    <mergeCell ref="AH9:AM9"/>
    <mergeCell ref="Q14:T14"/>
    <mergeCell ref="AS16:AT16"/>
    <mergeCell ref="S32:V32"/>
    <mergeCell ref="AS24:AU24"/>
    <mergeCell ref="AS17:AT17"/>
    <mergeCell ref="B7:C7"/>
    <mergeCell ref="Q17:T17"/>
    <mergeCell ref="P15:S15"/>
    <mergeCell ref="C8:K8"/>
    <mergeCell ref="M11:M24"/>
    <mergeCell ref="P21:S21"/>
    <mergeCell ref="F9:I9"/>
    <mergeCell ref="D23:G23"/>
    <mergeCell ref="G11:I11"/>
    <mergeCell ref="G14:I14"/>
    <mergeCell ref="D7:I7"/>
    <mergeCell ref="AO17:AP17"/>
    <mergeCell ref="AI17:AL17"/>
    <mergeCell ref="AI8:AN8"/>
    <mergeCell ref="Q11:T11"/>
    <mergeCell ref="P12:S12"/>
    <mergeCell ref="AS31:AU31"/>
    <mergeCell ref="AT29:AV30"/>
    <mergeCell ref="AS29:AS30"/>
    <mergeCell ref="AL31:AQ31"/>
    <mergeCell ref="AM29:AP29"/>
    <mergeCell ref="H26:I26"/>
    <mergeCell ref="H27:I27"/>
    <mergeCell ref="AS27:AU27"/>
    <mergeCell ref="AT26:AV26"/>
    <mergeCell ref="AA29:AE29"/>
    <mergeCell ref="Y28:Z28"/>
    <mergeCell ref="B33:C33"/>
    <mergeCell ref="D32:F32"/>
    <mergeCell ref="B30:C30"/>
    <mergeCell ref="B31:C31"/>
    <mergeCell ref="D30:F30"/>
    <mergeCell ref="AA30:AE30"/>
    <mergeCell ref="D24:F24"/>
    <mergeCell ref="D25:F25"/>
    <mergeCell ref="D26:F26"/>
    <mergeCell ref="D29:F29"/>
    <mergeCell ref="P27:S27"/>
    <mergeCell ref="R33:U33"/>
    <mergeCell ref="H30:I30"/>
    <mergeCell ref="Y30:Z30"/>
    <mergeCell ref="AA32:AF34"/>
    <mergeCell ref="H32:I32"/>
    <mergeCell ref="Y29:Z29"/>
    <mergeCell ref="S29:V29"/>
    <mergeCell ref="AW18:AW20"/>
    <mergeCell ref="B21:J22"/>
    <mergeCell ref="AA28:AE28"/>
    <mergeCell ref="R30:U30"/>
    <mergeCell ref="B32:C32"/>
    <mergeCell ref="B24:C24"/>
    <mergeCell ref="B25:C25"/>
    <mergeCell ref="B26:C26"/>
    <mergeCell ref="B27:C27"/>
    <mergeCell ref="H24:I24"/>
    <mergeCell ref="H25:I25"/>
    <mergeCell ref="H28:I28"/>
    <mergeCell ref="D27:F27"/>
    <mergeCell ref="B29:C29"/>
    <mergeCell ref="B28:C28"/>
    <mergeCell ref="D28:F28"/>
    <mergeCell ref="AL30:AO30"/>
    <mergeCell ref="AL27:AO27"/>
    <mergeCell ref="AG32:AJ34"/>
    <mergeCell ref="H29:I29"/>
    <mergeCell ref="D33:F33"/>
    <mergeCell ref="D31:F31"/>
    <mergeCell ref="H33:I33"/>
    <mergeCell ref="H31:I31"/>
  </mergeCells>
  <phoneticPr fontId="3"/>
  <dataValidations count="3">
    <dataValidation type="custom" allowBlank="1" showInputMessage="1" showErrorMessage="1" error="入力は少数第1位までにして下さい。" sqref="AU13:AU14" xr:uid="{00000000-0002-0000-0B00-000000000000}">
      <formula1>AU13=ROUND(AU13,1)</formula1>
    </dataValidation>
    <dataValidation type="custom" allowBlank="1" showInputMessage="1" showErrorMessage="1" sqref="H24:H33" xr:uid="{00000000-0002-0000-0B00-000001000000}">
      <formula1>H24=ROUND(H24,1)</formula1>
    </dataValidation>
    <dataValidation type="custom" allowBlank="1" showInputMessage="1" showErrorMessage="1" error="入力は少数第2位までにしてください。" sqref="AS31:AU31 F15:H15 P12:S12 P15:S15 P18:S18 P21:S21 P24:S24 AH9:AM9 AH12:AM12 AH15:AM15 AU16:AU18 AO21 AA28:AE30 R33:U33 AL30:AO30 AS27:AU27 D24:F33" xr:uid="{00000000-0002-0000-0B00-000002000000}">
      <formula1>D9=ROUND(D9,2)</formula1>
    </dataValidation>
  </dataValidations>
  <pageMargins left="0.59055118110236227" right="0.59055118110236227" top="0.62992125984251968" bottom="0.39370078740157483" header="0.51181102362204722" footer="0"/>
  <pageSetup paperSize="9" scale="68" orientation="landscape" r:id="rId1"/>
  <headerFooter alignWithMargins="0"/>
  <drawing r:id="rId2"/>
  <legacyDrawing r:id="rId3"/>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Sheet8">
    <pageSetUpPr fitToPage="1"/>
  </sheetPr>
  <dimension ref="B1:BJ76"/>
  <sheetViews>
    <sheetView showGridLines="0" zoomScaleNormal="100" workbookViewId="0">
      <selection activeCell="B2" sqref="B2:J3"/>
    </sheetView>
  </sheetViews>
  <sheetFormatPr defaultColWidth="9" defaultRowHeight="12"/>
  <cols>
    <col min="1" max="2" width="2.875" style="38" customWidth="1"/>
    <col min="3" max="3" width="18.375" style="38" customWidth="1"/>
    <col min="4" max="5" width="4.375" style="38" customWidth="1"/>
    <col min="6" max="6" width="3.75" style="38" customWidth="1"/>
    <col min="7" max="7" width="2.375" style="38" customWidth="1"/>
    <col min="8" max="8" width="10.375" style="38" customWidth="1"/>
    <col min="9" max="9" width="2.375" style="38" customWidth="1"/>
    <col min="10" max="11" width="2.5" style="38" customWidth="1"/>
    <col min="12" max="12" width="2.75" style="38" customWidth="1"/>
    <col min="13" max="13" width="2.875" style="38" customWidth="1"/>
    <col min="14" max="15" width="2.75" style="38" customWidth="1"/>
    <col min="16" max="16" width="3" style="38" customWidth="1"/>
    <col min="17" max="19" width="4.75" style="38" customWidth="1"/>
    <col min="20" max="22" width="2.875" style="38" customWidth="1"/>
    <col min="23" max="24" width="2.5" style="38" customWidth="1"/>
    <col min="25" max="25" width="2.875" style="38" customWidth="1"/>
    <col min="26" max="26" width="7.75" style="38" customWidth="1"/>
    <col min="27" max="27" width="4.75" style="38" customWidth="1"/>
    <col min="28" max="28" width="2" style="38" customWidth="1"/>
    <col min="29" max="30" width="2.375" style="38" customWidth="1"/>
    <col min="31" max="31" width="3.125" style="38" customWidth="1"/>
    <col min="32" max="33" width="2.375" style="38" customWidth="1"/>
    <col min="34" max="34" width="2.875" style="38" customWidth="1"/>
    <col min="35" max="35" width="7.75" style="38" customWidth="1"/>
    <col min="36" max="37" width="4.375" style="38" customWidth="1"/>
    <col min="38" max="38" width="3.375" style="38" customWidth="1"/>
    <col min="39" max="39" width="2.75" style="38" customWidth="1"/>
    <col min="40" max="40" width="2.875" style="38" customWidth="1"/>
    <col min="41" max="41" width="10.75" style="38" customWidth="1"/>
    <col min="42" max="42" width="2.875" style="38" customWidth="1"/>
    <col min="43" max="44" width="2.5" style="38" customWidth="1"/>
    <col min="45" max="45" width="2.75" style="38" customWidth="1"/>
    <col min="46" max="46" width="7.75" style="38" customWidth="1"/>
    <col min="47" max="47" width="11.75" style="38" customWidth="1"/>
    <col min="48" max="48" width="1.875" style="38" customWidth="1"/>
    <col min="49" max="49" width="5.375" style="38" customWidth="1"/>
    <col min="50" max="58" width="9" style="38"/>
    <col min="59" max="59" width="16.25" style="38" customWidth="1"/>
    <col min="60" max="16384" width="9" style="38"/>
  </cols>
  <sheetData>
    <row r="1" spans="2:49" ht="27" customHeight="1">
      <c r="F1" s="37"/>
      <c r="S1" s="83" t="s">
        <v>74</v>
      </c>
      <c r="T1" s="83" t="s">
        <v>214</v>
      </c>
    </row>
    <row r="2" spans="2:49" ht="12" customHeight="1" thickBot="1">
      <c r="B2" s="522" t="s">
        <v>277</v>
      </c>
      <c r="C2" s="522"/>
      <c r="D2" s="522"/>
      <c r="E2" s="522"/>
      <c r="F2" s="522"/>
      <c r="G2" s="522"/>
      <c r="H2" s="522"/>
      <c r="I2" s="522"/>
      <c r="J2" s="522"/>
      <c r="K2" s="116"/>
      <c r="L2" s="116"/>
      <c r="M2" s="116"/>
      <c r="N2" s="116"/>
      <c r="O2" s="116"/>
      <c r="P2" s="116"/>
      <c r="Q2" s="116"/>
      <c r="R2" s="116"/>
      <c r="S2" s="116"/>
      <c r="T2" s="116"/>
      <c r="U2" s="116"/>
      <c r="V2" s="116"/>
      <c r="W2" s="116"/>
      <c r="X2" s="116"/>
      <c r="Y2" s="97"/>
      <c r="Z2" s="39"/>
      <c r="AA2" s="39"/>
      <c r="AB2" s="39"/>
      <c r="AC2" s="39"/>
      <c r="AD2" s="39"/>
      <c r="AE2" s="39"/>
      <c r="AF2" s="39"/>
      <c r="AG2" s="39"/>
      <c r="AH2" s="39"/>
      <c r="AI2" s="39"/>
      <c r="AJ2" s="39"/>
      <c r="AK2" s="39"/>
      <c r="AL2" s="39"/>
      <c r="AM2" s="39"/>
      <c r="AN2" s="39"/>
      <c r="AO2" s="39"/>
      <c r="AP2" s="39"/>
      <c r="AQ2" s="39"/>
      <c r="AR2" s="39"/>
      <c r="AS2" s="39"/>
      <c r="AT2" s="39"/>
      <c r="AU2" s="109"/>
      <c r="AV2" s="107"/>
      <c r="AW2" s="382"/>
    </row>
    <row r="3" spans="2:49" ht="13.15" customHeight="1">
      <c r="B3" s="522"/>
      <c r="C3" s="522"/>
      <c r="D3" s="522"/>
      <c r="E3" s="522"/>
      <c r="F3" s="522"/>
      <c r="G3" s="522"/>
      <c r="H3" s="522"/>
      <c r="I3" s="522"/>
      <c r="J3" s="522"/>
      <c r="K3" s="116"/>
      <c r="L3" s="116"/>
      <c r="M3" s="116"/>
      <c r="N3" s="116"/>
      <c r="O3" s="116"/>
      <c r="P3" s="116"/>
      <c r="Q3" s="116"/>
      <c r="R3" s="116"/>
      <c r="S3" s="116"/>
      <c r="T3" s="116"/>
      <c r="U3" s="116"/>
      <c r="V3" s="116"/>
      <c r="W3" s="116"/>
      <c r="X3" s="116"/>
      <c r="Y3" s="97"/>
      <c r="Z3" s="40"/>
      <c r="AA3" s="40"/>
      <c r="AB3" s="614"/>
      <c r="AC3" s="614"/>
      <c r="AD3" s="614"/>
      <c r="AE3" s="88"/>
      <c r="AF3" s="98"/>
      <c r="AG3" s="98"/>
      <c r="AH3" s="98"/>
      <c r="AI3" s="98"/>
      <c r="AJ3" s="98"/>
      <c r="AK3" s="98"/>
      <c r="AL3" s="98"/>
      <c r="AM3" s="98"/>
      <c r="AN3" s="98"/>
      <c r="AO3" s="98"/>
      <c r="AP3" s="626" t="s">
        <v>298</v>
      </c>
      <c r="AQ3" s="603"/>
      <c r="AR3" s="604"/>
      <c r="AS3" s="610" t="s">
        <v>0</v>
      </c>
      <c r="AT3" s="611"/>
      <c r="AU3" s="108" t="s">
        <v>88</v>
      </c>
      <c r="AV3" s="98"/>
      <c r="AW3" s="382"/>
    </row>
    <row r="4" spans="2:49" ht="14.25" thickBot="1">
      <c r="C4" s="97"/>
      <c r="F4" s="97"/>
      <c r="G4" s="97"/>
      <c r="H4" s="97"/>
      <c r="I4" s="97"/>
      <c r="J4" s="97"/>
      <c r="K4" s="97"/>
      <c r="L4" s="97"/>
      <c r="M4" s="97"/>
      <c r="N4" s="97"/>
      <c r="O4" s="97"/>
      <c r="P4" s="97"/>
      <c r="Q4" s="97"/>
      <c r="R4" s="97"/>
      <c r="S4" s="97"/>
      <c r="T4" s="97"/>
      <c r="U4" s="97"/>
      <c r="V4" s="97"/>
      <c r="W4" s="97"/>
      <c r="X4" s="97"/>
      <c r="Y4" s="97"/>
      <c r="Z4" s="40"/>
      <c r="AA4" s="40"/>
      <c r="AB4" s="99"/>
      <c r="AC4" s="99"/>
      <c r="AD4" s="99"/>
      <c r="AE4" s="88"/>
      <c r="AF4" s="98"/>
      <c r="AG4" s="98"/>
      <c r="AH4" s="98"/>
      <c r="AI4" s="98"/>
      <c r="AJ4" s="98"/>
      <c r="AK4" s="98"/>
      <c r="AL4" s="98"/>
      <c r="AM4" s="98"/>
      <c r="AN4" s="98"/>
      <c r="AO4" s="98"/>
      <c r="AP4" s="605"/>
      <c r="AQ4" s="606"/>
      <c r="AR4" s="607"/>
      <c r="AS4" s="612" t="str">
        <f>+表紙!N28</f>
        <v>○</v>
      </c>
      <c r="AT4" s="613"/>
      <c r="AU4" s="250" t="str">
        <f>+表紙!O28</f>
        <v>　</v>
      </c>
      <c r="AV4" s="98"/>
      <c r="AW4" s="382"/>
    </row>
    <row r="5" spans="2:49" ht="15" customHeight="1">
      <c r="B5" s="143" t="s">
        <v>84</v>
      </c>
      <c r="C5" s="143"/>
      <c r="F5" s="143"/>
      <c r="G5" s="96"/>
      <c r="H5" s="96"/>
      <c r="I5" s="96"/>
      <c r="J5" s="96"/>
      <c r="K5" s="96"/>
      <c r="L5" s="96"/>
      <c r="M5" s="40"/>
      <c r="N5" s="40"/>
      <c r="O5" s="40"/>
      <c r="P5" s="40"/>
      <c r="Q5" s="40"/>
      <c r="R5" s="40"/>
      <c r="S5" s="40"/>
      <c r="T5" s="40"/>
      <c r="U5" s="40"/>
      <c r="V5" s="40"/>
      <c r="W5" s="40"/>
      <c r="X5" s="40"/>
      <c r="Y5" s="40"/>
      <c r="Z5" s="624" t="s">
        <v>81</v>
      </c>
      <c r="AA5" s="624"/>
      <c r="AB5" s="625"/>
      <c r="AC5" s="625"/>
      <c r="AD5" s="625"/>
      <c r="AE5" s="88" t="s">
        <v>85</v>
      </c>
      <c r="AF5" s="532" t="str">
        <f>+表紙!F47</f>
        <v>日鋪建設株式会社　関東南支店</v>
      </c>
      <c r="AG5" s="532"/>
      <c r="AH5" s="532"/>
      <c r="AI5" s="532"/>
      <c r="AJ5" s="532"/>
      <c r="AK5" s="532"/>
      <c r="AL5" s="532"/>
      <c r="AM5" s="532"/>
      <c r="AN5" s="532"/>
      <c r="AO5" s="532"/>
      <c r="AP5" s="532"/>
      <c r="AQ5" s="532"/>
      <c r="AR5" s="532"/>
      <c r="AS5" s="532"/>
      <c r="AT5" s="532"/>
      <c r="AU5" s="532"/>
      <c r="AV5" s="218"/>
      <c r="AW5" s="382"/>
    </row>
    <row r="6" spans="2:49" ht="24.75" customHeight="1" thickBot="1">
      <c r="B6" s="294" t="s">
        <v>422</v>
      </c>
      <c r="C6" s="123"/>
      <c r="F6" s="123"/>
      <c r="G6" s="123"/>
      <c r="H6" s="123"/>
      <c r="I6" s="123"/>
      <c r="J6" s="123"/>
      <c r="K6" s="123"/>
      <c r="L6" s="123"/>
      <c r="M6" s="123"/>
      <c r="N6" s="123"/>
      <c r="O6" s="123"/>
      <c r="P6" s="123"/>
      <c r="Q6" s="123"/>
      <c r="R6" s="123"/>
      <c r="S6" s="123"/>
      <c r="T6" s="123"/>
      <c r="U6" s="123"/>
      <c r="V6" s="123"/>
      <c r="W6" s="123"/>
      <c r="X6" s="123"/>
      <c r="Y6" s="123"/>
      <c r="AC6" s="40"/>
      <c r="AD6" s="40"/>
      <c r="AE6" s="40"/>
      <c r="AF6" s="40"/>
      <c r="AG6" s="40"/>
      <c r="AH6" s="40"/>
      <c r="AI6" s="40"/>
      <c r="AJ6" s="40"/>
      <c r="AK6" s="40"/>
      <c r="AL6" s="40"/>
      <c r="AM6" s="40"/>
      <c r="AN6" s="40"/>
      <c r="AO6" s="40"/>
      <c r="AP6" s="40"/>
      <c r="AQ6" s="40"/>
      <c r="AR6" s="40"/>
      <c r="AS6" s="40"/>
      <c r="AT6" s="40"/>
      <c r="AU6" s="40"/>
      <c r="AV6" s="40"/>
      <c r="AW6" s="382"/>
    </row>
    <row r="7" spans="2:49" ht="28.15" customHeight="1" thickBot="1">
      <c r="B7" s="586" t="s">
        <v>278</v>
      </c>
      <c r="C7" s="587"/>
      <c r="D7" s="583" t="s">
        <v>259</v>
      </c>
      <c r="E7" s="584"/>
      <c r="F7" s="584"/>
      <c r="G7" s="584"/>
      <c r="H7" s="584"/>
      <c r="I7" s="585"/>
      <c r="J7" s="132"/>
      <c r="K7" s="51"/>
      <c r="L7" s="145"/>
      <c r="M7" s="145"/>
      <c r="N7" s="145"/>
      <c r="O7" s="145"/>
      <c r="P7" s="145"/>
      <c r="Q7" s="145"/>
      <c r="R7" s="145"/>
      <c r="S7" s="618"/>
      <c r="T7" s="619"/>
      <c r="U7" s="619"/>
      <c r="V7" s="619"/>
      <c r="W7" s="257"/>
      <c r="X7" s="257"/>
      <c r="Y7" s="124"/>
      <c r="AB7"/>
      <c r="AC7"/>
      <c r="AD7"/>
      <c r="AE7"/>
      <c r="AF7" s="91"/>
      <c r="AG7" s="91"/>
      <c r="AH7" s="91"/>
      <c r="AI7" s="91"/>
      <c r="AJ7" s="91"/>
      <c r="AK7" s="91"/>
      <c r="AL7" s="91"/>
      <c r="AM7" s="91"/>
      <c r="AN7" s="91"/>
      <c r="AO7" s="51"/>
      <c r="AP7" s="51"/>
      <c r="AQ7" s="51"/>
      <c r="AR7" s="51"/>
      <c r="AS7"/>
      <c r="AT7"/>
      <c r="AU7"/>
      <c r="AV7"/>
      <c r="AW7" s="382"/>
    </row>
    <row r="8" spans="2:49" ht="28.15" customHeight="1" thickTop="1" thickBot="1">
      <c r="B8" s="41" t="s">
        <v>83</v>
      </c>
      <c r="C8" s="593" t="s">
        <v>86</v>
      </c>
      <c r="D8" s="593"/>
      <c r="E8" s="593"/>
      <c r="F8" s="593"/>
      <c r="G8" s="593"/>
      <c r="H8" s="593"/>
      <c r="I8" s="593"/>
      <c r="J8" s="593"/>
      <c r="K8" s="593"/>
      <c r="L8" s="137"/>
      <c r="M8" s="137"/>
      <c r="N8" s="137"/>
      <c r="O8" s="137"/>
      <c r="P8" s="137"/>
      <c r="Q8" s="137"/>
      <c r="R8" s="137"/>
      <c r="S8" s="137"/>
      <c r="T8" s="137"/>
      <c r="U8" s="137"/>
      <c r="V8" s="137"/>
      <c r="W8" s="119"/>
      <c r="X8" s="119"/>
      <c r="Y8" s="119"/>
      <c r="Z8" s="91"/>
      <c r="AA8" s="91"/>
      <c r="AB8" s="91"/>
      <c r="AC8" s="91"/>
      <c r="AD8" s="91"/>
      <c r="AE8" s="91"/>
      <c r="AF8" s="51"/>
      <c r="AG8" s="47"/>
      <c r="AH8" s="43" t="s">
        <v>29</v>
      </c>
      <c r="AI8" s="539" t="s">
        <v>303</v>
      </c>
      <c r="AJ8" s="539"/>
      <c r="AK8" s="539"/>
      <c r="AL8" s="539"/>
      <c r="AM8" s="539"/>
      <c r="AN8" s="540"/>
      <c r="AO8" s="51"/>
      <c r="AP8" s="51"/>
      <c r="AQ8" s="51"/>
      <c r="AR8" s="51"/>
      <c r="AS8"/>
      <c r="AT8"/>
      <c r="AU8"/>
      <c r="AV8"/>
      <c r="AW8" s="382"/>
    </row>
    <row r="9" spans="2:49" ht="24.75" customHeight="1" thickTop="1" thickBot="1">
      <c r="B9" s="175" t="s">
        <v>190</v>
      </c>
      <c r="F9" s="590" t="s">
        <v>156</v>
      </c>
      <c r="G9" s="591"/>
      <c r="H9" s="591"/>
      <c r="I9" s="592"/>
      <c r="J9" s="137"/>
      <c r="K9" s="137"/>
      <c r="L9" s="137"/>
      <c r="M9" s="137"/>
      <c r="N9" s="137"/>
      <c r="O9" s="137"/>
      <c r="P9" s="137"/>
      <c r="Q9" s="137"/>
      <c r="R9" s="137"/>
      <c r="S9" s="137"/>
      <c r="T9" s="137"/>
      <c r="U9" s="137"/>
      <c r="V9" s="137"/>
      <c r="W9" s="119"/>
      <c r="X9" s="119"/>
      <c r="Y9" s="119"/>
      <c r="Z9" s="91"/>
      <c r="AA9" s="91"/>
      <c r="AB9" s="91"/>
      <c r="AC9" s="91"/>
      <c r="AD9" s="91"/>
      <c r="AE9" s="620" t="s">
        <v>20</v>
      </c>
      <c r="AF9" s="54"/>
      <c r="AH9" s="541"/>
      <c r="AI9" s="542"/>
      <c r="AJ9" s="542"/>
      <c r="AK9" s="542"/>
      <c r="AL9" s="542"/>
      <c r="AM9" s="542"/>
      <c r="AN9" s="50" t="s">
        <v>13</v>
      </c>
      <c r="AO9" s="51"/>
      <c r="AP9" s="51"/>
      <c r="AQ9" s="51"/>
      <c r="AR9" s="51"/>
      <c r="AS9"/>
      <c r="AT9"/>
      <c r="AU9"/>
      <c r="AV9"/>
      <c r="AW9" s="382"/>
    </row>
    <row r="10" spans="2:49" ht="24.75" customHeight="1" thickTop="1" thickBot="1">
      <c r="F10" s="92"/>
      <c r="G10" s="118"/>
      <c r="H10" s="118"/>
      <c r="I10" s="118"/>
      <c r="J10" s="118"/>
      <c r="K10" s="118"/>
      <c r="L10" s="118"/>
      <c r="M10" s="118"/>
      <c r="N10" s="118"/>
      <c r="O10" s="118"/>
      <c r="P10" s="118"/>
      <c r="Q10" s="118"/>
      <c r="R10" s="118"/>
      <c r="S10" s="118"/>
      <c r="T10" s="118"/>
      <c r="U10" s="118"/>
      <c r="V10" s="118"/>
      <c r="W10" s="119"/>
      <c r="X10" s="119"/>
      <c r="Y10" s="119"/>
      <c r="Z10" s="91"/>
      <c r="AA10" s="91"/>
      <c r="AB10" s="91"/>
      <c r="AD10" s="51"/>
      <c r="AE10" s="621"/>
      <c r="AF10" s="54"/>
      <c r="AN10" s="51"/>
      <c r="AO10" s="51"/>
      <c r="AP10" s="51"/>
      <c r="AQ10" s="51"/>
      <c r="AR10" s="51"/>
      <c r="AS10"/>
      <c r="AT10"/>
      <c r="AU10"/>
      <c r="AV10"/>
      <c r="AW10" s="382"/>
    </row>
    <row r="11" spans="2:49" ht="27" customHeight="1" thickTop="1" thickBot="1">
      <c r="C11" s="153" t="s">
        <v>157</v>
      </c>
      <c r="F11" s="43" t="s">
        <v>17</v>
      </c>
      <c r="G11" s="539" t="s">
        <v>300</v>
      </c>
      <c r="H11" s="539"/>
      <c r="I11" s="540"/>
      <c r="J11" s="44"/>
      <c r="K11" s="45"/>
      <c r="L11" s="46"/>
      <c r="M11" s="579" t="s">
        <v>18</v>
      </c>
      <c r="N11" s="46"/>
      <c r="O11" s="47"/>
      <c r="P11" s="43" t="s">
        <v>19</v>
      </c>
      <c r="Q11" s="594" t="s">
        <v>206</v>
      </c>
      <c r="R11" s="594"/>
      <c r="S11" s="594"/>
      <c r="T11" s="595"/>
      <c r="U11" s="177"/>
      <c r="V11" s="62"/>
      <c r="W11" s="51"/>
      <c r="X11" s="51"/>
      <c r="Y11"/>
      <c r="Z11"/>
      <c r="AA11"/>
      <c r="AB11"/>
      <c r="AC11" s="51"/>
      <c r="AD11" s="59"/>
      <c r="AE11" s="621"/>
      <c r="AF11" s="134"/>
      <c r="AG11" s="47"/>
      <c r="AH11" s="43" t="s">
        <v>36</v>
      </c>
      <c r="AI11" s="539" t="s">
        <v>211</v>
      </c>
      <c r="AJ11" s="539"/>
      <c r="AK11" s="539"/>
      <c r="AL11" s="539"/>
      <c r="AM11" s="539"/>
      <c r="AN11" s="540"/>
      <c r="AO11" s="51"/>
      <c r="AP11" s="51"/>
      <c r="AQ11" s="51"/>
      <c r="AR11" s="51"/>
      <c r="AS11"/>
      <c r="AT11"/>
      <c r="AU11"/>
      <c r="AV11"/>
      <c r="AW11" s="382"/>
    </row>
    <row r="12" spans="2:49" ht="24.75" customHeight="1" thickTop="1" thickBot="1">
      <c r="F12" s="545">
        <f>+ROUND(P12,2)+ROUND(P15,2)+ROUND(P18,2)+ROUND(P24,2)+P27-ROUND(F15,2)</f>
        <v>0</v>
      </c>
      <c r="G12" s="546"/>
      <c r="H12" s="546"/>
      <c r="I12" s="222" t="s">
        <v>13</v>
      </c>
      <c r="J12" s="51"/>
      <c r="K12" s="52"/>
      <c r="L12" s="51"/>
      <c r="M12" s="580"/>
      <c r="N12" s="53"/>
      <c r="P12" s="541"/>
      <c r="Q12" s="596"/>
      <c r="R12" s="596"/>
      <c r="S12" s="596"/>
      <c r="T12" s="50" t="s">
        <v>13</v>
      </c>
      <c r="U12" s="51"/>
      <c r="V12" s="51"/>
      <c r="W12" s="51"/>
      <c r="X12" s="51"/>
      <c r="Y12"/>
      <c r="Z12"/>
      <c r="AA12"/>
      <c r="AB12"/>
      <c r="AC12" s="54"/>
      <c r="AE12" s="621"/>
      <c r="AG12" s="126"/>
      <c r="AH12" s="541"/>
      <c r="AI12" s="542"/>
      <c r="AJ12" s="542"/>
      <c r="AK12" s="542"/>
      <c r="AL12" s="542"/>
      <c r="AM12" s="542"/>
      <c r="AN12" s="50" t="s">
        <v>13</v>
      </c>
      <c r="AO12" s="51"/>
      <c r="AP12" s="51"/>
      <c r="AQ12" s="51"/>
      <c r="AR12" s="51"/>
      <c r="AS12"/>
      <c r="AT12"/>
      <c r="AU12"/>
      <c r="AV12"/>
      <c r="AW12" s="382"/>
    </row>
    <row r="13" spans="2:49" ht="24.75" customHeight="1" thickTop="1" thickBot="1">
      <c r="J13" s="51"/>
      <c r="K13" s="55"/>
      <c r="L13" s="51"/>
      <c r="M13" s="580"/>
      <c r="N13" s="54"/>
      <c r="U13" s="51"/>
      <c r="V13" s="51"/>
      <c r="W13" s="51"/>
      <c r="X13" s="51"/>
      <c r="Y13"/>
      <c r="Z13"/>
      <c r="AA13"/>
      <c r="AB13"/>
      <c r="AC13" s="54"/>
      <c r="AE13" s="621"/>
      <c r="AG13" s="132"/>
      <c r="AH13" s="129"/>
      <c r="AI13" s="130"/>
      <c r="AJ13" s="130"/>
      <c r="AK13" s="130"/>
      <c r="AL13" s="130"/>
      <c r="AM13" s="131"/>
      <c r="AN13" s="131"/>
      <c r="AQ13" s="39"/>
      <c r="AR13" s="39"/>
      <c r="AS13" s="128"/>
      <c r="AT13" s="128"/>
      <c r="AU13" s="257"/>
      <c r="AV13" s="51"/>
      <c r="AW13" s="382"/>
    </row>
    <row r="14" spans="2:49" ht="27" customHeight="1" thickTop="1" thickBot="1">
      <c r="F14" s="49" t="s">
        <v>402</v>
      </c>
      <c r="G14" s="561" t="s">
        <v>163</v>
      </c>
      <c r="H14" s="561"/>
      <c r="I14" s="544"/>
      <c r="J14" s="57"/>
      <c r="K14" s="58"/>
      <c r="L14" s="51"/>
      <c r="M14" s="580"/>
      <c r="N14" s="54"/>
      <c r="O14" s="46"/>
      <c r="P14" s="43" t="s">
        <v>24</v>
      </c>
      <c r="Q14" s="594" t="s">
        <v>279</v>
      </c>
      <c r="R14" s="594"/>
      <c r="S14" s="594"/>
      <c r="T14" s="595"/>
      <c r="U14" s="177"/>
      <c r="V14" s="62"/>
      <c r="W14" s="51"/>
      <c r="X14" s="51"/>
      <c r="Y14"/>
      <c r="Z14"/>
      <c r="AA14"/>
      <c r="AB14"/>
      <c r="AC14" s="54"/>
      <c r="AE14" s="622"/>
      <c r="AG14" s="133"/>
      <c r="AH14" s="49" t="s">
        <v>138</v>
      </c>
      <c r="AI14" s="608" t="s">
        <v>222</v>
      </c>
      <c r="AJ14" s="608"/>
      <c r="AK14" s="608"/>
      <c r="AL14" s="608"/>
      <c r="AM14" s="608"/>
      <c r="AN14" s="609"/>
      <c r="AO14"/>
      <c r="AS14" s="128"/>
      <c r="AT14" s="128"/>
      <c r="AU14" s="257"/>
      <c r="AV14" s="51"/>
      <c r="AW14" s="382"/>
    </row>
    <row r="15" spans="2:49" ht="24.75" customHeight="1" thickBot="1">
      <c r="F15" s="557"/>
      <c r="G15" s="558"/>
      <c r="H15" s="558"/>
      <c r="I15" s="42" t="s">
        <v>13</v>
      </c>
      <c r="J15" s="51"/>
      <c r="K15" s="54"/>
      <c r="L15" s="51"/>
      <c r="M15" s="580"/>
      <c r="N15" s="54"/>
      <c r="P15" s="541"/>
      <c r="Q15" s="596"/>
      <c r="R15" s="596"/>
      <c r="S15" s="596"/>
      <c r="T15" s="50" t="s">
        <v>13</v>
      </c>
      <c r="U15" s="51"/>
      <c r="V15" s="51"/>
      <c r="W15" s="51"/>
      <c r="X15" s="51"/>
      <c r="Y15"/>
      <c r="Z15"/>
      <c r="AA15"/>
      <c r="AB15"/>
      <c r="AC15" s="54"/>
      <c r="AH15" s="571"/>
      <c r="AI15" s="562"/>
      <c r="AJ15" s="562"/>
      <c r="AK15" s="562"/>
      <c r="AL15" s="562"/>
      <c r="AM15" s="562"/>
      <c r="AN15" s="42" t="s">
        <v>13</v>
      </c>
      <c r="AO15"/>
      <c r="AS15" s="60" t="s">
        <v>30</v>
      </c>
      <c r="AT15" s="61"/>
      <c r="AW15" s="382"/>
    </row>
    <row r="16" spans="2:49" ht="27" customHeight="1" thickTop="1" thickBot="1">
      <c r="K16" s="54"/>
      <c r="L16" s="51"/>
      <c r="M16" s="580"/>
      <c r="N16" s="54"/>
      <c r="P16" s="578" t="str">
        <f>+IF(Y18=0,"",IF(Y18-P18=Y18,"エラー！：⑥残さ物量があるのに、④自ら中間処理した量がゼロになっています",""))</f>
        <v/>
      </c>
      <c r="Q16" s="578"/>
      <c r="R16" s="578"/>
      <c r="S16" s="578"/>
      <c r="T16" s="578"/>
      <c r="U16" s="578"/>
      <c r="V16" s="578"/>
      <c r="W16" s="578"/>
      <c r="X16" s="578"/>
      <c r="Y16" s="578"/>
      <c r="Z16" s="578"/>
      <c r="AA16" s="578"/>
      <c r="AB16" s="578"/>
      <c r="AC16" s="54"/>
      <c r="AD16" s="51"/>
      <c r="AE16" s="173"/>
      <c r="AP16" s="48"/>
      <c r="AQ16" s="51"/>
      <c r="AS16" s="547" t="s">
        <v>137</v>
      </c>
      <c r="AT16" s="548"/>
      <c r="AU16" s="223"/>
      <c r="AV16" s="42" t="s">
        <v>13</v>
      </c>
      <c r="AW16" s="382"/>
    </row>
    <row r="17" spans="2:49" ht="27" customHeight="1" thickTop="1" thickBot="1">
      <c r="K17" s="54"/>
      <c r="L17" s="51"/>
      <c r="M17" s="580"/>
      <c r="N17" s="54"/>
      <c r="O17" s="46"/>
      <c r="P17" s="43" t="s">
        <v>27</v>
      </c>
      <c r="Q17" s="539" t="s">
        <v>207</v>
      </c>
      <c r="R17" s="539"/>
      <c r="S17" s="539"/>
      <c r="T17" s="540"/>
      <c r="U17" s="588"/>
      <c r="V17" s="589"/>
      <c r="W17" s="589"/>
      <c r="X17" s="589"/>
      <c r="Y17" s="125" t="s">
        <v>21</v>
      </c>
      <c r="Z17" s="539" t="s">
        <v>210</v>
      </c>
      <c r="AA17" s="539"/>
      <c r="AB17" s="540"/>
      <c r="AC17" s="138"/>
      <c r="AD17" s="133"/>
      <c r="AE17" s="579" t="s">
        <v>28</v>
      </c>
      <c r="AF17" s="46"/>
      <c r="AG17" s="46"/>
      <c r="AH17" s="225" t="s">
        <v>140</v>
      </c>
      <c r="AI17" s="561" t="s">
        <v>212</v>
      </c>
      <c r="AJ17" s="561"/>
      <c r="AK17" s="561"/>
      <c r="AL17" s="544"/>
      <c r="AM17" s="46"/>
      <c r="AN17" s="234"/>
      <c r="AO17" s="543" t="s">
        <v>186</v>
      </c>
      <c r="AP17" s="544"/>
      <c r="AQ17" s="236"/>
      <c r="AS17" s="547" t="s">
        <v>192</v>
      </c>
      <c r="AT17" s="548"/>
      <c r="AU17" s="223"/>
      <c r="AV17" s="42" t="s">
        <v>34</v>
      </c>
      <c r="AW17" s="382"/>
    </row>
    <row r="18" spans="2:49" ht="27" customHeight="1" thickBot="1">
      <c r="K18" s="54"/>
      <c r="L18" s="51"/>
      <c r="M18" s="580"/>
      <c r="N18" s="54"/>
      <c r="P18" s="541"/>
      <c r="Q18" s="596"/>
      <c r="R18" s="596"/>
      <c r="S18" s="596"/>
      <c r="T18" s="50" t="s">
        <v>13</v>
      </c>
      <c r="U18"/>
      <c r="V18" s="227"/>
      <c r="W18"/>
      <c r="X18" s="181"/>
      <c r="Y18" s="545">
        <f>+ROUND(AH9,2)+ROUND(AH12,2)+ROUND(AH15,2)+AH18</f>
        <v>0</v>
      </c>
      <c r="Z18" s="546"/>
      <c r="AA18" s="546"/>
      <c r="AB18" s="50" t="s">
        <v>4</v>
      </c>
      <c r="AC18" s="180"/>
      <c r="AD18" s="180"/>
      <c r="AE18" s="580"/>
      <c r="AH18" s="549">
        <f>+ROUND(AO18,2)+ROUND(AO21,2)</f>
        <v>0</v>
      </c>
      <c r="AI18" s="534"/>
      <c r="AJ18" s="534"/>
      <c r="AK18" s="534"/>
      <c r="AL18" s="42" t="s">
        <v>13</v>
      </c>
      <c r="AM18" s="53"/>
      <c r="AO18" s="251">
        <f>+ROUND(AU16,2)+ROUND(AU17,2)+ROUND(AU18,2)</f>
        <v>0</v>
      </c>
      <c r="AP18" s="42" t="s">
        <v>34</v>
      </c>
      <c r="AS18" s="547" t="s">
        <v>139</v>
      </c>
      <c r="AT18" s="548"/>
      <c r="AU18" s="223"/>
      <c r="AV18" s="42" t="s">
        <v>26</v>
      </c>
      <c r="AW18" s="623" t="s">
        <v>410</v>
      </c>
    </row>
    <row r="19" spans="2:49" ht="24.75" customHeight="1" thickTop="1" thickBot="1">
      <c r="K19" s="54"/>
      <c r="L19" s="51"/>
      <c r="M19" s="580"/>
      <c r="N19" s="54"/>
      <c r="P19" s="120"/>
      <c r="Q19" s="226"/>
      <c r="R19" s="184"/>
      <c r="S19" s="120"/>
      <c r="T19" s="120"/>
      <c r="U19" s="122"/>
      <c r="V19" s="228"/>
      <c r="W19" s="122"/>
      <c r="X19" s="122"/>
      <c r="Y19" s="121"/>
      <c r="Z19" s="121"/>
      <c r="AA19" s="121"/>
      <c r="AB19" s="121"/>
      <c r="AC19" s="51"/>
      <c r="AD19" s="51"/>
      <c r="AE19" s="580"/>
      <c r="AH19" s="51"/>
      <c r="AI19" s="54"/>
      <c r="AJ19" s="51"/>
      <c r="AK19" s="51"/>
      <c r="AL19" s="51"/>
      <c r="AM19" s="54"/>
      <c r="AS19"/>
      <c r="AT19"/>
      <c r="AU19"/>
      <c r="AV19"/>
      <c r="AW19" s="623"/>
    </row>
    <row r="20" spans="2:49" ht="27" customHeight="1" thickTop="1" thickBot="1">
      <c r="K20" s="54"/>
      <c r="L20" s="51"/>
      <c r="M20" s="580"/>
      <c r="N20" s="54"/>
      <c r="P20" s="43" t="s">
        <v>48</v>
      </c>
      <c r="Q20" s="539" t="s">
        <v>208</v>
      </c>
      <c r="R20" s="539"/>
      <c r="S20" s="539"/>
      <c r="T20" s="540"/>
      <c r="U20" s="120"/>
      <c r="V20" s="229"/>
      <c r="W20" s="232"/>
      <c r="X20" s="233"/>
      <c r="Y20" s="125" t="s">
        <v>25</v>
      </c>
      <c r="Z20" s="539" t="s">
        <v>209</v>
      </c>
      <c r="AA20" s="539"/>
      <c r="AB20" s="540"/>
      <c r="AC20" s="51"/>
      <c r="AD20" s="51"/>
      <c r="AE20" s="580"/>
      <c r="AG20" s="51"/>
      <c r="AH20" s="51"/>
      <c r="AI20" s="54"/>
      <c r="AJ20" s="51"/>
      <c r="AK20" s="51"/>
      <c r="AL20" s="136"/>
      <c r="AM20" s="54"/>
      <c r="AN20" s="235"/>
      <c r="AO20" s="543" t="s">
        <v>188</v>
      </c>
      <c r="AP20" s="544"/>
      <c r="AQ20" s="178"/>
      <c r="AR20" s="51"/>
      <c r="AS20" s="56"/>
      <c r="AT20" s="56"/>
      <c r="AW20" s="623"/>
    </row>
    <row r="21" spans="2:49" ht="25.15" customHeight="1" thickBot="1">
      <c r="B21" s="550" t="s">
        <v>421</v>
      </c>
      <c r="C21" s="550"/>
      <c r="D21" s="550"/>
      <c r="E21" s="550"/>
      <c r="F21" s="550"/>
      <c r="G21" s="550"/>
      <c r="H21" s="550"/>
      <c r="I21" s="550"/>
      <c r="J21" s="550"/>
      <c r="K21" s="54"/>
      <c r="L21" s="51"/>
      <c r="M21" s="580"/>
      <c r="N21" s="54"/>
      <c r="P21" s="541"/>
      <c r="Q21" s="600"/>
      <c r="R21" s="600"/>
      <c r="S21" s="600"/>
      <c r="T21" s="50" t="s">
        <v>13</v>
      </c>
      <c r="U21" s="120"/>
      <c r="V21" s="120"/>
      <c r="W21" s="120"/>
      <c r="X21" s="120"/>
      <c r="Y21" s="545">
        <f>+P18-Y18</f>
        <v>0</v>
      </c>
      <c r="Z21" s="546"/>
      <c r="AA21" s="546"/>
      <c r="AB21" s="50" t="s">
        <v>4</v>
      </c>
      <c r="AC21" s="122"/>
      <c r="AD21" s="51"/>
      <c r="AE21" s="581"/>
      <c r="AG21" s="51"/>
      <c r="AH21" s="51"/>
      <c r="AI21" s="54"/>
      <c r="AJ21" s="51"/>
      <c r="AK21" s="51"/>
      <c r="AL21" s="51"/>
      <c r="AM21" s="51"/>
      <c r="AN21" s="136"/>
      <c r="AO21" s="223"/>
      <c r="AP21" s="42" t="s">
        <v>38</v>
      </c>
      <c r="AQ21" s="178"/>
      <c r="AR21" s="51"/>
      <c r="AS21"/>
      <c r="AT21"/>
      <c r="AU21"/>
      <c r="AV21"/>
      <c r="AW21" s="382"/>
    </row>
    <row r="22" spans="2:49" ht="25.5" customHeight="1" thickTop="1" thickBot="1">
      <c r="B22" s="551"/>
      <c r="C22" s="551"/>
      <c r="D22" s="551"/>
      <c r="E22" s="551"/>
      <c r="F22" s="551"/>
      <c r="G22" s="551"/>
      <c r="H22" s="551"/>
      <c r="I22" s="551"/>
      <c r="J22" s="551"/>
      <c r="K22" s="54"/>
      <c r="L22" s="51"/>
      <c r="M22" s="580"/>
      <c r="N22" s="54"/>
      <c r="P22" s="597" t="str">
        <f>+IF(P21=0,"",IF(P18&lt;P21,"エラー !：④の内数である⑤の量が④を超えています",""))</f>
        <v/>
      </c>
      <c r="Q22" s="597"/>
      <c r="R22" s="597"/>
      <c r="S22" s="597"/>
      <c r="T22" s="597"/>
      <c r="U22" s="597"/>
      <c r="V22" s="597"/>
      <c r="W22" s="121"/>
      <c r="X22" s="121"/>
      <c r="Y22" s="121"/>
      <c r="Z22" s="121"/>
      <c r="AA22" s="121"/>
      <c r="AB22" s="121"/>
      <c r="AC22" s="51"/>
      <c r="AD22" s="51"/>
      <c r="AE22" s="173"/>
      <c r="AG22" s="51"/>
      <c r="AH22" s="51"/>
      <c r="AI22" s="54"/>
      <c r="AJ22" s="51"/>
      <c r="AK22" s="51"/>
      <c r="AL22" s="51"/>
      <c r="AM22" s="51"/>
      <c r="AN22" s="51"/>
      <c r="AW22" s="382"/>
    </row>
    <row r="23" spans="2:49" ht="27" customHeight="1" thickTop="1" thickBot="1">
      <c r="B23" s="554" t="s">
        <v>159</v>
      </c>
      <c r="C23" s="556"/>
      <c r="D23" s="555" t="s">
        <v>423</v>
      </c>
      <c r="E23" s="555"/>
      <c r="F23" s="555"/>
      <c r="G23" s="556"/>
      <c r="H23" s="554" t="s">
        <v>424</v>
      </c>
      <c r="I23" s="555"/>
      <c r="J23" s="556"/>
      <c r="K23" s="54"/>
      <c r="L23" s="51"/>
      <c r="M23" s="580"/>
      <c r="N23" s="54"/>
      <c r="O23" s="46"/>
      <c r="P23" s="49" t="s">
        <v>72</v>
      </c>
      <c r="Q23" s="561" t="s">
        <v>32</v>
      </c>
      <c r="R23" s="561"/>
      <c r="S23" s="561"/>
      <c r="T23" s="544"/>
      <c r="U23" s="598"/>
      <c r="V23" s="599"/>
      <c r="W23" s="599"/>
      <c r="X23" s="599"/>
      <c r="AC23" s="51"/>
      <c r="AD23" s="51"/>
      <c r="AE23"/>
      <c r="AF23"/>
      <c r="AG23"/>
      <c r="AH23"/>
      <c r="AI23" s="237"/>
      <c r="AJ23"/>
      <c r="AK23" s="51"/>
      <c r="AL23" s="51"/>
      <c r="AM23" s="51"/>
      <c r="AN23" s="140"/>
      <c r="AP23" s="51"/>
      <c r="AR23" s="47"/>
      <c r="AS23" s="125" t="s">
        <v>152</v>
      </c>
      <c r="AT23" s="539" t="s">
        <v>153</v>
      </c>
      <c r="AU23" s="539"/>
      <c r="AV23" s="540"/>
      <c r="AW23" s="382"/>
    </row>
    <row r="24" spans="2:49" ht="27" customHeight="1" thickBot="1">
      <c r="B24" s="535" t="s">
        <v>160</v>
      </c>
      <c r="C24" s="536"/>
      <c r="D24" s="562">
        <v>0</v>
      </c>
      <c r="E24" s="562"/>
      <c r="F24" s="562"/>
      <c r="G24" s="182" t="s">
        <v>158</v>
      </c>
      <c r="H24" s="533">
        <f>+F12</f>
        <v>0</v>
      </c>
      <c r="I24" s="534"/>
      <c r="J24" s="182" t="s">
        <v>158</v>
      </c>
      <c r="K24" s="54"/>
      <c r="L24" s="51"/>
      <c r="M24" s="581"/>
      <c r="P24" s="571"/>
      <c r="Q24" s="601"/>
      <c r="R24" s="601"/>
      <c r="S24" s="601"/>
      <c r="T24" s="42" t="s">
        <v>13</v>
      </c>
      <c r="U24"/>
      <c r="V24"/>
      <c r="W24"/>
      <c r="X24"/>
      <c r="AC24" s="51"/>
      <c r="AD24" s="51"/>
      <c r="AE24"/>
      <c r="AF24"/>
      <c r="AG24"/>
      <c r="AH24"/>
      <c r="AI24" s="237"/>
      <c r="AJ24"/>
      <c r="AK24" s="51"/>
      <c r="AL24" s="130"/>
      <c r="AM24" s="51"/>
      <c r="AN24" s="51"/>
      <c r="AQ24" s="54"/>
      <c r="AR24" s="135"/>
      <c r="AS24" s="545">
        <f>+ROUND(AU16,2)+ROUND(AA28,2)</f>
        <v>0</v>
      </c>
      <c r="AT24" s="546"/>
      <c r="AU24" s="546"/>
      <c r="AV24" s="50" t="s">
        <v>13</v>
      </c>
      <c r="AW24" s="382"/>
    </row>
    <row r="25" spans="2:49" ht="27" customHeight="1" thickBot="1">
      <c r="B25" s="535" t="s">
        <v>161</v>
      </c>
      <c r="C25" s="536"/>
      <c r="D25" s="562">
        <v>0</v>
      </c>
      <c r="E25" s="562"/>
      <c r="F25" s="562"/>
      <c r="G25" s="182" t="s">
        <v>158</v>
      </c>
      <c r="H25" s="533">
        <f>+P12+AH9</f>
        <v>0</v>
      </c>
      <c r="I25" s="534"/>
      <c r="J25" s="182" t="s">
        <v>158</v>
      </c>
      <c r="K25" s="54"/>
      <c r="L25" s="51"/>
      <c r="P25" s="51"/>
      <c r="Q25" s="51"/>
      <c r="R25" s="51"/>
      <c r="S25" s="51"/>
      <c r="T25" s="51"/>
      <c r="U25" s="51"/>
      <c r="V25" s="51"/>
      <c r="AE25" s="139"/>
      <c r="AH25" s="51"/>
      <c r="AI25" s="54"/>
      <c r="AJ25" s="51"/>
      <c r="AK25" s="51"/>
      <c r="AL25" s="174"/>
      <c r="AM25" s="174"/>
      <c r="AN25" s="174"/>
      <c r="AQ25" s="239"/>
      <c r="AR25" s="117"/>
      <c r="AW25" s="382"/>
    </row>
    <row r="26" spans="2:49" ht="27" customHeight="1" thickTop="1" thickBot="1">
      <c r="B26" s="535" t="s">
        <v>162</v>
      </c>
      <c r="C26" s="536"/>
      <c r="D26" s="562">
        <v>0</v>
      </c>
      <c r="E26" s="562"/>
      <c r="F26" s="562"/>
      <c r="G26" s="182" t="s">
        <v>158</v>
      </c>
      <c r="H26" s="533">
        <f>+P21</f>
        <v>0</v>
      </c>
      <c r="I26" s="534"/>
      <c r="J26" s="182" t="s">
        <v>158</v>
      </c>
      <c r="K26" s="54"/>
      <c r="L26" s="133"/>
      <c r="M26" s="579" t="s">
        <v>35</v>
      </c>
      <c r="N26" s="46"/>
      <c r="O26" s="46"/>
      <c r="P26" s="225" t="s">
        <v>142</v>
      </c>
      <c r="Q26" s="561" t="s">
        <v>143</v>
      </c>
      <c r="R26" s="561"/>
      <c r="S26" s="561"/>
      <c r="T26" s="544"/>
      <c r="U26" s="46"/>
      <c r="V26" s="46"/>
      <c r="W26" s="46"/>
      <c r="X26" s="46"/>
      <c r="Y26" s="46"/>
      <c r="Z26" s="46"/>
      <c r="AA26" s="46"/>
      <c r="AB26" s="46"/>
      <c r="AC26" s="46"/>
      <c r="AD26" s="46"/>
      <c r="AE26" s="46"/>
      <c r="AF26" s="46"/>
      <c r="AG26" s="46"/>
      <c r="AH26" s="46"/>
      <c r="AI26" s="59"/>
      <c r="AJ26" s="46"/>
      <c r="AK26" s="47"/>
      <c r="AL26" s="125" t="s">
        <v>149</v>
      </c>
      <c r="AM26" s="539" t="s">
        <v>213</v>
      </c>
      <c r="AN26" s="539"/>
      <c r="AO26" s="539"/>
      <c r="AP26" s="540"/>
      <c r="AQ26" s="241"/>
      <c r="AR26" s="242"/>
      <c r="AS26" s="125" t="s">
        <v>154</v>
      </c>
      <c r="AT26" s="539" t="s">
        <v>398</v>
      </c>
      <c r="AU26" s="539"/>
      <c r="AV26" s="540"/>
      <c r="AW26" s="382"/>
    </row>
    <row r="27" spans="2:49" ht="27" customHeight="1" thickBot="1">
      <c r="B27" s="535" t="s">
        <v>164</v>
      </c>
      <c r="C27" s="536"/>
      <c r="D27" s="562">
        <v>0</v>
      </c>
      <c r="E27" s="562"/>
      <c r="F27" s="562"/>
      <c r="G27" s="182" t="s">
        <v>158</v>
      </c>
      <c r="H27" s="533">
        <f>+Y21</f>
        <v>0</v>
      </c>
      <c r="I27" s="534"/>
      <c r="J27" s="182" t="s">
        <v>158</v>
      </c>
      <c r="M27" s="580"/>
      <c r="P27" s="549">
        <f>+R30+ROUND(R33,2)</f>
        <v>0</v>
      </c>
      <c r="Q27" s="582"/>
      <c r="R27" s="582"/>
      <c r="S27" s="582"/>
      <c r="T27" s="42" t="s">
        <v>38</v>
      </c>
      <c r="U27" s="62"/>
      <c r="V27" s="62"/>
      <c r="Y27" s="60" t="s">
        <v>39</v>
      </c>
      <c r="Z27" s="63"/>
      <c r="AH27" s="51"/>
      <c r="AI27" s="51"/>
      <c r="AJ27" s="51"/>
      <c r="AK27" s="51"/>
      <c r="AL27" s="545">
        <f>+AH18+P27</f>
        <v>0</v>
      </c>
      <c r="AM27" s="546"/>
      <c r="AN27" s="546"/>
      <c r="AO27" s="546"/>
      <c r="AP27" s="50" t="s">
        <v>13</v>
      </c>
      <c r="AQ27" s="239"/>
      <c r="AR27" s="117"/>
      <c r="AS27" s="541"/>
      <c r="AT27" s="542"/>
      <c r="AU27" s="542"/>
      <c r="AV27" s="50" t="s">
        <v>13</v>
      </c>
      <c r="AW27" s="382"/>
    </row>
    <row r="28" spans="2:49" ht="27" customHeight="1" thickTop="1" thickBot="1">
      <c r="B28" s="537" t="s">
        <v>299</v>
      </c>
      <c r="C28" s="538"/>
      <c r="D28" s="562">
        <v>0</v>
      </c>
      <c r="E28" s="562"/>
      <c r="F28" s="562"/>
      <c r="G28" s="182" t="s">
        <v>158</v>
      </c>
      <c r="H28" s="533">
        <f>+P15+AH12</f>
        <v>0</v>
      </c>
      <c r="I28" s="534"/>
      <c r="J28" s="182" t="s">
        <v>158</v>
      </c>
      <c r="M28" s="580"/>
      <c r="P28" s="54"/>
      <c r="U28" s="51"/>
      <c r="V28" s="51"/>
      <c r="Y28" s="572" t="s">
        <v>137</v>
      </c>
      <c r="Z28" s="573"/>
      <c r="AA28" s="571"/>
      <c r="AB28" s="562"/>
      <c r="AC28" s="562"/>
      <c r="AD28" s="562"/>
      <c r="AE28" s="562"/>
      <c r="AF28" s="42" t="s">
        <v>13</v>
      </c>
      <c r="AH28" s="51"/>
      <c r="AI28" s="51"/>
      <c r="AN28" s="238"/>
      <c r="AQ28" s="239"/>
      <c r="AR28" s="117"/>
      <c r="AS28" s="383" t="str">
        <f>+IF(AS27=0,"",IF(AL27&lt;(AS24+AS27+AS31),"エラー !：⑩の内数である（⑫+⑬＋⑭）の量が⑩を超えています",""))</f>
        <v/>
      </c>
      <c r="AT28" s="379"/>
      <c r="AU28" s="379"/>
      <c r="AV28" s="379"/>
      <c r="AW28" s="382"/>
    </row>
    <row r="29" spans="2:49" ht="27" customHeight="1" thickTop="1" thickBot="1">
      <c r="B29" s="535" t="s">
        <v>165</v>
      </c>
      <c r="C29" s="536"/>
      <c r="D29" s="562">
        <v>0</v>
      </c>
      <c r="E29" s="562"/>
      <c r="F29" s="562"/>
      <c r="G29" s="182" t="s">
        <v>158</v>
      </c>
      <c r="H29" s="533">
        <f>+AL27</f>
        <v>0</v>
      </c>
      <c r="I29" s="534"/>
      <c r="J29" s="182" t="s">
        <v>158</v>
      </c>
      <c r="M29" s="580"/>
      <c r="P29" s="54"/>
      <c r="Q29" s="133"/>
      <c r="R29" s="49" t="s">
        <v>145</v>
      </c>
      <c r="S29" s="561" t="s">
        <v>33</v>
      </c>
      <c r="T29" s="576"/>
      <c r="U29" s="576"/>
      <c r="V29" s="577"/>
      <c r="W29" s="46"/>
      <c r="X29" s="64"/>
      <c r="Y29" s="572" t="s">
        <v>191</v>
      </c>
      <c r="Z29" s="573"/>
      <c r="AA29" s="571"/>
      <c r="AB29" s="562"/>
      <c r="AC29" s="562"/>
      <c r="AD29" s="562"/>
      <c r="AE29" s="562"/>
      <c r="AF29" s="42" t="s">
        <v>13</v>
      </c>
      <c r="AH29" s="51"/>
      <c r="AI29" s="51"/>
      <c r="AJ29" s="51"/>
      <c r="AK29" s="51"/>
      <c r="AL29" s="125" t="s">
        <v>150</v>
      </c>
      <c r="AM29" s="539" t="s">
        <v>151</v>
      </c>
      <c r="AN29" s="539"/>
      <c r="AO29" s="539"/>
      <c r="AP29" s="540"/>
      <c r="AQ29" s="240"/>
      <c r="AR29" s="243"/>
      <c r="AS29" s="569" t="s">
        <v>155</v>
      </c>
      <c r="AT29" s="565" t="s">
        <v>399</v>
      </c>
      <c r="AU29" s="565"/>
      <c r="AV29" s="566"/>
      <c r="AW29" s="382"/>
    </row>
    <row r="30" spans="2:49" ht="27" customHeight="1" thickBot="1">
      <c r="B30" s="535" t="s">
        <v>166</v>
      </c>
      <c r="C30" s="536"/>
      <c r="D30" s="562">
        <v>0</v>
      </c>
      <c r="E30" s="562"/>
      <c r="F30" s="562"/>
      <c r="G30" s="182" t="s">
        <v>158</v>
      </c>
      <c r="H30" s="533">
        <f>+AL30</f>
        <v>0</v>
      </c>
      <c r="I30" s="534"/>
      <c r="J30" s="182" t="s">
        <v>158</v>
      </c>
      <c r="M30" s="580"/>
      <c r="P30" s="54"/>
      <c r="R30" s="549">
        <f>+ROUND(AA28,2)+ROUND(AA29,2)+ROUND(AA30,2)</f>
        <v>0</v>
      </c>
      <c r="S30" s="582"/>
      <c r="T30" s="582"/>
      <c r="U30" s="582"/>
      <c r="V30" s="42" t="s">
        <v>16</v>
      </c>
      <c r="Y30" s="572" t="s">
        <v>148</v>
      </c>
      <c r="Z30" s="573"/>
      <c r="AA30" s="571"/>
      <c r="AB30" s="562"/>
      <c r="AC30" s="562"/>
      <c r="AD30" s="562"/>
      <c r="AE30" s="562"/>
      <c r="AF30" s="42" t="s">
        <v>13</v>
      </c>
      <c r="AL30" s="541"/>
      <c r="AM30" s="542"/>
      <c r="AN30" s="542"/>
      <c r="AO30" s="542"/>
      <c r="AP30" s="50" t="s">
        <v>13</v>
      </c>
      <c r="AS30" s="570"/>
      <c r="AT30" s="567"/>
      <c r="AU30" s="567"/>
      <c r="AV30" s="568"/>
      <c r="AW30" s="382"/>
    </row>
    <row r="31" spans="2:49" ht="27" customHeight="1" thickTop="1" thickBot="1">
      <c r="B31" s="535" t="s">
        <v>167</v>
      </c>
      <c r="C31" s="536"/>
      <c r="D31" s="562">
        <v>0</v>
      </c>
      <c r="E31" s="562"/>
      <c r="F31" s="562"/>
      <c r="G31" s="182" t="s">
        <v>158</v>
      </c>
      <c r="H31" s="533">
        <f>+AS24</f>
        <v>0</v>
      </c>
      <c r="I31" s="534"/>
      <c r="J31" s="182" t="s">
        <v>158</v>
      </c>
      <c r="M31" s="580"/>
      <c r="P31" s="54"/>
      <c r="Y31"/>
      <c r="Z31"/>
      <c r="AA31" s="65" t="s">
        <v>309</v>
      </c>
      <c r="AK31" s="117"/>
      <c r="AL31" s="578" t="str">
        <f>+IF(AL30=0,"",IF(AL27&lt;AL30,"エラー !：⑩の内数である⑪の量が⑩を超えています",""))</f>
        <v/>
      </c>
      <c r="AM31" s="578"/>
      <c r="AN31" s="578"/>
      <c r="AO31" s="578"/>
      <c r="AP31" s="578"/>
      <c r="AQ31" s="578"/>
      <c r="AR31" s="39"/>
      <c r="AS31" s="563"/>
      <c r="AT31" s="564"/>
      <c r="AU31" s="564"/>
      <c r="AV31" s="152" t="s">
        <v>13</v>
      </c>
      <c r="AW31" s="382"/>
    </row>
    <row r="32" spans="2:49" ht="27" customHeight="1" thickTop="1" thickBot="1">
      <c r="B32" s="535" t="s">
        <v>400</v>
      </c>
      <c r="C32" s="536"/>
      <c r="D32" s="562">
        <v>0</v>
      </c>
      <c r="E32" s="562"/>
      <c r="F32" s="562"/>
      <c r="G32" s="182" t="s">
        <v>158</v>
      </c>
      <c r="H32" s="533">
        <f>+AS27</f>
        <v>0</v>
      </c>
      <c r="I32" s="534"/>
      <c r="J32" s="182" t="s">
        <v>158</v>
      </c>
      <c r="M32" s="580"/>
      <c r="P32" s="54"/>
      <c r="Q32" s="133"/>
      <c r="R32" s="49" t="s">
        <v>147</v>
      </c>
      <c r="S32" s="561" t="s">
        <v>37</v>
      </c>
      <c r="T32" s="576"/>
      <c r="U32" s="576"/>
      <c r="V32" s="577"/>
      <c r="W32" s="51"/>
      <c r="X32" s="51"/>
      <c r="Y32"/>
      <c r="Z32"/>
      <c r="AA32" s="523" t="s">
        <v>280</v>
      </c>
      <c r="AB32" s="524"/>
      <c r="AC32" s="524"/>
      <c r="AD32" s="524"/>
      <c r="AE32" s="524"/>
      <c r="AF32" s="524"/>
      <c r="AG32" s="524" t="s">
        <v>281</v>
      </c>
      <c r="AH32" s="524"/>
      <c r="AI32" s="524"/>
      <c r="AJ32" s="524"/>
      <c r="AK32" s="524" t="s">
        <v>310</v>
      </c>
      <c r="AL32" s="524"/>
      <c r="AM32" s="524"/>
      <c r="AN32" s="524"/>
      <c r="AO32" s="529"/>
      <c r="AP32" s="176"/>
      <c r="AS32" s="384" t="str">
        <f>+IF(AS31=0,"",IF(AL27&lt;(AS24+AS27+AS31),"エラー !：⑩の内数である（⑫+⑬＋⑭）の量が⑩を超えています",""))</f>
        <v/>
      </c>
      <c r="AT32" s="380"/>
      <c r="AU32" s="380"/>
      <c r="AV32" s="380"/>
      <c r="AW32" s="382"/>
    </row>
    <row r="33" spans="2:62" ht="27" customHeight="1" thickBot="1">
      <c r="B33" s="559" t="s">
        <v>401</v>
      </c>
      <c r="C33" s="560"/>
      <c r="D33" s="574">
        <v>0</v>
      </c>
      <c r="E33" s="575"/>
      <c r="F33" s="575"/>
      <c r="G33" s="183" t="s">
        <v>158</v>
      </c>
      <c r="H33" s="552">
        <f>+AS31</f>
        <v>0</v>
      </c>
      <c r="I33" s="553"/>
      <c r="J33" s="183" t="s">
        <v>158</v>
      </c>
      <c r="M33" s="581"/>
      <c r="R33" s="571"/>
      <c r="S33" s="562"/>
      <c r="T33" s="562"/>
      <c r="U33" s="562"/>
      <c r="V33" s="42" t="s">
        <v>38</v>
      </c>
      <c r="W33" s="51"/>
      <c r="X33" s="51"/>
      <c r="Y33"/>
      <c r="Z33"/>
      <c r="AA33" s="525"/>
      <c r="AB33" s="526"/>
      <c r="AC33" s="526"/>
      <c r="AD33" s="526"/>
      <c r="AE33" s="526"/>
      <c r="AF33" s="526"/>
      <c r="AG33" s="526"/>
      <c r="AH33" s="526"/>
      <c r="AI33" s="526"/>
      <c r="AJ33" s="526"/>
      <c r="AK33" s="526"/>
      <c r="AL33" s="526"/>
      <c r="AM33" s="526"/>
      <c r="AN33" s="526"/>
      <c r="AO33" s="530"/>
      <c r="AP33" s="176"/>
      <c r="AW33" s="382"/>
    </row>
    <row r="34" spans="2:62" ht="18" customHeight="1">
      <c r="C34" s="244" t="str">
        <f>+IF(D30=0,"",IF(D29&lt;D30,"エラー !：上の表は、⑩の内数である⑪の量が⑩を超えています",""))</f>
        <v/>
      </c>
      <c r="AA34" s="527"/>
      <c r="AB34" s="528"/>
      <c r="AC34" s="528"/>
      <c r="AD34" s="528"/>
      <c r="AE34" s="528"/>
      <c r="AF34" s="528"/>
      <c r="AG34" s="528"/>
      <c r="AH34" s="528"/>
      <c r="AI34" s="528"/>
      <c r="AJ34" s="528"/>
      <c r="AK34" s="528"/>
      <c r="AL34" s="528"/>
      <c r="AM34" s="528"/>
      <c r="AN34" s="528"/>
      <c r="AO34" s="531"/>
      <c r="AP34" s="176"/>
      <c r="AW34" s="382"/>
    </row>
    <row r="35" spans="2:62" ht="15" customHeight="1">
      <c r="C35" s="245" t="str">
        <f>+IF(D31=0,"",IF(D29&lt;D31,"エラー !：上の表は、⑩の内数である⑫の量が⑩を超えています",""))</f>
        <v/>
      </c>
      <c r="AF35" s="62"/>
      <c r="AG35" s="62"/>
      <c r="AH35" s="62"/>
      <c r="AI35" s="62"/>
      <c r="AJ35" s="62"/>
      <c r="AK35" s="62"/>
      <c r="AL35" s="51"/>
      <c r="AM35" s="51"/>
      <c r="AN35" s="51"/>
      <c r="AO35" s="51"/>
      <c r="AP35" s="51"/>
      <c r="AQ35" s="51"/>
      <c r="AR35" s="51"/>
    </row>
    <row r="36" spans="2:62" ht="15" customHeight="1">
      <c r="C36" s="245" t="str">
        <f>+IF(D32=0,"",IF(D29&lt;D32,"エラー !：上の表は、⑩の内数である⑬の量が⑩を超えています",""))</f>
        <v/>
      </c>
      <c r="AF36" s="62"/>
      <c r="AG36" s="62"/>
      <c r="AH36" s="62"/>
      <c r="AI36" s="62"/>
      <c r="AJ36" s="62"/>
      <c r="AK36" s="62"/>
      <c r="AL36" s="62"/>
      <c r="AM36" s="141"/>
      <c r="AN36" s="141"/>
      <c r="AO36" s="117"/>
      <c r="AP36" s="51"/>
      <c r="AQ36" s="51"/>
      <c r="AR36" s="51"/>
      <c r="AS36" s="51"/>
      <c r="AT36" s="51"/>
      <c r="AU36" s="51"/>
      <c r="AV36" s="51"/>
      <c r="AW36" s="66"/>
      <c r="AY36" s="51"/>
      <c r="AZ36" s="51"/>
      <c r="BA36" s="51"/>
      <c r="BB36" s="51"/>
      <c r="BC36" s="51"/>
      <c r="BD36" s="51"/>
    </row>
    <row r="37" spans="2:62" ht="15" customHeight="1">
      <c r="C37" s="245" t="str">
        <f>+IF(D33=0,"",IF(D29&lt;D33,"エラー !：上の表は、⑩の内数である⑭の量が⑩を超えています",""))</f>
        <v/>
      </c>
      <c r="J37" s="66"/>
      <c r="K37" s="66"/>
      <c r="R37" s="66"/>
      <c r="S37" s="66"/>
      <c r="T37" s="66"/>
      <c r="AF37" s="51"/>
      <c r="AG37" s="51"/>
      <c r="AH37" s="51"/>
      <c r="AI37" s="51"/>
      <c r="AJ37" s="51"/>
      <c r="AK37" s="51"/>
      <c r="AL37" s="62"/>
      <c r="AM37" s="117"/>
      <c r="AN37" s="117"/>
      <c r="AO37" s="117"/>
      <c r="AP37" s="51"/>
      <c r="AQ37" s="51"/>
      <c r="AR37" s="51"/>
      <c r="AS37" s="51"/>
      <c r="AT37" s="51"/>
      <c r="AU37" s="62"/>
      <c r="AV37" s="62"/>
      <c r="AW37" s="66"/>
      <c r="AY37" s="51"/>
      <c r="AZ37" s="51"/>
      <c r="BA37" s="51"/>
      <c r="BB37" s="51"/>
      <c r="BC37" s="51"/>
      <c r="BD37" s="51"/>
    </row>
    <row r="38" spans="2:62" ht="13.5">
      <c r="J38" s="66"/>
      <c r="K38" s="66"/>
      <c r="R38" s="66"/>
      <c r="S38" s="66"/>
      <c r="T38" s="66"/>
      <c r="AF38" s="51"/>
      <c r="AG38" s="51"/>
      <c r="AH38" s="51"/>
      <c r="AI38" s="51"/>
      <c r="AJ38" s="51"/>
      <c r="AK38" s="51"/>
      <c r="AL38" s="62"/>
      <c r="AM38" s="117"/>
      <c r="AN38" s="117"/>
      <c r="AO38" s="117"/>
      <c r="AP38" s="51"/>
      <c r="AQ38" s="51"/>
      <c r="AR38" s="51"/>
      <c r="AS38" s="117"/>
      <c r="AT38" s="141"/>
      <c r="AU38" s="62"/>
      <c r="AV38" s="62"/>
      <c r="AW38" s="66"/>
      <c r="AY38" s="51"/>
      <c r="AZ38" s="51"/>
      <c r="BA38" s="51"/>
      <c r="BB38" s="51"/>
      <c r="BC38" s="51"/>
      <c r="BD38" s="51"/>
    </row>
    <row r="39" spans="2:62" ht="13.5">
      <c r="J39" s="66"/>
      <c r="K39" s="66"/>
      <c r="R39" s="66"/>
      <c r="S39" s="66"/>
      <c r="T39" s="66"/>
      <c r="AF39" s="51"/>
      <c r="AG39" s="51"/>
      <c r="AH39" s="51"/>
      <c r="AI39" s="51"/>
      <c r="AJ39" s="51"/>
      <c r="AK39" s="51"/>
      <c r="AL39" s="62"/>
      <c r="AM39" s="117"/>
      <c r="AN39" s="117"/>
      <c r="AO39" s="117"/>
      <c r="AP39" s="51"/>
      <c r="AQ39" s="51"/>
      <c r="AR39" s="51"/>
      <c r="AS39" s="117"/>
      <c r="AT39" s="62"/>
      <c r="AU39" s="62"/>
      <c r="AV39" s="62"/>
      <c r="AW39" s="66"/>
      <c r="AY39" s="51"/>
      <c r="AZ39" s="51"/>
      <c r="BA39" s="51"/>
      <c r="BB39" s="51"/>
      <c r="BC39" s="51"/>
      <c r="BD39" s="51"/>
    </row>
    <row r="40" spans="2:62" ht="13.5">
      <c r="J40" s="66"/>
      <c r="K40" s="66"/>
      <c r="R40" s="66"/>
      <c r="S40" s="66"/>
      <c r="T40" s="66"/>
      <c r="AF40" s="51"/>
      <c r="AG40" s="51"/>
      <c r="AH40" s="51"/>
      <c r="AI40" s="51"/>
      <c r="AJ40" s="51"/>
      <c r="AK40" s="51"/>
      <c r="AL40" s="62"/>
      <c r="AM40" s="117"/>
      <c r="AN40" s="117"/>
      <c r="AO40" s="117"/>
      <c r="AP40" s="51"/>
      <c r="AQ40" s="51"/>
      <c r="AR40" s="51"/>
      <c r="AS40" s="117"/>
      <c r="AT40" s="62"/>
      <c r="AU40" s="62"/>
      <c r="AV40" s="62"/>
      <c r="AW40" s="66"/>
      <c r="AY40" s="51"/>
      <c r="AZ40" s="51"/>
      <c r="BA40" s="51"/>
      <c r="BB40" s="51"/>
      <c r="BC40" s="51"/>
      <c r="BD40" s="51"/>
    </row>
    <row r="41" spans="2:62" ht="13.5">
      <c r="J41" s="66"/>
      <c r="K41" s="66"/>
      <c r="R41" s="66"/>
      <c r="S41" s="66"/>
      <c r="T41" s="66"/>
      <c r="AF41" s="51"/>
      <c r="AG41" s="51"/>
      <c r="AH41" s="51"/>
      <c r="AI41" s="51"/>
      <c r="AJ41" s="51"/>
      <c r="AK41" s="51"/>
      <c r="AL41" s="51"/>
      <c r="AM41" s="51"/>
      <c r="AN41" s="51"/>
      <c r="AO41" s="51"/>
      <c r="AP41" s="51"/>
      <c r="AQ41" s="51"/>
      <c r="AR41" s="51"/>
      <c r="AS41" s="117"/>
      <c r="AT41" s="62"/>
      <c r="AU41" s="62"/>
      <c r="AV41" s="62"/>
      <c r="AW41" s="66"/>
      <c r="AY41" s="51"/>
      <c r="AZ41" s="51"/>
      <c r="BA41" s="51"/>
      <c r="BB41" s="51"/>
      <c r="BC41" s="51"/>
      <c r="BD41" s="51"/>
    </row>
    <row r="42" spans="2:62" ht="13.5">
      <c r="I42" s="66"/>
      <c r="J42" s="66"/>
      <c r="K42" s="66"/>
      <c r="R42" s="66"/>
      <c r="S42" s="66"/>
      <c r="T42" s="66"/>
      <c r="AQ42" s="51"/>
      <c r="AR42" s="51"/>
      <c r="AS42" s="117"/>
      <c r="AT42" s="62"/>
      <c r="AY42" s="51"/>
      <c r="AZ42" s="51"/>
      <c r="BA42" s="51"/>
      <c r="BB42" s="51"/>
      <c r="BC42" s="51"/>
      <c r="BD42" s="51"/>
    </row>
    <row r="43" spans="2:62">
      <c r="I43" s="66"/>
      <c r="J43" s="66"/>
      <c r="K43" s="66"/>
      <c r="R43" s="66"/>
      <c r="S43" s="66"/>
      <c r="T43" s="66"/>
      <c r="AW43" s="66"/>
      <c r="AY43" s="51"/>
      <c r="AZ43" s="51"/>
      <c r="BA43" s="51"/>
      <c r="BB43" s="51"/>
      <c r="BC43" s="51"/>
      <c r="BD43" s="51"/>
    </row>
    <row r="44" spans="2:62">
      <c r="I44" s="66"/>
      <c r="J44" s="66"/>
      <c r="K44" s="66"/>
      <c r="R44" s="66"/>
      <c r="S44" s="66"/>
      <c r="T44" s="66"/>
      <c r="AW44" s="66"/>
    </row>
    <row r="45" spans="2:62">
      <c r="I45" s="66"/>
      <c r="J45" s="66"/>
      <c r="K45" s="66"/>
      <c r="R45" s="66"/>
      <c r="S45" s="66"/>
      <c r="T45" s="66"/>
    </row>
    <row r="46" spans="2:62">
      <c r="I46" s="66"/>
      <c r="J46" s="66"/>
      <c r="K46" s="66"/>
      <c r="R46" s="66"/>
      <c r="S46" s="66"/>
      <c r="T46" s="66"/>
    </row>
    <row r="47" spans="2:62" ht="13.5">
      <c r="I47" s="66"/>
      <c r="J47" s="66"/>
      <c r="K47" s="66"/>
      <c r="R47" s="66"/>
      <c r="S47" s="66"/>
      <c r="T47" s="66"/>
      <c r="BH47" s="67"/>
      <c r="BI47" s="67"/>
      <c r="BJ47" s="65"/>
    </row>
    <row r="48" spans="2:62">
      <c r="I48" s="66"/>
      <c r="J48" s="66"/>
      <c r="K48" s="66"/>
      <c r="R48" s="66"/>
      <c r="S48" s="66"/>
      <c r="T48" s="66"/>
      <c r="BH48" s="65"/>
    </row>
    <row r="49" spans="7:62">
      <c r="G49" s="66"/>
      <c r="H49" s="66"/>
      <c r="I49" s="66"/>
      <c r="J49" s="66"/>
      <c r="K49" s="66"/>
      <c r="R49" s="66"/>
      <c r="S49" s="66"/>
      <c r="T49" s="66"/>
      <c r="BE49" s="65"/>
      <c r="BF49" s="65"/>
      <c r="BG49" s="65"/>
      <c r="BH49" s="65"/>
    </row>
    <row r="50" spans="7:62">
      <c r="G50" s="66"/>
      <c r="H50" s="66"/>
      <c r="I50" s="66"/>
      <c r="J50" s="66"/>
      <c r="K50" s="66"/>
      <c r="R50" s="66"/>
      <c r="S50" s="66"/>
      <c r="T50" s="66"/>
      <c r="BE50" s="65"/>
      <c r="BF50" s="65"/>
      <c r="BG50" s="65"/>
      <c r="BH50" s="65"/>
    </row>
    <row r="51" spans="7:62">
      <c r="G51" s="66"/>
      <c r="H51" s="66"/>
      <c r="I51" s="66"/>
      <c r="J51" s="66"/>
      <c r="K51" s="66"/>
      <c r="R51" s="66"/>
      <c r="S51" s="66"/>
      <c r="T51" s="66"/>
      <c r="BE51" s="65"/>
      <c r="BF51" s="65"/>
      <c r="BG51" s="65"/>
      <c r="BH51" s="65"/>
    </row>
    <row r="52" spans="7:62">
      <c r="G52" s="66"/>
      <c r="H52" s="66"/>
      <c r="I52" s="66"/>
      <c r="J52" s="66"/>
      <c r="K52" s="66"/>
      <c r="R52" s="66"/>
      <c r="S52" s="66"/>
      <c r="T52" s="66"/>
      <c r="BE52" s="65"/>
      <c r="BF52" s="65"/>
      <c r="BG52" s="65"/>
      <c r="BH52" s="65"/>
    </row>
    <row r="53" spans="7:62">
      <c r="G53" s="66"/>
      <c r="H53" s="66"/>
      <c r="I53" s="66"/>
      <c r="J53" s="66"/>
      <c r="K53" s="66"/>
      <c r="R53" s="66"/>
      <c r="S53" s="66"/>
      <c r="T53" s="66"/>
      <c r="BE53" s="65"/>
      <c r="BG53" s="65"/>
      <c r="BH53" s="65"/>
      <c r="BI53" s="65"/>
      <c r="BJ53" s="65"/>
    </row>
    <row r="54" spans="7:62">
      <c r="G54" s="66"/>
      <c r="H54" s="66"/>
      <c r="I54" s="66"/>
      <c r="J54" s="66"/>
      <c r="K54" s="66"/>
      <c r="R54" s="66"/>
      <c r="S54" s="66"/>
      <c r="T54" s="66"/>
      <c r="BD54" s="65"/>
      <c r="BE54" s="68"/>
      <c r="BG54" s="65"/>
      <c r="BH54" s="65"/>
      <c r="BI54" s="65"/>
      <c r="BJ54" s="65"/>
    </row>
    <row r="55" spans="7:62">
      <c r="G55" s="66"/>
      <c r="H55" s="66"/>
      <c r="I55" s="66"/>
      <c r="J55" s="66"/>
      <c r="K55" s="66"/>
      <c r="R55" s="66"/>
      <c r="S55" s="66"/>
      <c r="T55" s="66"/>
      <c r="BD55" s="65"/>
      <c r="BE55" s="68"/>
      <c r="BG55" s="65"/>
      <c r="BH55" s="65"/>
      <c r="BI55" s="65"/>
      <c r="BJ55" s="65"/>
    </row>
    <row r="56" spans="7:62">
      <c r="G56" s="66"/>
      <c r="H56" s="66"/>
      <c r="I56" s="66"/>
      <c r="J56" s="66"/>
      <c r="K56" s="66"/>
      <c r="R56" s="66"/>
      <c r="S56" s="66"/>
      <c r="T56" s="66"/>
      <c r="BD56" s="65"/>
      <c r="BE56" s="68"/>
      <c r="BG56" s="65"/>
      <c r="BH56" s="65"/>
      <c r="BI56" s="65"/>
      <c r="BJ56" s="65"/>
    </row>
    <row r="57" spans="7:62">
      <c r="G57" s="66"/>
      <c r="H57" s="66"/>
      <c r="I57" s="66"/>
      <c r="BD57" s="65"/>
      <c r="BE57" s="68"/>
      <c r="BG57" s="65"/>
      <c r="BH57" s="65"/>
      <c r="BI57" s="65"/>
      <c r="BJ57" s="65"/>
    </row>
    <row r="58" spans="7:62" ht="12.75">
      <c r="G58" s="66"/>
      <c r="H58" s="66"/>
      <c r="I58" s="66"/>
      <c r="L58" s="66"/>
      <c r="M58" s="69"/>
      <c r="N58" s="66"/>
      <c r="O58" s="66"/>
      <c r="BD58" s="65"/>
      <c r="BE58" s="68"/>
      <c r="BG58" s="65"/>
      <c r="BH58" s="65"/>
      <c r="BI58" s="65"/>
      <c r="BJ58" s="65"/>
    </row>
    <row r="59" spans="7:62">
      <c r="G59" s="66"/>
      <c r="H59" s="66"/>
      <c r="I59" s="66"/>
      <c r="BD59" s="65"/>
      <c r="BE59" s="68"/>
      <c r="BG59" s="65"/>
      <c r="BH59" s="65"/>
      <c r="BI59" s="65"/>
      <c r="BJ59" s="65"/>
    </row>
    <row r="60" spans="7:62">
      <c r="G60" s="66"/>
      <c r="H60" s="66"/>
      <c r="I60" s="66"/>
      <c r="BD60" s="65"/>
      <c r="BE60" s="68"/>
      <c r="BG60" s="65"/>
      <c r="BH60" s="65"/>
      <c r="BI60" s="65"/>
      <c r="BJ60" s="65"/>
    </row>
    <row r="61" spans="7:62">
      <c r="G61" s="66"/>
      <c r="H61" s="66"/>
      <c r="I61" s="66"/>
      <c r="BD61" s="65"/>
      <c r="BE61" s="68"/>
      <c r="BG61" s="65"/>
      <c r="BH61" s="65"/>
      <c r="BI61" s="65"/>
      <c r="BJ61" s="65"/>
    </row>
    <row r="62" spans="7:62">
      <c r="BD62" s="65"/>
      <c r="BE62" s="68"/>
      <c r="BG62" s="65"/>
      <c r="BH62" s="65"/>
      <c r="BI62" s="65"/>
      <c r="BJ62" s="65"/>
    </row>
    <row r="63" spans="7:62">
      <c r="BD63" s="65"/>
      <c r="BE63" s="68"/>
      <c r="BG63" s="65"/>
      <c r="BH63" s="65"/>
      <c r="BI63" s="65"/>
      <c r="BJ63" s="65"/>
    </row>
    <row r="64" spans="7:62">
      <c r="BD64" s="65"/>
      <c r="BE64" s="68"/>
      <c r="BG64" s="65"/>
      <c r="BH64" s="65"/>
      <c r="BI64" s="65"/>
      <c r="BJ64" s="65"/>
    </row>
    <row r="65" spans="12:62">
      <c r="BD65" s="65"/>
      <c r="BE65" s="68"/>
      <c r="BG65" s="65"/>
      <c r="BH65" s="65"/>
      <c r="BI65" s="65"/>
      <c r="BJ65" s="65"/>
    </row>
    <row r="66" spans="12:62">
      <c r="BD66" s="65"/>
      <c r="BE66" s="68"/>
      <c r="BG66" s="65"/>
      <c r="BH66" s="65"/>
      <c r="BI66" s="65"/>
      <c r="BJ66" s="65"/>
    </row>
    <row r="67" spans="12:62">
      <c r="BD67" s="65"/>
      <c r="BE67" s="68"/>
      <c r="BG67" s="65"/>
      <c r="BH67" s="65"/>
      <c r="BI67" s="65"/>
      <c r="BJ67" s="65"/>
    </row>
    <row r="69" spans="12:62" ht="12.75">
      <c r="L69" s="66"/>
      <c r="M69" s="69"/>
      <c r="N69" s="66"/>
      <c r="O69" s="66"/>
    </row>
    <row r="70" spans="12:62" ht="12.75">
      <c r="L70" s="66"/>
      <c r="M70" s="69"/>
      <c r="N70" s="66"/>
      <c r="O70" s="66"/>
    </row>
    <row r="71" spans="12:62" ht="12.75">
      <c r="L71" s="66"/>
      <c r="M71" s="69"/>
      <c r="N71" s="66"/>
      <c r="O71" s="66"/>
    </row>
    <row r="72" spans="12:62" ht="12.75">
      <c r="L72" s="66"/>
      <c r="M72" s="69"/>
      <c r="N72" s="66"/>
      <c r="O72" s="66"/>
    </row>
    <row r="73" spans="12:62" ht="12.75">
      <c r="L73" s="66"/>
      <c r="M73" s="69"/>
      <c r="N73" s="66"/>
      <c r="O73" s="66"/>
    </row>
    <row r="74" spans="12:62" ht="12.75">
      <c r="L74" s="66"/>
      <c r="M74" s="69"/>
      <c r="N74" s="66"/>
      <c r="O74" s="66"/>
    </row>
    <row r="75" spans="12:62" ht="12.75">
      <c r="L75" s="66"/>
      <c r="M75" s="69"/>
      <c r="N75" s="66"/>
      <c r="O75" s="66"/>
    </row>
    <row r="76" spans="12:62" ht="12.75">
      <c r="L76" s="66"/>
      <c r="M76" s="69"/>
      <c r="N76" s="66"/>
      <c r="O76" s="66"/>
    </row>
  </sheetData>
  <sheetProtection algorithmName="SHA-512" hashValue="NCB6M1RX7CbWLlQdpQvQip46kq7x6oQYJL9kBeze8PzzKvZ6p0L0O74Ft3XOJ9JkpXl5T2QWlD3pN7ey+xkppw==" saltValue="EtiNtgHBBOxCDTIaY5Vuzg==" spinCount="100000" sheet="1" objects="1" scenarios="1"/>
  <mergeCells count="113">
    <mergeCell ref="B2:J3"/>
    <mergeCell ref="AS17:AT17"/>
    <mergeCell ref="AI8:AN8"/>
    <mergeCell ref="P12:S12"/>
    <mergeCell ref="AP3:AR4"/>
    <mergeCell ref="AE9:AE14"/>
    <mergeCell ref="F9:I9"/>
    <mergeCell ref="Q20:T20"/>
    <mergeCell ref="AI14:AN14"/>
    <mergeCell ref="S7:V7"/>
    <mergeCell ref="AH9:AM9"/>
    <mergeCell ref="AF5:AU5"/>
    <mergeCell ref="AS3:AT3"/>
    <mergeCell ref="Z5:AD5"/>
    <mergeCell ref="AB3:AD3"/>
    <mergeCell ref="B7:C7"/>
    <mergeCell ref="C8:K8"/>
    <mergeCell ref="Q14:T14"/>
    <mergeCell ref="D7:I7"/>
    <mergeCell ref="G14:I14"/>
    <mergeCell ref="M11:M24"/>
    <mergeCell ref="D23:G23"/>
    <mergeCell ref="B23:C23"/>
    <mergeCell ref="AE17:AE21"/>
    <mergeCell ref="H24:I24"/>
    <mergeCell ref="G11:I11"/>
    <mergeCell ref="Q11:T11"/>
    <mergeCell ref="P15:S15"/>
    <mergeCell ref="F12:H12"/>
    <mergeCell ref="P18:S18"/>
    <mergeCell ref="Q23:T23"/>
    <mergeCell ref="P16:AB16"/>
    <mergeCell ref="Z17:AB17"/>
    <mergeCell ref="Y18:AA18"/>
    <mergeCell ref="Z20:AB20"/>
    <mergeCell ref="F15:H15"/>
    <mergeCell ref="B21:J22"/>
    <mergeCell ref="H23:J23"/>
    <mergeCell ref="Q17:T17"/>
    <mergeCell ref="P21:S21"/>
    <mergeCell ref="P22:V22"/>
    <mergeCell ref="S29:V29"/>
    <mergeCell ref="AS4:AT4"/>
    <mergeCell ref="AS31:AU31"/>
    <mergeCell ref="AL27:AO27"/>
    <mergeCell ref="AL30:AO30"/>
    <mergeCell ref="AM29:AP29"/>
    <mergeCell ref="AO20:AP20"/>
    <mergeCell ref="AL31:AQ31"/>
    <mergeCell ref="AM26:AP26"/>
    <mergeCell ref="AO17:AP17"/>
    <mergeCell ref="AI17:AL17"/>
    <mergeCell ref="AH15:AM15"/>
    <mergeCell ref="AH12:AM12"/>
    <mergeCell ref="AI11:AN11"/>
    <mergeCell ref="AS16:AT16"/>
    <mergeCell ref="AS18:AT18"/>
    <mergeCell ref="AS24:AU24"/>
    <mergeCell ref="AT23:AV23"/>
    <mergeCell ref="AH18:AK18"/>
    <mergeCell ref="AT29:AV30"/>
    <mergeCell ref="AS29:AS30"/>
    <mergeCell ref="Y21:AA21"/>
    <mergeCell ref="U23:X23"/>
    <mergeCell ref="U17:X17"/>
    <mergeCell ref="AT26:AV26"/>
    <mergeCell ref="R30:U30"/>
    <mergeCell ref="H33:I33"/>
    <mergeCell ref="B32:C32"/>
    <mergeCell ref="H25:I25"/>
    <mergeCell ref="H28:I28"/>
    <mergeCell ref="P27:S27"/>
    <mergeCell ref="Q26:T26"/>
    <mergeCell ref="M26:M33"/>
    <mergeCell ref="B25:C25"/>
    <mergeCell ref="B28:C28"/>
    <mergeCell ref="D32:F32"/>
    <mergeCell ref="AS27:AU27"/>
    <mergeCell ref="AA32:AF34"/>
    <mergeCell ref="R33:U33"/>
    <mergeCell ref="S32:V32"/>
    <mergeCell ref="Y28:Z28"/>
    <mergeCell ref="Y29:Z29"/>
    <mergeCell ref="Y30:Z30"/>
    <mergeCell ref="AG32:AJ34"/>
    <mergeCell ref="AK32:AO34"/>
    <mergeCell ref="D28:F28"/>
    <mergeCell ref="H29:I29"/>
    <mergeCell ref="D26:F26"/>
    <mergeCell ref="AW18:AW20"/>
    <mergeCell ref="D24:F24"/>
    <mergeCell ref="P24:S24"/>
    <mergeCell ref="AA28:AE28"/>
    <mergeCell ref="AA29:AE29"/>
    <mergeCell ref="AA30:AE30"/>
    <mergeCell ref="B33:C33"/>
    <mergeCell ref="B24:C24"/>
    <mergeCell ref="H30:I30"/>
    <mergeCell ref="H31:I31"/>
    <mergeCell ref="H26:I26"/>
    <mergeCell ref="B26:C26"/>
    <mergeCell ref="B27:C27"/>
    <mergeCell ref="D33:F33"/>
    <mergeCell ref="H32:I32"/>
    <mergeCell ref="D25:F25"/>
    <mergeCell ref="B29:C29"/>
    <mergeCell ref="B30:C30"/>
    <mergeCell ref="H27:I27"/>
    <mergeCell ref="B31:C31"/>
    <mergeCell ref="D30:F30"/>
    <mergeCell ref="D29:F29"/>
    <mergeCell ref="D31:F31"/>
    <mergeCell ref="D27:F27"/>
  </mergeCells>
  <phoneticPr fontId="3"/>
  <dataValidations count="3">
    <dataValidation type="custom" allowBlank="1" showInputMessage="1" showErrorMessage="1" error="入力は少数第1位までにして下さい。" sqref="AU13:AU14 W7:X7" xr:uid="{00000000-0002-0000-0C00-000000000000}">
      <formula1>W7=ROUND(W7,1)</formula1>
    </dataValidation>
    <dataValidation type="custom" allowBlank="1" showInputMessage="1" showErrorMessage="1" sqref="H24:H33" xr:uid="{00000000-0002-0000-0C00-000001000000}">
      <formula1>H24=ROUND(H24,1)</formula1>
    </dataValidation>
    <dataValidation type="custom" allowBlank="1" showInputMessage="1" showErrorMessage="1" error="入力は少数第2位までにしてください。" sqref="AS31:AU31 F15:H15 P12:S12 P15:S15 P18:S18 P21:S21 P24:S24 AH9:AM9 AH12:AM12 AH15:AM15 AU16:AU18 AO21 AA28:AE30 R33:U33 AL30:AO30 AS27:AU27 D24:F33" xr:uid="{00000000-0002-0000-0C00-000002000000}">
      <formula1>D9=ROUND(D9,2)</formula1>
    </dataValidation>
  </dataValidations>
  <pageMargins left="0.59055118110236227" right="0.59055118110236227" top="0.62992125984251968" bottom="0.39370078740157483" header="0.51181102362204722" footer="0"/>
  <pageSetup paperSize="9" scale="68" orientation="landscape" r:id="rId1"/>
  <headerFooter alignWithMargins="0"/>
  <drawing r:id="rId2"/>
  <legacyDrawing r:id="rId3"/>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Sheet10">
    <pageSetUpPr fitToPage="1"/>
  </sheetPr>
  <dimension ref="B1:BJ76"/>
  <sheetViews>
    <sheetView showGridLines="0" zoomScaleNormal="100" workbookViewId="0">
      <selection activeCell="B2" sqref="B2:J3"/>
    </sheetView>
  </sheetViews>
  <sheetFormatPr defaultColWidth="9" defaultRowHeight="12"/>
  <cols>
    <col min="1" max="2" width="2.875" style="38" customWidth="1"/>
    <col min="3" max="3" width="18.375" style="38" customWidth="1"/>
    <col min="4" max="5" width="4.375" style="38" customWidth="1"/>
    <col min="6" max="6" width="3.75" style="38" customWidth="1"/>
    <col min="7" max="7" width="2.375" style="38" customWidth="1"/>
    <col min="8" max="8" width="10.375" style="38" customWidth="1"/>
    <col min="9" max="9" width="2.375" style="38" customWidth="1"/>
    <col min="10" max="11" width="2.5" style="38" customWidth="1"/>
    <col min="12" max="12" width="2.75" style="38" customWidth="1"/>
    <col min="13" max="13" width="2.875" style="38" customWidth="1"/>
    <col min="14" max="15" width="2.75" style="38" customWidth="1"/>
    <col min="16" max="16" width="3" style="38" customWidth="1"/>
    <col min="17" max="19" width="4.75" style="38" customWidth="1"/>
    <col min="20" max="22" width="2.875" style="38" customWidth="1"/>
    <col min="23" max="24" width="2.5" style="38" customWidth="1"/>
    <col min="25" max="25" width="2.875" style="38" customWidth="1"/>
    <col min="26" max="26" width="7.75" style="38" customWidth="1"/>
    <col min="27" max="27" width="4.75" style="38" customWidth="1"/>
    <col min="28" max="28" width="2" style="38" customWidth="1"/>
    <col min="29" max="30" width="2.375" style="38" customWidth="1"/>
    <col min="31" max="31" width="3.125" style="38" customWidth="1"/>
    <col min="32" max="33" width="2.375" style="38" customWidth="1"/>
    <col min="34" max="34" width="2.875" style="38" customWidth="1"/>
    <col min="35" max="35" width="7.75" style="38" customWidth="1"/>
    <col min="36" max="37" width="4.375" style="38" customWidth="1"/>
    <col min="38" max="38" width="3.375" style="38" customWidth="1"/>
    <col min="39" max="39" width="2.75" style="38" customWidth="1"/>
    <col min="40" max="40" width="2.875" style="38" customWidth="1"/>
    <col min="41" max="41" width="10.75" style="38" customWidth="1"/>
    <col min="42" max="42" width="2.875" style="38" customWidth="1"/>
    <col min="43" max="44" width="2.5" style="38" customWidth="1"/>
    <col min="45" max="45" width="2.75" style="38" customWidth="1"/>
    <col min="46" max="46" width="7.75" style="38" customWidth="1"/>
    <col min="47" max="47" width="11.75" style="38" customWidth="1"/>
    <col min="48" max="48" width="1.875" style="38" customWidth="1"/>
    <col min="49" max="49" width="5.375" style="38" customWidth="1"/>
    <col min="50" max="58" width="9" style="38"/>
    <col min="59" max="59" width="16.25" style="38" customWidth="1"/>
    <col min="60" max="16384" width="9" style="38"/>
  </cols>
  <sheetData>
    <row r="1" spans="2:49" ht="27" customHeight="1">
      <c r="F1" s="37"/>
      <c r="S1" s="83" t="s">
        <v>74</v>
      </c>
      <c r="T1" s="83" t="s">
        <v>214</v>
      </c>
    </row>
    <row r="2" spans="2:49" ht="12" customHeight="1" thickBot="1">
      <c r="B2" s="522" t="s">
        <v>277</v>
      </c>
      <c r="C2" s="522"/>
      <c r="D2" s="522"/>
      <c r="E2" s="522"/>
      <c r="F2" s="522"/>
      <c r="G2" s="522"/>
      <c r="H2" s="522"/>
      <c r="I2" s="522"/>
      <c r="J2" s="522"/>
      <c r="K2" s="116"/>
      <c r="L2" s="116"/>
      <c r="M2" s="116"/>
      <c r="N2" s="116"/>
      <c r="O2" s="116"/>
      <c r="P2" s="116"/>
      <c r="Q2" s="116"/>
      <c r="R2" s="116"/>
      <c r="S2" s="116"/>
      <c r="T2" s="116"/>
      <c r="U2" s="116"/>
      <c r="V2" s="116"/>
      <c r="W2" s="116"/>
      <c r="X2" s="116"/>
      <c r="Y2" s="97"/>
      <c r="Z2" s="39"/>
      <c r="AA2" s="39"/>
      <c r="AB2" s="39"/>
      <c r="AC2" s="39"/>
      <c r="AD2" s="39"/>
      <c r="AE2" s="39"/>
      <c r="AF2" s="39"/>
      <c r="AG2" s="39"/>
      <c r="AH2" s="39"/>
      <c r="AI2" s="39"/>
      <c r="AJ2" s="39"/>
      <c r="AK2" s="39"/>
      <c r="AL2" s="39"/>
      <c r="AM2" s="39"/>
      <c r="AN2" s="39"/>
      <c r="AO2" s="39"/>
      <c r="AP2" s="39"/>
      <c r="AQ2" s="39"/>
      <c r="AR2" s="39"/>
      <c r="AS2" s="39"/>
      <c r="AT2" s="39"/>
      <c r="AU2" s="109"/>
      <c r="AV2" s="107"/>
      <c r="AW2" s="382"/>
    </row>
    <row r="3" spans="2:49" ht="13.15" customHeight="1">
      <c r="B3" s="522"/>
      <c r="C3" s="522"/>
      <c r="D3" s="522"/>
      <c r="E3" s="522"/>
      <c r="F3" s="522"/>
      <c r="G3" s="522"/>
      <c r="H3" s="522"/>
      <c r="I3" s="522"/>
      <c r="J3" s="522"/>
      <c r="K3" s="116"/>
      <c r="L3" s="116"/>
      <c r="M3" s="116"/>
      <c r="N3" s="116"/>
      <c r="O3" s="116"/>
      <c r="P3" s="116"/>
      <c r="Q3" s="116"/>
      <c r="R3" s="116"/>
      <c r="S3" s="116"/>
      <c r="T3" s="116"/>
      <c r="U3" s="116"/>
      <c r="V3" s="116"/>
      <c r="W3" s="116"/>
      <c r="X3" s="116"/>
      <c r="Y3" s="97"/>
      <c r="Z3" s="40"/>
      <c r="AA3" s="40"/>
      <c r="AB3" s="614"/>
      <c r="AC3" s="614"/>
      <c r="AD3" s="614"/>
      <c r="AE3" s="88"/>
      <c r="AF3" s="98"/>
      <c r="AG3" s="98"/>
      <c r="AH3" s="98"/>
      <c r="AI3" s="98"/>
      <c r="AJ3" s="98"/>
      <c r="AK3" s="98"/>
      <c r="AL3" s="98"/>
      <c r="AM3" s="98"/>
      <c r="AN3" s="98"/>
      <c r="AO3" s="98"/>
      <c r="AP3" s="626" t="s">
        <v>298</v>
      </c>
      <c r="AQ3" s="603"/>
      <c r="AR3" s="604"/>
      <c r="AS3" s="610" t="s">
        <v>0</v>
      </c>
      <c r="AT3" s="611"/>
      <c r="AU3" s="108" t="s">
        <v>88</v>
      </c>
      <c r="AV3" s="98"/>
      <c r="AW3" s="382"/>
    </row>
    <row r="4" spans="2:49" ht="14.25" thickBot="1">
      <c r="C4" s="97"/>
      <c r="F4" s="97"/>
      <c r="G4" s="97"/>
      <c r="H4" s="97"/>
      <c r="I4" s="97"/>
      <c r="J4" s="97"/>
      <c r="K4" s="97"/>
      <c r="L4" s="97"/>
      <c r="M4" s="97"/>
      <c r="N4" s="97"/>
      <c r="O4" s="97"/>
      <c r="P4" s="97"/>
      <c r="Q4" s="97"/>
      <c r="R4" s="97"/>
      <c r="S4" s="97"/>
      <c r="T4" s="97"/>
      <c r="U4" s="97"/>
      <c r="V4" s="97"/>
      <c r="W4" s="97"/>
      <c r="X4" s="97"/>
      <c r="Y4" s="97"/>
      <c r="Z4" s="40"/>
      <c r="AA4" s="40"/>
      <c r="AB4" s="99"/>
      <c r="AC4" s="99"/>
      <c r="AD4" s="99"/>
      <c r="AE4" s="88"/>
      <c r="AF4" s="98"/>
      <c r="AG4" s="98"/>
      <c r="AH4" s="98"/>
      <c r="AI4" s="98"/>
      <c r="AJ4" s="98"/>
      <c r="AK4" s="98"/>
      <c r="AL4" s="98"/>
      <c r="AM4" s="98"/>
      <c r="AN4" s="98"/>
      <c r="AO4" s="98"/>
      <c r="AP4" s="605"/>
      <c r="AQ4" s="606"/>
      <c r="AR4" s="607"/>
      <c r="AS4" s="612" t="str">
        <f>+表紙!N28</f>
        <v>○</v>
      </c>
      <c r="AT4" s="613"/>
      <c r="AU4" s="250" t="str">
        <f>+表紙!O28</f>
        <v>　</v>
      </c>
      <c r="AV4" s="98"/>
      <c r="AW4" s="382"/>
    </row>
    <row r="5" spans="2:49" ht="15" customHeight="1">
      <c r="B5" s="143" t="s">
        <v>84</v>
      </c>
      <c r="C5" s="143"/>
      <c r="F5" s="143"/>
      <c r="G5" s="96"/>
      <c r="H5" s="96"/>
      <c r="I5" s="96"/>
      <c r="J5" s="96"/>
      <c r="K5" s="96"/>
      <c r="L5" s="96"/>
      <c r="M5" s="40"/>
      <c r="N5" s="40"/>
      <c r="O5" s="40"/>
      <c r="P5" s="40"/>
      <c r="Q5" s="40"/>
      <c r="R5" s="40"/>
      <c r="S5" s="40"/>
      <c r="T5" s="40"/>
      <c r="U5" s="40"/>
      <c r="V5" s="40"/>
      <c r="W5" s="40"/>
      <c r="X5" s="40"/>
      <c r="Y5" s="40"/>
      <c r="Z5" s="624" t="s">
        <v>81</v>
      </c>
      <c r="AA5" s="624"/>
      <c r="AB5" s="625"/>
      <c r="AC5" s="625"/>
      <c r="AD5" s="625"/>
      <c r="AE5" s="88" t="s">
        <v>85</v>
      </c>
      <c r="AF5" s="532" t="str">
        <f>+表紙!F47</f>
        <v>日鋪建設株式会社　関東南支店</v>
      </c>
      <c r="AG5" s="532"/>
      <c r="AH5" s="532"/>
      <c r="AI5" s="532"/>
      <c r="AJ5" s="532"/>
      <c r="AK5" s="532"/>
      <c r="AL5" s="532"/>
      <c r="AM5" s="532"/>
      <c r="AN5" s="532"/>
      <c r="AO5" s="532"/>
      <c r="AP5" s="532"/>
      <c r="AQ5" s="532"/>
      <c r="AR5" s="532"/>
      <c r="AS5" s="532"/>
      <c r="AT5" s="532"/>
      <c r="AU5" s="532"/>
      <c r="AV5" s="218"/>
      <c r="AW5" s="382"/>
    </row>
    <row r="6" spans="2:49" ht="24.75" customHeight="1" thickBot="1">
      <c r="B6" s="294" t="s">
        <v>422</v>
      </c>
      <c r="C6" s="123"/>
      <c r="F6" s="123"/>
      <c r="G6" s="123"/>
      <c r="H6" s="123"/>
      <c r="I6" s="123"/>
      <c r="J6" s="123"/>
      <c r="K6" s="123"/>
      <c r="L6" s="123"/>
      <c r="M6" s="123"/>
      <c r="N6" s="123"/>
      <c r="O6" s="123"/>
      <c r="P6" s="123"/>
      <c r="Q6" s="123"/>
      <c r="R6" s="123"/>
      <c r="S6" s="123"/>
      <c r="T6" s="123"/>
      <c r="U6" s="123"/>
      <c r="V6" s="123"/>
      <c r="W6" s="123"/>
      <c r="X6" s="123"/>
      <c r="Y6" s="123"/>
      <c r="AC6" s="40"/>
      <c r="AD6" s="40"/>
      <c r="AE6" s="40"/>
      <c r="AF6" s="40"/>
      <c r="AG6" s="40"/>
      <c r="AH6" s="40"/>
      <c r="AI6" s="40"/>
      <c r="AJ6" s="40"/>
      <c r="AK6" s="40"/>
      <c r="AL6" s="40"/>
      <c r="AM6" s="40"/>
      <c r="AN6" s="40"/>
      <c r="AO6" s="40"/>
      <c r="AP6" s="40"/>
      <c r="AQ6" s="40"/>
      <c r="AR6" s="40"/>
      <c r="AS6" s="40"/>
      <c r="AT6" s="40"/>
      <c r="AU6" s="40"/>
      <c r="AV6" s="40"/>
      <c r="AW6" s="382"/>
    </row>
    <row r="7" spans="2:49" ht="28.15" customHeight="1" thickBot="1">
      <c r="B7" s="586" t="s">
        <v>278</v>
      </c>
      <c r="C7" s="587"/>
      <c r="D7" s="583" t="s">
        <v>260</v>
      </c>
      <c r="E7" s="584"/>
      <c r="F7" s="584"/>
      <c r="G7" s="584"/>
      <c r="H7" s="584"/>
      <c r="I7" s="585"/>
      <c r="J7" s="132"/>
      <c r="K7" s="51"/>
      <c r="L7" s="145"/>
      <c r="M7" s="145"/>
      <c r="N7" s="145"/>
      <c r="O7" s="145"/>
      <c r="P7" s="145"/>
      <c r="Q7" s="145"/>
      <c r="R7" s="145"/>
      <c r="S7" s="618"/>
      <c r="T7" s="619"/>
      <c r="U7" s="619"/>
      <c r="V7" s="619"/>
      <c r="W7" s="257"/>
      <c r="X7" s="257"/>
      <c r="Y7" s="124"/>
      <c r="AB7"/>
      <c r="AC7"/>
      <c r="AD7"/>
      <c r="AE7"/>
      <c r="AF7" s="91"/>
      <c r="AG7" s="91"/>
      <c r="AH7" s="91"/>
      <c r="AI7" s="91"/>
      <c r="AJ7" s="91"/>
      <c r="AK7" s="91"/>
      <c r="AL7" s="91"/>
      <c r="AM7" s="91"/>
      <c r="AN7" s="91"/>
      <c r="AO7" s="51"/>
      <c r="AP7" s="51"/>
      <c r="AQ7" s="51"/>
      <c r="AR7" s="51"/>
      <c r="AS7"/>
      <c r="AT7"/>
      <c r="AU7"/>
      <c r="AV7"/>
      <c r="AW7" s="382"/>
    </row>
    <row r="8" spans="2:49" ht="28.15" customHeight="1" thickTop="1" thickBot="1">
      <c r="B8" s="41" t="s">
        <v>83</v>
      </c>
      <c r="C8" s="593" t="s">
        <v>86</v>
      </c>
      <c r="D8" s="593"/>
      <c r="E8" s="593"/>
      <c r="F8" s="593"/>
      <c r="G8" s="593"/>
      <c r="H8" s="593"/>
      <c r="I8" s="593"/>
      <c r="J8" s="593"/>
      <c r="K8" s="593"/>
      <c r="L8" s="137"/>
      <c r="M8" s="137"/>
      <c r="N8" s="137"/>
      <c r="O8" s="137"/>
      <c r="P8" s="137"/>
      <c r="Q8" s="137"/>
      <c r="R8" s="137"/>
      <c r="S8" s="137"/>
      <c r="T8" s="137"/>
      <c r="U8" s="137"/>
      <c r="V8" s="137"/>
      <c r="W8" s="119"/>
      <c r="X8" s="119"/>
      <c r="Y8" s="119"/>
      <c r="Z8" s="91"/>
      <c r="AA8" s="91"/>
      <c r="AB8" s="91"/>
      <c r="AC8" s="91"/>
      <c r="AD8" s="91"/>
      <c r="AE8" s="91"/>
      <c r="AF8" s="51"/>
      <c r="AG8" s="47"/>
      <c r="AH8" s="43" t="s">
        <v>29</v>
      </c>
      <c r="AI8" s="539" t="s">
        <v>303</v>
      </c>
      <c r="AJ8" s="539"/>
      <c r="AK8" s="539"/>
      <c r="AL8" s="539"/>
      <c r="AM8" s="539"/>
      <c r="AN8" s="540"/>
      <c r="AO8" s="51"/>
      <c r="AP8" s="51"/>
      <c r="AQ8" s="51"/>
      <c r="AR8" s="51"/>
      <c r="AS8"/>
      <c r="AT8"/>
      <c r="AU8"/>
      <c r="AV8"/>
      <c r="AW8" s="382"/>
    </row>
    <row r="9" spans="2:49" ht="24.75" customHeight="1" thickTop="1" thickBot="1">
      <c r="B9" s="175" t="s">
        <v>190</v>
      </c>
      <c r="F9" s="590" t="s">
        <v>156</v>
      </c>
      <c r="G9" s="591"/>
      <c r="H9" s="591"/>
      <c r="I9" s="592"/>
      <c r="J9" s="137"/>
      <c r="K9" s="137"/>
      <c r="L9" s="137"/>
      <c r="M9" s="137"/>
      <c r="N9" s="137"/>
      <c r="O9" s="137"/>
      <c r="P9" s="137"/>
      <c r="Q9" s="137"/>
      <c r="R9" s="137"/>
      <c r="S9" s="137"/>
      <c r="T9" s="137"/>
      <c r="U9" s="137"/>
      <c r="V9" s="137"/>
      <c r="W9" s="119"/>
      <c r="X9" s="119"/>
      <c r="Y9" s="119"/>
      <c r="Z9" s="91"/>
      <c r="AA9" s="91"/>
      <c r="AB9" s="91"/>
      <c r="AC9" s="91"/>
      <c r="AD9" s="91"/>
      <c r="AE9" s="620" t="s">
        <v>20</v>
      </c>
      <c r="AF9" s="54"/>
      <c r="AH9" s="541"/>
      <c r="AI9" s="542"/>
      <c r="AJ9" s="542"/>
      <c r="AK9" s="542"/>
      <c r="AL9" s="542"/>
      <c r="AM9" s="542"/>
      <c r="AN9" s="50" t="s">
        <v>13</v>
      </c>
      <c r="AO9" s="51"/>
      <c r="AP9" s="51"/>
      <c r="AQ9" s="51"/>
      <c r="AR9" s="51"/>
      <c r="AS9"/>
      <c r="AT9"/>
      <c r="AU9"/>
      <c r="AV9"/>
      <c r="AW9" s="382"/>
    </row>
    <row r="10" spans="2:49" ht="24.75" customHeight="1" thickTop="1" thickBot="1">
      <c r="F10" s="92"/>
      <c r="G10" s="118"/>
      <c r="H10" s="118"/>
      <c r="I10" s="118"/>
      <c r="J10" s="118"/>
      <c r="K10" s="118"/>
      <c r="L10" s="118"/>
      <c r="M10" s="118"/>
      <c r="N10" s="118"/>
      <c r="O10" s="118"/>
      <c r="P10" s="118"/>
      <c r="Q10" s="118"/>
      <c r="R10" s="118"/>
      <c r="S10" s="118"/>
      <c r="T10" s="118"/>
      <c r="U10" s="118"/>
      <c r="V10" s="118"/>
      <c r="W10" s="119"/>
      <c r="X10" s="119"/>
      <c r="Y10" s="119"/>
      <c r="Z10" s="91"/>
      <c r="AA10" s="91"/>
      <c r="AB10" s="91"/>
      <c r="AD10" s="51"/>
      <c r="AE10" s="621"/>
      <c r="AF10" s="54"/>
      <c r="AN10" s="51"/>
      <c r="AO10" s="51"/>
      <c r="AP10" s="51"/>
      <c r="AQ10" s="51"/>
      <c r="AR10" s="51"/>
      <c r="AS10"/>
      <c r="AT10"/>
      <c r="AU10"/>
      <c r="AV10"/>
      <c r="AW10" s="382"/>
    </row>
    <row r="11" spans="2:49" ht="27" customHeight="1" thickTop="1" thickBot="1">
      <c r="C11" s="153" t="s">
        <v>157</v>
      </c>
      <c r="F11" s="43" t="s">
        <v>17</v>
      </c>
      <c r="G11" s="539" t="s">
        <v>300</v>
      </c>
      <c r="H11" s="539"/>
      <c r="I11" s="540"/>
      <c r="J11" s="44"/>
      <c r="K11" s="45"/>
      <c r="L11" s="46"/>
      <c r="M11" s="579" t="s">
        <v>18</v>
      </c>
      <c r="N11" s="46"/>
      <c r="O11" s="47"/>
      <c r="P11" s="43" t="s">
        <v>19</v>
      </c>
      <c r="Q11" s="594" t="s">
        <v>206</v>
      </c>
      <c r="R11" s="594"/>
      <c r="S11" s="594"/>
      <c r="T11" s="595"/>
      <c r="U11" s="177"/>
      <c r="V11" s="62"/>
      <c r="W11" s="51"/>
      <c r="X11" s="51"/>
      <c r="Y11"/>
      <c r="Z11"/>
      <c r="AA11"/>
      <c r="AB11"/>
      <c r="AC11" s="51"/>
      <c r="AD11" s="59"/>
      <c r="AE11" s="621"/>
      <c r="AF11" s="134"/>
      <c r="AG11" s="47"/>
      <c r="AH11" s="43" t="s">
        <v>36</v>
      </c>
      <c r="AI11" s="539" t="s">
        <v>211</v>
      </c>
      <c r="AJ11" s="539"/>
      <c r="AK11" s="539"/>
      <c r="AL11" s="539"/>
      <c r="AM11" s="539"/>
      <c r="AN11" s="540"/>
      <c r="AO11" s="51"/>
      <c r="AP11" s="51"/>
      <c r="AQ11" s="51"/>
      <c r="AR11" s="51"/>
      <c r="AS11"/>
      <c r="AT11"/>
      <c r="AU11"/>
      <c r="AV11"/>
      <c r="AW11" s="382"/>
    </row>
    <row r="12" spans="2:49" ht="24.75" customHeight="1" thickTop="1" thickBot="1">
      <c r="F12" s="545">
        <f>+ROUND(P12,2)+ROUND(P15,2)+ROUND(P18,2)+ROUND(P24,2)+P27-ROUND(F15,2)</f>
        <v>0</v>
      </c>
      <c r="G12" s="546"/>
      <c r="H12" s="546"/>
      <c r="I12" s="222" t="s">
        <v>13</v>
      </c>
      <c r="J12" s="51"/>
      <c r="K12" s="52"/>
      <c r="L12" s="51"/>
      <c r="M12" s="580"/>
      <c r="N12" s="53"/>
      <c r="P12" s="541"/>
      <c r="Q12" s="596"/>
      <c r="R12" s="596"/>
      <c r="S12" s="596"/>
      <c r="T12" s="50" t="s">
        <v>13</v>
      </c>
      <c r="U12" s="51"/>
      <c r="V12" s="51"/>
      <c r="W12" s="51"/>
      <c r="X12" s="51"/>
      <c r="Y12"/>
      <c r="Z12"/>
      <c r="AA12"/>
      <c r="AB12"/>
      <c r="AC12" s="54"/>
      <c r="AE12" s="621"/>
      <c r="AG12" s="126"/>
      <c r="AH12" s="541"/>
      <c r="AI12" s="542"/>
      <c r="AJ12" s="542"/>
      <c r="AK12" s="542"/>
      <c r="AL12" s="542"/>
      <c r="AM12" s="542"/>
      <c r="AN12" s="50" t="s">
        <v>13</v>
      </c>
      <c r="AO12" s="51"/>
      <c r="AP12" s="51"/>
      <c r="AQ12" s="51"/>
      <c r="AR12" s="51"/>
      <c r="AS12"/>
      <c r="AT12"/>
      <c r="AU12"/>
      <c r="AV12"/>
      <c r="AW12" s="382"/>
    </row>
    <row r="13" spans="2:49" ht="24.75" customHeight="1" thickTop="1" thickBot="1">
      <c r="J13" s="51"/>
      <c r="K13" s="55"/>
      <c r="L13" s="51"/>
      <c r="M13" s="580"/>
      <c r="N13" s="54"/>
      <c r="U13" s="51"/>
      <c r="V13" s="51"/>
      <c r="W13" s="51"/>
      <c r="X13" s="51"/>
      <c r="Y13"/>
      <c r="Z13"/>
      <c r="AA13"/>
      <c r="AB13"/>
      <c r="AC13" s="54"/>
      <c r="AE13" s="621"/>
      <c r="AG13" s="132"/>
      <c r="AH13" s="129"/>
      <c r="AI13" s="130"/>
      <c r="AJ13" s="130"/>
      <c r="AK13" s="130"/>
      <c r="AL13" s="130"/>
      <c r="AM13" s="131"/>
      <c r="AN13" s="131"/>
      <c r="AQ13" s="39"/>
      <c r="AR13" s="39"/>
      <c r="AS13" s="128"/>
      <c r="AT13" s="128"/>
      <c r="AU13" s="257"/>
      <c r="AV13" s="51"/>
      <c r="AW13" s="382"/>
    </row>
    <row r="14" spans="2:49" ht="27" customHeight="1" thickTop="1" thickBot="1">
      <c r="F14" s="49" t="s">
        <v>402</v>
      </c>
      <c r="G14" s="561" t="s">
        <v>163</v>
      </c>
      <c r="H14" s="561"/>
      <c r="I14" s="544"/>
      <c r="J14" s="57"/>
      <c r="K14" s="58"/>
      <c r="L14" s="51"/>
      <c r="M14" s="580"/>
      <c r="N14" s="54"/>
      <c r="O14" s="46"/>
      <c r="P14" s="43" t="s">
        <v>24</v>
      </c>
      <c r="Q14" s="594" t="s">
        <v>279</v>
      </c>
      <c r="R14" s="594"/>
      <c r="S14" s="594"/>
      <c r="T14" s="595"/>
      <c r="U14" s="177"/>
      <c r="V14" s="62"/>
      <c r="W14" s="51"/>
      <c r="X14" s="51"/>
      <c r="Y14"/>
      <c r="Z14"/>
      <c r="AA14"/>
      <c r="AB14"/>
      <c r="AC14" s="54"/>
      <c r="AE14" s="622"/>
      <c r="AG14" s="133"/>
      <c r="AH14" s="49" t="s">
        <v>138</v>
      </c>
      <c r="AI14" s="608" t="s">
        <v>222</v>
      </c>
      <c r="AJ14" s="608"/>
      <c r="AK14" s="608"/>
      <c r="AL14" s="608"/>
      <c r="AM14" s="608"/>
      <c r="AN14" s="609"/>
      <c r="AO14"/>
      <c r="AS14" s="128"/>
      <c r="AT14" s="128"/>
      <c r="AU14" s="257"/>
      <c r="AV14" s="51"/>
      <c r="AW14" s="382"/>
    </row>
    <row r="15" spans="2:49" ht="24.75" customHeight="1" thickBot="1">
      <c r="F15" s="557"/>
      <c r="G15" s="558"/>
      <c r="H15" s="558"/>
      <c r="I15" s="42" t="s">
        <v>13</v>
      </c>
      <c r="J15" s="51"/>
      <c r="K15" s="54"/>
      <c r="L15" s="51"/>
      <c r="M15" s="580"/>
      <c r="N15" s="54"/>
      <c r="P15" s="541"/>
      <c r="Q15" s="596"/>
      <c r="R15" s="596"/>
      <c r="S15" s="596"/>
      <c r="T15" s="50" t="s">
        <v>13</v>
      </c>
      <c r="U15" s="51"/>
      <c r="V15" s="51"/>
      <c r="W15" s="51"/>
      <c r="X15" s="51"/>
      <c r="Y15"/>
      <c r="Z15"/>
      <c r="AA15"/>
      <c r="AB15"/>
      <c r="AC15" s="54"/>
      <c r="AH15" s="571"/>
      <c r="AI15" s="562"/>
      <c r="AJ15" s="562"/>
      <c r="AK15" s="562"/>
      <c r="AL15" s="562"/>
      <c r="AM15" s="562"/>
      <c r="AN15" s="42" t="s">
        <v>13</v>
      </c>
      <c r="AO15"/>
      <c r="AS15" s="60" t="s">
        <v>30</v>
      </c>
      <c r="AT15" s="61"/>
      <c r="AW15" s="382"/>
    </row>
    <row r="16" spans="2:49" ht="27" customHeight="1" thickTop="1" thickBot="1">
      <c r="K16" s="54"/>
      <c r="L16" s="51"/>
      <c r="M16" s="580"/>
      <c r="N16" s="54"/>
      <c r="P16" s="578" t="str">
        <f>+IF(Y18=0,"",IF(Y18-P18=Y18,"エラー！：⑥残さ物量があるのに、④自ら中間処理した量がゼロになっています",""))</f>
        <v/>
      </c>
      <c r="Q16" s="578"/>
      <c r="R16" s="578"/>
      <c r="S16" s="578"/>
      <c r="T16" s="578"/>
      <c r="U16" s="578"/>
      <c r="V16" s="578"/>
      <c r="W16" s="578"/>
      <c r="X16" s="578"/>
      <c r="Y16" s="578"/>
      <c r="Z16" s="578"/>
      <c r="AA16" s="578"/>
      <c r="AB16" s="578"/>
      <c r="AC16" s="54"/>
      <c r="AD16" s="51"/>
      <c r="AE16" s="173"/>
      <c r="AP16" s="48"/>
      <c r="AQ16" s="51"/>
      <c r="AS16" s="547" t="s">
        <v>137</v>
      </c>
      <c r="AT16" s="548"/>
      <c r="AU16" s="223"/>
      <c r="AV16" s="42" t="s">
        <v>13</v>
      </c>
      <c r="AW16" s="382"/>
    </row>
    <row r="17" spans="2:49" ht="27" customHeight="1" thickTop="1" thickBot="1">
      <c r="K17" s="54"/>
      <c r="L17" s="51"/>
      <c r="M17" s="580"/>
      <c r="N17" s="54"/>
      <c r="O17" s="46"/>
      <c r="P17" s="43" t="s">
        <v>27</v>
      </c>
      <c r="Q17" s="539" t="s">
        <v>207</v>
      </c>
      <c r="R17" s="539"/>
      <c r="S17" s="539"/>
      <c r="T17" s="540"/>
      <c r="U17" s="588"/>
      <c r="V17" s="589"/>
      <c r="W17" s="589"/>
      <c r="X17" s="589"/>
      <c r="Y17" s="125" t="s">
        <v>21</v>
      </c>
      <c r="Z17" s="539" t="s">
        <v>210</v>
      </c>
      <c r="AA17" s="539"/>
      <c r="AB17" s="540"/>
      <c r="AC17" s="138"/>
      <c r="AD17" s="133"/>
      <c r="AE17" s="579" t="s">
        <v>28</v>
      </c>
      <c r="AF17" s="46"/>
      <c r="AG17" s="46"/>
      <c r="AH17" s="225" t="s">
        <v>140</v>
      </c>
      <c r="AI17" s="561" t="s">
        <v>212</v>
      </c>
      <c r="AJ17" s="561"/>
      <c r="AK17" s="561"/>
      <c r="AL17" s="544"/>
      <c r="AM17" s="46"/>
      <c r="AN17" s="234"/>
      <c r="AO17" s="543" t="s">
        <v>186</v>
      </c>
      <c r="AP17" s="544"/>
      <c r="AQ17" s="236"/>
      <c r="AS17" s="547" t="s">
        <v>192</v>
      </c>
      <c r="AT17" s="548"/>
      <c r="AU17" s="223"/>
      <c r="AV17" s="42" t="s">
        <v>34</v>
      </c>
      <c r="AW17" s="382"/>
    </row>
    <row r="18" spans="2:49" ht="27" customHeight="1" thickBot="1">
      <c r="K18" s="54"/>
      <c r="L18" s="51"/>
      <c r="M18" s="580"/>
      <c r="N18" s="54"/>
      <c r="P18" s="541"/>
      <c r="Q18" s="596"/>
      <c r="R18" s="596"/>
      <c r="S18" s="596"/>
      <c r="T18" s="50" t="s">
        <v>13</v>
      </c>
      <c r="U18"/>
      <c r="V18" s="227"/>
      <c r="W18"/>
      <c r="X18" s="181"/>
      <c r="Y18" s="545">
        <f>+ROUND(AH9,2)+ROUND(AH12,2)+ROUND(AH15,2)+AH18</f>
        <v>0</v>
      </c>
      <c r="Z18" s="546"/>
      <c r="AA18" s="546"/>
      <c r="AB18" s="50" t="s">
        <v>4</v>
      </c>
      <c r="AC18" s="180"/>
      <c r="AD18" s="180"/>
      <c r="AE18" s="580"/>
      <c r="AH18" s="549">
        <f>+ROUND(AO18,2)+ROUND(AO21,2)</f>
        <v>0</v>
      </c>
      <c r="AI18" s="534"/>
      <c r="AJ18" s="534"/>
      <c r="AK18" s="534"/>
      <c r="AL18" s="42" t="s">
        <v>13</v>
      </c>
      <c r="AM18" s="53"/>
      <c r="AO18" s="251">
        <f>+ROUND(AU16,2)+ROUND(AU17,2)+ROUND(AU18,2)</f>
        <v>0</v>
      </c>
      <c r="AP18" s="42" t="s">
        <v>34</v>
      </c>
      <c r="AS18" s="547" t="s">
        <v>139</v>
      </c>
      <c r="AT18" s="548"/>
      <c r="AU18" s="223"/>
      <c r="AV18" s="42" t="s">
        <v>26</v>
      </c>
      <c r="AW18" s="623" t="s">
        <v>410</v>
      </c>
    </row>
    <row r="19" spans="2:49" ht="24.75" customHeight="1" thickTop="1" thickBot="1">
      <c r="K19" s="54"/>
      <c r="L19" s="51"/>
      <c r="M19" s="580"/>
      <c r="N19" s="54"/>
      <c r="P19" s="120"/>
      <c r="Q19" s="226"/>
      <c r="R19" s="184"/>
      <c r="S19" s="120"/>
      <c r="T19" s="120"/>
      <c r="U19" s="122"/>
      <c r="V19" s="228"/>
      <c r="W19" s="122"/>
      <c r="X19" s="122"/>
      <c r="Y19" s="121"/>
      <c r="Z19" s="121"/>
      <c r="AA19" s="121"/>
      <c r="AB19" s="121"/>
      <c r="AC19" s="51"/>
      <c r="AD19" s="51"/>
      <c r="AE19" s="580"/>
      <c r="AH19" s="51"/>
      <c r="AI19" s="54"/>
      <c r="AJ19" s="51"/>
      <c r="AK19" s="51"/>
      <c r="AL19" s="51"/>
      <c r="AM19" s="54"/>
      <c r="AS19"/>
      <c r="AT19"/>
      <c r="AU19"/>
      <c r="AV19"/>
      <c r="AW19" s="623"/>
    </row>
    <row r="20" spans="2:49" ht="27" customHeight="1" thickTop="1" thickBot="1">
      <c r="K20" s="54"/>
      <c r="L20" s="51"/>
      <c r="M20" s="580"/>
      <c r="N20" s="54"/>
      <c r="P20" s="43" t="s">
        <v>48</v>
      </c>
      <c r="Q20" s="539" t="s">
        <v>208</v>
      </c>
      <c r="R20" s="539"/>
      <c r="S20" s="539"/>
      <c r="T20" s="540"/>
      <c r="U20" s="120"/>
      <c r="V20" s="229"/>
      <c r="W20" s="232"/>
      <c r="X20" s="233"/>
      <c r="Y20" s="125" t="s">
        <v>25</v>
      </c>
      <c r="Z20" s="539" t="s">
        <v>209</v>
      </c>
      <c r="AA20" s="539"/>
      <c r="AB20" s="540"/>
      <c r="AC20" s="51"/>
      <c r="AD20" s="51"/>
      <c r="AE20" s="580"/>
      <c r="AG20" s="51"/>
      <c r="AH20" s="51"/>
      <c r="AI20" s="54"/>
      <c r="AJ20" s="51"/>
      <c r="AK20" s="51"/>
      <c r="AL20" s="136"/>
      <c r="AM20" s="54"/>
      <c r="AN20" s="235"/>
      <c r="AO20" s="543" t="s">
        <v>188</v>
      </c>
      <c r="AP20" s="544"/>
      <c r="AQ20" s="178"/>
      <c r="AR20" s="51"/>
      <c r="AS20" s="56"/>
      <c r="AT20" s="56"/>
      <c r="AW20" s="623"/>
    </row>
    <row r="21" spans="2:49" ht="25.15" customHeight="1" thickBot="1">
      <c r="B21" s="550" t="s">
        <v>421</v>
      </c>
      <c r="C21" s="550"/>
      <c r="D21" s="550"/>
      <c r="E21" s="550"/>
      <c r="F21" s="550"/>
      <c r="G21" s="550"/>
      <c r="H21" s="550"/>
      <c r="I21" s="550"/>
      <c r="J21" s="550"/>
      <c r="K21" s="54"/>
      <c r="L21" s="51"/>
      <c r="M21" s="580"/>
      <c r="N21" s="54"/>
      <c r="P21" s="541"/>
      <c r="Q21" s="600"/>
      <c r="R21" s="600"/>
      <c r="S21" s="600"/>
      <c r="T21" s="50" t="s">
        <v>13</v>
      </c>
      <c r="U21" s="120"/>
      <c r="V21" s="120"/>
      <c r="W21" s="120"/>
      <c r="X21" s="120"/>
      <c r="Y21" s="545">
        <f>+P18-Y18</f>
        <v>0</v>
      </c>
      <c r="Z21" s="546"/>
      <c r="AA21" s="546"/>
      <c r="AB21" s="50" t="s">
        <v>4</v>
      </c>
      <c r="AC21" s="122"/>
      <c r="AD21" s="51"/>
      <c r="AE21" s="581"/>
      <c r="AG21" s="51"/>
      <c r="AH21" s="51"/>
      <c r="AI21" s="54"/>
      <c r="AJ21" s="51"/>
      <c r="AK21" s="51"/>
      <c r="AL21" s="51"/>
      <c r="AM21" s="51"/>
      <c r="AN21" s="136"/>
      <c r="AO21" s="223"/>
      <c r="AP21" s="42" t="s">
        <v>38</v>
      </c>
      <c r="AQ21" s="178"/>
      <c r="AR21" s="51"/>
      <c r="AS21"/>
      <c r="AT21"/>
      <c r="AU21"/>
      <c r="AV21"/>
      <c r="AW21" s="382"/>
    </row>
    <row r="22" spans="2:49" ht="25.5" customHeight="1" thickTop="1" thickBot="1">
      <c r="B22" s="551"/>
      <c r="C22" s="551"/>
      <c r="D22" s="551"/>
      <c r="E22" s="551"/>
      <c r="F22" s="551"/>
      <c r="G22" s="551"/>
      <c r="H22" s="551"/>
      <c r="I22" s="551"/>
      <c r="J22" s="551"/>
      <c r="K22" s="54"/>
      <c r="L22" s="51"/>
      <c r="M22" s="580"/>
      <c r="N22" s="54"/>
      <c r="P22" s="597" t="str">
        <f>+IF(P21=0,"",IF(P18&lt;P21,"エラー !：④の内数である⑤の量が④を超えています",""))</f>
        <v/>
      </c>
      <c r="Q22" s="597"/>
      <c r="R22" s="597"/>
      <c r="S22" s="597"/>
      <c r="T22" s="597"/>
      <c r="U22" s="597"/>
      <c r="V22" s="597"/>
      <c r="W22" s="121"/>
      <c r="X22" s="121"/>
      <c r="Y22" s="121"/>
      <c r="Z22" s="121"/>
      <c r="AA22" s="121"/>
      <c r="AB22" s="121"/>
      <c r="AC22" s="51"/>
      <c r="AD22" s="51"/>
      <c r="AE22" s="173"/>
      <c r="AG22" s="51"/>
      <c r="AH22" s="51"/>
      <c r="AI22" s="54"/>
      <c r="AJ22" s="51"/>
      <c r="AK22" s="51"/>
      <c r="AL22" s="51"/>
      <c r="AM22" s="51"/>
      <c r="AN22" s="51"/>
      <c r="AW22" s="382"/>
    </row>
    <row r="23" spans="2:49" ht="27" customHeight="1" thickTop="1" thickBot="1">
      <c r="B23" s="554" t="s">
        <v>159</v>
      </c>
      <c r="C23" s="556"/>
      <c r="D23" s="555" t="s">
        <v>423</v>
      </c>
      <c r="E23" s="555"/>
      <c r="F23" s="555"/>
      <c r="G23" s="556"/>
      <c r="H23" s="554" t="s">
        <v>424</v>
      </c>
      <c r="I23" s="555"/>
      <c r="J23" s="556"/>
      <c r="K23" s="54"/>
      <c r="L23" s="51"/>
      <c r="M23" s="580"/>
      <c r="N23" s="54"/>
      <c r="O23" s="46"/>
      <c r="P23" s="49" t="s">
        <v>72</v>
      </c>
      <c r="Q23" s="561" t="s">
        <v>32</v>
      </c>
      <c r="R23" s="561"/>
      <c r="S23" s="561"/>
      <c r="T23" s="544"/>
      <c r="U23" s="598"/>
      <c r="V23" s="599"/>
      <c r="W23" s="599"/>
      <c r="X23" s="599"/>
      <c r="AC23" s="51"/>
      <c r="AD23" s="51"/>
      <c r="AE23"/>
      <c r="AF23"/>
      <c r="AG23"/>
      <c r="AH23"/>
      <c r="AI23" s="237"/>
      <c r="AJ23"/>
      <c r="AK23" s="51"/>
      <c r="AL23" s="51"/>
      <c r="AM23" s="51"/>
      <c r="AN23" s="140"/>
      <c r="AP23" s="51"/>
      <c r="AR23" s="47"/>
      <c r="AS23" s="125" t="s">
        <v>152</v>
      </c>
      <c r="AT23" s="539" t="s">
        <v>153</v>
      </c>
      <c r="AU23" s="539"/>
      <c r="AV23" s="540"/>
      <c r="AW23" s="382"/>
    </row>
    <row r="24" spans="2:49" ht="27" customHeight="1" thickBot="1">
      <c r="B24" s="535" t="s">
        <v>160</v>
      </c>
      <c r="C24" s="536"/>
      <c r="D24" s="562">
        <v>0</v>
      </c>
      <c r="E24" s="562"/>
      <c r="F24" s="562"/>
      <c r="G24" s="182" t="s">
        <v>158</v>
      </c>
      <c r="H24" s="533">
        <f>+F12</f>
        <v>0</v>
      </c>
      <c r="I24" s="534"/>
      <c r="J24" s="182" t="s">
        <v>158</v>
      </c>
      <c r="K24" s="54"/>
      <c r="L24" s="51"/>
      <c r="M24" s="581"/>
      <c r="P24" s="571"/>
      <c r="Q24" s="601"/>
      <c r="R24" s="601"/>
      <c r="S24" s="601"/>
      <c r="T24" s="42" t="s">
        <v>13</v>
      </c>
      <c r="U24"/>
      <c r="V24"/>
      <c r="W24"/>
      <c r="X24"/>
      <c r="AC24" s="51"/>
      <c r="AD24" s="51"/>
      <c r="AE24"/>
      <c r="AF24"/>
      <c r="AG24"/>
      <c r="AH24"/>
      <c r="AI24" s="237"/>
      <c r="AJ24"/>
      <c r="AK24" s="51"/>
      <c r="AL24" s="130"/>
      <c r="AM24" s="51"/>
      <c r="AN24" s="51"/>
      <c r="AQ24" s="54"/>
      <c r="AR24" s="135"/>
      <c r="AS24" s="545">
        <f>+ROUND(AU16,2)+ROUND(AA28,2)</f>
        <v>0</v>
      </c>
      <c r="AT24" s="546"/>
      <c r="AU24" s="546"/>
      <c r="AV24" s="50" t="s">
        <v>13</v>
      </c>
      <c r="AW24" s="382"/>
    </row>
    <row r="25" spans="2:49" ht="27" customHeight="1" thickBot="1">
      <c r="B25" s="535" t="s">
        <v>161</v>
      </c>
      <c r="C25" s="536"/>
      <c r="D25" s="562">
        <v>0</v>
      </c>
      <c r="E25" s="562"/>
      <c r="F25" s="562"/>
      <c r="G25" s="182" t="s">
        <v>158</v>
      </c>
      <c r="H25" s="533">
        <f>+P12+AH9</f>
        <v>0</v>
      </c>
      <c r="I25" s="534"/>
      <c r="J25" s="182" t="s">
        <v>158</v>
      </c>
      <c r="K25" s="54"/>
      <c r="L25" s="51"/>
      <c r="P25" s="51"/>
      <c r="Q25" s="51"/>
      <c r="R25" s="51"/>
      <c r="S25" s="51"/>
      <c r="T25" s="51"/>
      <c r="U25" s="51"/>
      <c r="V25" s="51"/>
      <c r="AE25" s="139"/>
      <c r="AH25" s="51"/>
      <c r="AI25" s="54"/>
      <c r="AJ25" s="51"/>
      <c r="AK25" s="51"/>
      <c r="AL25" s="174"/>
      <c r="AM25" s="174"/>
      <c r="AN25" s="174"/>
      <c r="AQ25" s="239"/>
      <c r="AR25" s="117"/>
      <c r="AW25" s="382"/>
    </row>
    <row r="26" spans="2:49" ht="27" customHeight="1" thickTop="1" thickBot="1">
      <c r="B26" s="535" t="s">
        <v>162</v>
      </c>
      <c r="C26" s="536"/>
      <c r="D26" s="562">
        <v>0</v>
      </c>
      <c r="E26" s="562"/>
      <c r="F26" s="562"/>
      <c r="G26" s="182" t="s">
        <v>158</v>
      </c>
      <c r="H26" s="533">
        <f>+P21</f>
        <v>0</v>
      </c>
      <c r="I26" s="534"/>
      <c r="J26" s="182" t="s">
        <v>158</v>
      </c>
      <c r="K26" s="54"/>
      <c r="L26" s="133"/>
      <c r="M26" s="579" t="s">
        <v>35</v>
      </c>
      <c r="N26" s="46"/>
      <c r="O26" s="46"/>
      <c r="P26" s="225" t="s">
        <v>142</v>
      </c>
      <c r="Q26" s="561" t="s">
        <v>143</v>
      </c>
      <c r="R26" s="561"/>
      <c r="S26" s="561"/>
      <c r="T26" s="544"/>
      <c r="U26" s="46"/>
      <c r="V26" s="46"/>
      <c r="W26" s="46"/>
      <c r="X26" s="46"/>
      <c r="Y26" s="46"/>
      <c r="Z26" s="46"/>
      <c r="AA26" s="46"/>
      <c r="AB26" s="46"/>
      <c r="AC26" s="46"/>
      <c r="AD26" s="46"/>
      <c r="AE26" s="46"/>
      <c r="AF26" s="46"/>
      <c r="AG26" s="46"/>
      <c r="AH26" s="46"/>
      <c r="AI26" s="59"/>
      <c r="AJ26" s="46"/>
      <c r="AK26" s="47"/>
      <c r="AL26" s="125" t="s">
        <v>149</v>
      </c>
      <c r="AM26" s="539" t="s">
        <v>213</v>
      </c>
      <c r="AN26" s="539"/>
      <c r="AO26" s="539"/>
      <c r="AP26" s="540"/>
      <c r="AQ26" s="241"/>
      <c r="AR26" s="242"/>
      <c r="AS26" s="125" t="s">
        <v>154</v>
      </c>
      <c r="AT26" s="539" t="s">
        <v>398</v>
      </c>
      <c r="AU26" s="539"/>
      <c r="AV26" s="540"/>
      <c r="AW26" s="382"/>
    </row>
    <row r="27" spans="2:49" ht="27" customHeight="1" thickBot="1">
      <c r="B27" s="535" t="s">
        <v>164</v>
      </c>
      <c r="C27" s="536"/>
      <c r="D27" s="562">
        <v>0</v>
      </c>
      <c r="E27" s="562"/>
      <c r="F27" s="562"/>
      <c r="G27" s="182" t="s">
        <v>158</v>
      </c>
      <c r="H27" s="533">
        <f>+Y21</f>
        <v>0</v>
      </c>
      <c r="I27" s="534"/>
      <c r="J27" s="182" t="s">
        <v>158</v>
      </c>
      <c r="M27" s="580"/>
      <c r="P27" s="549">
        <f>+R30+ROUND(R33,2)</f>
        <v>0</v>
      </c>
      <c r="Q27" s="582"/>
      <c r="R27" s="582"/>
      <c r="S27" s="582"/>
      <c r="T27" s="42" t="s">
        <v>38</v>
      </c>
      <c r="U27" s="62"/>
      <c r="V27" s="62"/>
      <c r="Y27" s="60" t="s">
        <v>39</v>
      </c>
      <c r="Z27" s="63"/>
      <c r="AH27" s="51"/>
      <c r="AI27" s="51"/>
      <c r="AJ27" s="51"/>
      <c r="AK27" s="51"/>
      <c r="AL27" s="545">
        <f>+AH18+P27</f>
        <v>0</v>
      </c>
      <c r="AM27" s="546"/>
      <c r="AN27" s="546"/>
      <c r="AO27" s="546"/>
      <c r="AP27" s="50" t="s">
        <v>13</v>
      </c>
      <c r="AQ27" s="239"/>
      <c r="AR27" s="117"/>
      <c r="AS27" s="541"/>
      <c r="AT27" s="542"/>
      <c r="AU27" s="542"/>
      <c r="AV27" s="50" t="s">
        <v>13</v>
      </c>
      <c r="AW27" s="382"/>
    </row>
    <row r="28" spans="2:49" ht="27" customHeight="1" thickTop="1" thickBot="1">
      <c r="B28" s="537" t="s">
        <v>299</v>
      </c>
      <c r="C28" s="538"/>
      <c r="D28" s="562">
        <v>0</v>
      </c>
      <c r="E28" s="562"/>
      <c r="F28" s="562"/>
      <c r="G28" s="182" t="s">
        <v>158</v>
      </c>
      <c r="H28" s="533">
        <f>+P15+AH12</f>
        <v>0</v>
      </c>
      <c r="I28" s="534"/>
      <c r="J28" s="182" t="s">
        <v>158</v>
      </c>
      <c r="M28" s="580"/>
      <c r="P28" s="54"/>
      <c r="U28" s="51"/>
      <c r="V28" s="51"/>
      <c r="Y28" s="572" t="s">
        <v>137</v>
      </c>
      <c r="Z28" s="573"/>
      <c r="AA28" s="571"/>
      <c r="AB28" s="562"/>
      <c r="AC28" s="562"/>
      <c r="AD28" s="562"/>
      <c r="AE28" s="562"/>
      <c r="AF28" s="42" t="s">
        <v>13</v>
      </c>
      <c r="AH28" s="51"/>
      <c r="AI28" s="51"/>
      <c r="AN28" s="238"/>
      <c r="AQ28" s="239"/>
      <c r="AR28" s="117"/>
      <c r="AS28" s="383" t="str">
        <f>+IF(AS27=0,"",IF(AL27&lt;(AS24+AS27+AS31),"エラー !：⑩の内数である（⑫+⑬＋⑭）の量が⑩を超えています",""))</f>
        <v/>
      </c>
      <c r="AT28" s="379"/>
      <c r="AU28" s="379"/>
      <c r="AV28" s="379"/>
      <c r="AW28" s="382"/>
    </row>
    <row r="29" spans="2:49" ht="27" customHeight="1" thickTop="1" thickBot="1">
      <c r="B29" s="535" t="s">
        <v>165</v>
      </c>
      <c r="C29" s="536"/>
      <c r="D29" s="562">
        <v>0</v>
      </c>
      <c r="E29" s="562"/>
      <c r="F29" s="562"/>
      <c r="G29" s="182" t="s">
        <v>158</v>
      </c>
      <c r="H29" s="533">
        <f>+AL27</f>
        <v>0</v>
      </c>
      <c r="I29" s="534"/>
      <c r="J29" s="182" t="s">
        <v>158</v>
      </c>
      <c r="M29" s="580"/>
      <c r="P29" s="54"/>
      <c r="Q29" s="133"/>
      <c r="R29" s="49" t="s">
        <v>145</v>
      </c>
      <c r="S29" s="561" t="s">
        <v>33</v>
      </c>
      <c r="T29" s="576"/>
      <c r="U29" s="576"/>
      <c r="V29" s="577"/>
      <c r="W29" s="46"/>
      <c r="X29" s="64"/>
      <c r="Y29" s="572" t="s">
        <v>191</v>
      </c>
      <c r="Z29" s="573"/>
      <c r="AA29" s="571"/>
      <c r="AB29" s="562"/>
      <c r="AC29" s="562"/>
      <c r="AD29" s="562"/>
      <c r="AE29" s="562"/>
      <c r="AF29" s="42" t="s">
        <v>13</v>
      </c>
      <c r="AH29" s="51"/>
      <c r="AI29" s="51"/>
      <c r="AJ29" s="51"/>
      <c r="AK29" s="51"/>
      <c r="AL29" s="125" t="s">
        <v>150</v>
      </c>
      <c r="AM29" s="539" t="s">
        <v>151</v>
      </c>
      <c r="AN29" s="539"/>
      <c r="AO29" s="539"/>
      <c r="AP29" s="540"/>
      <c r="AQ29" s="240"/>
      <c r="AR29" s="243"/>
      <c r="AS29" s="569" t="s">
        <v>155</v>
      </c>
      <c r="AT29" s="565" t="s">
        <v>399</v>
      </c>
      <c r="AU29" s="565"/>
      <c r="AV29" s="566"/>
      <c r="AW29" s="382"/>
    </row>
    <row r="30" spans="2:49" ht="27" customHeight="1" thickBot="1">
      <c r="B30" s="535" t="s">
        <v>166</v>
      </c>
      <c r="C30" s="536"/>
      <c r="D30" s="562">
        <v>0</v>
      </c>
      <c r="E30" s="562"/>
      <c r="F30" s="562"/>
      <c r="G30" s="182" t="s">
        <v>158</v>
      </c>
      <c r="H30" s="533">
        <f>+AL30</f>
        <v>0</v>
      </c>
      <c r="I30" s="534"/>
      <c r="J30" s="182" t="s">
        <v>158</v>
      </c>
      <c r="M30" s="580"/>
      <c r="P30" s="54"/>
      <c r="R30" s="549">
        <f>+ROUND(AA28,2)+ROUND(AA29,2)+ROUND(AA30,2)</f>
        <v>0</v>
      </c>
      <c r="S30" s="582"/>
      <c r="T30" s="582"/>
      <c r="U30" s="582"/>
      <c r="V30" s="42" t="s">
        <v>16</v>
      </c>
      <c r="Y30" s="572" t="s">
        <v>148</v>
      </c>
      <c r="Z30" s="573"/>
      <c r="AA30" s="571"/>
      <c r="AB30" s="562"/>
      <c r="AC30" s="562"/>
      <c r="AD30" s="562"/>
      <c r="AE30" s="562"/>
      <c r="AF30" s="42" t="s">
        <v>13</v>
      </c>
      <c r="AL30" s="541"/>
      <c r="AM30" s="542"/>
      <c r="AN30" s="542"/>
      <c r="AO30" s="542"/>
      <c r="AP30" s="50" t="s">
        <v>13</v>
      </c>
      <c r="AS30" s="570"/>
      <c r="AT30" s="567"/>
      <c r="AU30" s="567"/>
      <c r="AV30" s="568"/>
      <c r="AW30" s="382"/>
    </row>
    <row r="31" spans="2:49" ht="27" customHeight="1" thickTop="1" thickBot="1">
      <c r="B31" s="535" t="s">
        <v>167</v>
      </c>
      <c r="C31" s="536"/>
      <c r="D31" s="562">
        <v>0</v>
      </c>
      <c r="E31" s="562"/>
      <c r="F31" s="562"/>
      <c r="G31" s="182" t="s">
        <v>158</v>
      </c>
      <c r="H31" s="533">
        <f>+AS24</f>
        <v>0</v>
      </c>
      <c r="I31" s="534"/>
      <c r="J31" s="182" t="s">
        <v>158</v>
      </c>
      <c r="M31" s="580"/>
      <c r="P31" s="54"/>
      <c r="Y31"/>
      <c r="Z31"/>
      <c r="AA31" s="65" t="s">
        <v>309</v>
      </c>
      <c r="AK31" s="117"/>
      <c r="AL31" s="578" t="str">
        <f>+IF(AL30=0,"",IF(AL27&lt;AL30,"エラー !：⑩の内数である⑪の量が⑩を超えています",""))</f>
        <v/>
      </c>
      <c r="AM31" s="578"/>
      <c r="AN31" s="578"/>
      <c r="AO31" s="578"/>
      <c r="AP31" s="578"/>
      <c r="AQ31" s="578"/>
      <c r="AR31" s="39"/>
      <c r="AS31" s="563"/>
      <c r="AT31" s="564"/>
      <c r="AU31" s="564"/>
      <c r="AV31" s="152" t="s">
        <v>13</v>
      </c>
      <c r="AW31" s="382"/>
    </row>
    <row r="32" spans="2:49" ht="27" customHeight="1" thickTop="1" thickBot="1">
      <c r="B32" s="535" t="s">
        <v>400</v>
      </c>
      <c r="C32" s="536"/>
      <c r="D32" s="562">
        <v>0</v>
      </c>
      <c r="E32" s="562"/>
      <c r="F32" s="562"/>
      <c r="G32" s="182" t="s">
        <v>158</v>
      </c>
      <c r="H32" s="533">
        <f>+AS27</f>
        <v>0</v>
      </c>
      <c r="I32" s="534"/>
      <c r="J32" s="182" t="s">
        <v>158</v>
      </c>
      <c r="M32" s="580"/>
      <c r="P32" s="54"/>
      <c r="Q32" s="133"/>
      <c r="R32" s="49" t="s">
        <v>147</v>
      </c>
      <c r="S32" s="561" t="s">
        <v>37</v>
      </c>
      <c r="T32" s="576"/>
      <c r="U32" s="576"/>
      <c r="V32" s="577"/>
      <c r="W32" s="51"/>
      <c r="X32" s="51"/>
      <c r="Y32"/>
      <c r="Z32"/>
      <c r="AA32" s="523" t="s">
        <v>280</v>
      </c>
      <c r="AB32" s="524"/>
      <c r="AC32" s="524"/>
      <c r="AD32" s="524"/>
      <c r="AE32" s="524"/>
      <c r="AF32" s="524"/>
      <c r="AG32" s="524" t="s">
        <v>281</v>
      </c>
      <c r="AH32" s="524"/>
      <c r="AI32" s="524"/>
      <c r="AJ32" s="524"/>
      <c r="AK32" s="524" t="s">
        <v>310</v>
      </c>
      <c r="AL32" s="524"/>
      <c r="AM32" s="524"/>
      <c r="AN32" s="524"/>
      <c r="AO32" s="529"/>
      <c r="AP32" s="176"/>
      <c r="AS32" s="384" t="str">
        <f>+IF(AS31=0,"",IF(AL27&lt;(AS24+AS27+AS31),"エラー !：⑩の内数である（⑫+⑬＋⑭）の量が⑩を超えています",""))</f>
        <v/>
      </c>
      <c r="AT32" s="380"/>
      <c r="AU32" s="380"/>
      <c r="AV32" s="380"/>
      <c r="AW32" s="382"/>
    </row>
    <row r="33" spans="2:62" ht="27" customHeight="1" thickBot="1">
      <c r="B33" s="559" t="s">
        <v>401</v>
      </c>
      <c r="C33" s="560"/>
      <c r="D33" s="574">
        <v>0</v>
      </c>
      <c r="E33" s="575"/>
      <c r="F33" s="575"/>
      <c r="G33" s="183" t="s">
        <v>158</v>
      </c>
      <c r="H33" s="552">
        <f>+AS31</f>
        <v>0</v>
      </c>
      <c r="I33" s="553"/>
      <c r="J33" s="183" t="s">
        <v>158</v>
      </c>
      <c r="M33" s="581"/>
      <c r="R33" s="571"/>
      <c r="S33" s="562"/>
      <c r="T33" s="562"/>
      <c r="U33" s="562"/>
      <c r="V33" s="42" t="s">
        <v>38</v>
      </c>
      <c r="W33" s="51"/>
      <c r="X33" s="51"/>
      <c r="Y33"/>
      <c r="Z33"/>
      <c r="AA33" s="525"/>
      <c r="AB33" s="526"/>
      <c r="AC33" s="526"/>
      <c r="AD33" s="526"/>
      <c r="AE33" s="526"/>
      <c r="AF33" s="526"/>
      <c r="AG33" s="526"/>
      <c r="AH33" s="526"/>
      <c r="AI33" s="526"/>
      <c r="AJ33" s="526"/>
      <c r="AK33" s="526"/>
      <c r="AL33" s="526"/>
      <c r="AM33" s="526"/>
      <c r="AN33" s="526"/>
      <c r="AO33" s="530"/>
      <c r="AP33" s="176"/>
      <c r="AW33" s="382"/>
    </row>
    <row r="34" spans="2:62" ht="18" customHeight="1">
      <c r="C34" s="244" t="str">
        <f>+IF(D30=0,"",IF(D29&lt;D30,"エラー !：上の表は、⑩の内数である⑪の量が⑩を超えています",""))</f>
        <v/>
      </c>
      <c r="AA34" s="527"/>
      <c r="AB34" s="528"/>
      <c r="AC34" s="528"/>
      <c r="AD34" s="528"/>
      <c r="AE34" s="528"/>
      <c r="AF34" s="528"/>
      <c r="AG34" s="528"/>
      <c r="AH34" s="528"/>
      <c r="AI34" s="528"/>
      <c r="AJ34" s="528"/>
      <c r="AK34" s="528"/>
      <c r="AL34" s="528"/>
      <c r="AM34" s="528"/>
      <c r="AN34" s="528"/>
      <c r="AO34" s="531"/>
      <c r="AP34" s="176"/>
      <c r="AW34" s="382"/>
    </row>
    <row r="35" spans="2:62" ht="15" customHeight="1">
      <c r="C35" s="245" t="str">
        <f>+IF(D31=0,"",IF(D29&lt;D31,"エラー !：上の表は、⑩の内数である⑫の量が⑩を超えています",""))</f>
        <v/>
      </c>
      <c r="AF35" s="62"/>
      <c r="AG35" s="62"/>
      <c r="AH35" s="62"/>
      <c r="AI35" s="62"/>
      <c r="AJ35" s="62"/>
      <c r="AK35" s="62"/>
      <c r="AL35" s="51"/>
      <c r="AM35" s="51"/>
      <c r="AN35" s="51"/>
      <c r="AO35" s="51"/>
      <c r="AP35" s="51"/>
      <c r="AQ35" s="51"/>
      <c r="AR35" s="51"/>
    </row>
    <row r="36" spans="2:62" ht="15" customHeight="1">
      <c r="C36" s="245" t="str">
        <f>+IF(D32=0,"",IF(D29&lt;D32,"エラー !：上の表は、⑩の内数である⑬の量が⑩を超えています",""))</f>
        <v/>
      </c>
      <c r="AF36" s="62"/>
      <c r="AG36" s="62"/>
      <c r="AH36" s="62"/>
      <c r="AI36" s="62"/>
      <c r="AJ36" s="62"/>
      <c r="AK36" s="62"/>
      <c r="AL36" s="62"/>
      <c r="AM36" s="141"/>
      <c r="AN36" s="141"/>
      <c r="AO36" s="117"/>
      <c r="AP36" s="51"/>
      <c r="AQ36" s="51"/>
      <c r="AR36" s="51"/>
      <c r="AS36" s="51"/>
      <c r="AT36" s="51"/>
      <c r="AU36" s="51"/>
      <c r="AV36" s="51"/>
      <c r="AW36" s="66"/>
      <c r="AY36" s="51"/>
      <c r="AZ36" s="51"/>
      <c r="BA36" s="51"/>
      <c r="BB36" s="51"/>
      <c r="BC36" s="51"/>
      <c r="BD36" s="51"/>
    </row>
    <row r="37" spans="2:62" ht="15" customHeight="1">
      <c r="C37" s="245" t="str">
        <f>+IF(D33=0,"",IF(D29&lt;D33,"エラー !：上の表は、⑩の内数である⑭の量が⑩を超えています",""))</f>
        <v/>
      </c>
      <c r="J37" s="66"/>
      <c r="K37" s="66"/>
      <c r="R37" s="66"/>
      <c r="S37" s="66"/>
      <c r="T37" s="66"/>
      <c r="AF37" s="51"/>
      <c r="AG37" s="51"/>
      <c r="AH37" s="51"/>
      <c r="AI37" s="51"/>
      <c r="AJ37" s="51"/>
      <c r="AK37" s="51"/>
      <c r="AL37" s="62"/>
      <c r="AM37" s="117"/>
      <c r="AN37" s="117"/>
      <c r="AO37" s="117"/>
      <c r="AP37" s="51"/>
      <c r="AQ37" s="51"/>
      <c r="AR37" s="51"/>
      <c r="AS37" s="51"/>
      <c r="AT37" s="51"/>
      <c r="AU37" s="62"/>
      <c r="AV37" s="62"/>
      <c r="AW37" s="66"/>
      <c r="AY37" s="51"/>
      <c r="AZ37" s="51"/>
      <c r="BA37" s="51"/>
      <c r="BB37" s="51"/>
      <c r="BC37" s="51"/>
      <c r="BD37" s="51"/>
    </row>
    <row r="38" spans="2:62" ht="13.5">
      <c r="J38" s="66"/>
      <c r="K38" s="66"/>
      <c r="R38" s="66"/>
      <c r="S38" s="66"/>
      <c r="T38" s="66"/>
      <c r="AF38" s="51"/>
      <c r="AG38" s="51"/>
      <c r="AH38" s="51"/>
      <c r="AI38" s="51"/>
      <c r="AJ38" s="51"/>
      <c r="AK38" s="51"/>
      <c r="AL38" s="62"/>
      <c r="AM38" s="117"/>
      <c r="AN38" s="117"/>
      <c r="AO38" s="117"/>
      <c r="AP38" s="51"/>
      <c r="AQ38" s="51"/>
      <c r="AR38" s="51"/>
      <c r="AS38" s="117"/>
      <c r="AT38" s="141"/>
      <c r="AU38" s="62"/>
      <c r="AV38" s="62"/>
      <c r="AW38" s="66"/>
      <c r="AY38" s="51"/>
      <c r="AZ38" s="51"/>
      <c r="BA38" s="51"/>
      <c r="BB38" s="51"/>
      <c r="BC38" s="51"/>
      <c r="BD38" s="51"/>
    </row>
    <row r="39" spans="2:62" ht="13.5">
      <c r="J39" s="66"/>
      <c r="K39" s="66"/>
      <c r="R39" s="66"/>
      <c r="S39" s="66"/>
      <c r="T39" s="66"/>
      <c r="AF39" s="51"/>
      <c r="AG39" s="51"/>
      <c r="AH39" s="51"/>
      <c r="AI39" s="51"/>
      <c r="AJ39" s="51"/>
      <c r="AK39" s="51"/>
      <c r="AL39" s="62"/>
      <c r="AM39" s="117"/>
      <c r="AN39" s="117"/>
      <c r="AO39" s="117"/>
      <c r="AP39" s="51"/>
      <c r="AQ39" s="51"/>
      <c r="AR39" s="51"/>
      <c r="AS39" s="117"/>
      <c r="AT39" s="62"/>
      <c r="AU39" s="62"/>
      <c r="AV39" s="62"/>
      <c r="AW39" s="66"/>
      <c r="AY39" s="51"/>
      <c r="AZ39" s="51"/>
      <c r="BA39" s="51"/>
      <c r="BB39" s="51"/>
      <c r="BC39" s="51"/>
      <c r="BD39" s="51"/>
    </row>
    <row r="40" spans="2:62" ht="13.5">
      <c r="J40" s="66"/>
      <c r="K40" s="66"/>
      <c r="R40" s="66"/>
      <c r="S40" s="66"/>
      <c r="T40" s="66"/>
      <c r="AF40" s="51"/>
      <c r="AG40" s="51"/>
      <c r="AH40" s="51"/>
      <c r="AI40" s="51"/>
      <c r="AJ40" s="51"/>
      <c r="AK40" s="51"/>
      <c r="AL40" s="62"/>
      <c r="AM40" s="117"/>
      <c r="AN40" s="117"/>
      <c r="AO40" s="117"/>
      <c r="AP40" s="51"/>
      <c r="AQ40" s="51"/>
      <c r="AR40" s="51"/>
      <c r="AS40" s="117"/>
      <c r="AT40" s="62"/>
      <c r="AU40" s="62"/>
      <c r="AV40" s="62"/>
      <c r="AW40" s="66"/>
      <c r="AY40" s="51"/>
      <c r="AZ40" s="51"/>
      <c r="BA40" s="51"/>
      <c r="BB40" s="51"/>
      <c r="BC40" s="51"/>
      <c r="BD40" s="51"/>
    </row>
    <row r="41" spans="2:62" ht="13.5">
      <c r="J41" s="66"/>
      <c r="K41" s="66"/>
      <c r="R41" s="66"/>
      <c r="S41" s="66"/>
      <c r="T41" s="66"/>
      <c r="AF41" s="51"/>
      <c r="AG41" s="51"/>
      <c r="AH41" s="51"/>
      <c r="AI41" s="51"/>
      <c r="AJ41" s="51"/>
      <c r="AK41" s="51"/>
      <c r="AL41" s="51"/>
      <c r="AM41" s="51"/>
      <c r="AN41" s="51"/>
      <c r="AO41" s="51"/>
      <c r="AP41" s="51"/>
      <c r="AQ41" s="51"/>
      <c r="AR41" s="51"/>
      <c r="AS41" s="117"/>
      <c r="AT41" s="62"/>
      <c r="AU41" s="62"/>
      <c r="AV41" s="62"/>
      <c r="AW41" s="66"/>
      <c r="AY41" s="51"/>
      <c r="AZ41" s="51"/>
      <c r="BA41" s="51"/>
      <c r="BB41" s="51"/>
      <c r="BC41" s="51"/>
      <c r="BD41" s="51"/>
    </row>
    <row r="42" spans="2:62" ht="13.5">
      <c r="I42" s="66"/>
      <c r="J42" s="66"/>
      <c r="K42" s="66"/>
      <c r="R42" s="66"/>
      <c r="S42" s="66"/>
      <c r="T42" s="66"/>
      <c r="AQ42" s="51"/>
      <c r="AR42" s="51"/>
      <c r="AS42" s="117"/>
      <c r="AT42" s="62"/>
      <c r="AY42" s="51"/>
      <c r="AZ42" s="51"/>
      <c r="BA42" s="51"/>
      <c r="BB42" s="51"/>
      <c r="BC42" s="51"/>
      <c r="BD42" s="51"/>
    </row>
    <row r="43" spans="2:62">
      <c r="I43" s="66"/>
      <c r="J43" s="66"/>
      <c r="K43" s="66"/>
      <c r="R43" s="66"/>
      <c r="S43" s="66"/>
      <c r="T43" s="66"/>
      <c r="AW43" s="66"/>
      <c r="AY43" s="51"/>
      <c r="AZ43" s="51"/>
      <c r="BA43" s="51"/>
      <c r="BB43" s="51"/>
      <c r="BC43" s="51"/>
      <c r="BD43" s="51"/>
    </row>
    <row r="44" spans="2:62">
      <c r="I44" s="66"/>
      <c r="J44" s="66"/>
      <c r="K44" s="66"/>
      <c r="R44" s="66"/>
      <c r="S44" s="66"/>
      <c r="T44" s="66"/>
      <c r="AW44" s="66"/>
    </row>
    <row r="45" spans="2:62">
      <c r="I45" s="66"/>
      <c r="J45" s="66"/>
      <c r="K45" s="66"/>
      <c r="R45" s="66"/>
      <c r="S45" s="66"/>
      <c r="T45" s="66"/>
    </row>
    <row r="46" spans="2:62">
      <c r="I46" s="66"/>
      <c r="J46" s="66"/>
      <c r="K46" s="66"/>
      <c r="R46" s="66"/>
      <c r="S46" s="66"/>
      <c r="T46" s="66"/>
    </row>
    <row r="47" spans="2:62" ht="13.5">
      <c r="I47" s="66"/>
      <c r="J47" s="66"/>
      <c r="K47" s="66"/>
      <c r="R47" s="66"/>
      <c r="S47" s="66"/>
      <c r="T47" s="66"/>
      <c r="BH47" s="67"/>
      <c r="BI47" s="67"/>
      <c r="BJ47" s="65"/>
    </row>
    <row r="48" spans="2:62">
      <c r="I48" s="66"/>
      <c r="J48" s="66"/>
      <c r="K48" s="66"/>
      <c r="R48" s="66"/>
      <c r="S48" s="66"/>
      <c r="T48" s="66"/>
      <c r="BH48" s="65"/>
    </row>
    <row r="49" spans="7:62">
      <c r="G49" s="66"/>
      <c r="H49" s="66"/>
      <c r="I49" s="66"/>
      <c r="J49" s="66"/>
      <c r="K49" s="66"/>
      <c r="R49" s="66"/>
      <c r="S49" s="66"/>
      <c r="T49" s="66"/>
      <c r="BE49" s="65"/>
      <c r="BF49" s="65"/>
      <c r="BG49" s="65"/>
      <c r="BH49" s="65"/>
    </row>
    <row r="50" spans="7:62">
      <c r="G50" s="66"/>
      <c r="H50" s="66"/>
      <c r="I50" s="66"/>
      <c r="J50" s="66"/>
      <c r="K50" s="66"/>
      <c r="R50" s="66"/>
      <c r="S50" s="66"/>
      <c r="T50" s="66"/>
      <c r="BE50" s="65"/>
      <c r="BF50" s="65"/>
      <c r="BG50" s="65"/>
      <c r="BH50" s="65"/>
    </row>
    <row r="51" spans="7:62">
      <c r="G51" s="66"/>
      <c r="H51" s="66"/>
      <c r="I51" s="66"/>
      <c r="J51" s="66"/>
      <c r="K51" s="66"/>
      <c r="R51" s="66"/>
      <c r="S51" s="66"/>
      <c r="T51" s="66"/>
      <c r="BE51" s="65"/>
      <c r="BF51" s="65"/>
      <c r="BG51" s="65"/>
      <c r="BH51" s="65"/>
    </row>
    <row r="52" spans="7:62">
      <c r="G52" s="66"/>
      <c r="H52" s="66"/>
      <c r="I52" s="66"/>
      <c r="J52" s="66"/>
      <c r="K52" s="66"/>
      <c r="R52" s="66"/>
      <c r="S52" s="66"/>
      <c r="T52" s="66"/>
      <c r="BE52" s="65"/>
      <c r="BF52" s="65"/>
      <c r="BG52" s="65"/>
      <c r="BH52" s="65"/>
    </row>
    <row r="53" spans="7:62">
      <c r="G53" s="66"/>
      <c r="H53" s="66"/>
      <c r="I53" s="66"/>
      <c r="J53" s="66"/>
      <c r="K53" s="66"/>
      <c r="R53" s="66"/>
      <c r="S53" s="66"/>
      <c r="T53" s="66"/>
      <c r="BE53" s="65"/>
      <c r="BG53" s="65"/>
      <c r="BH53" s="65"/>
      <c r="BI53" s="65"/>
      <c r="BJ53" s="65"/>
    </row>
    <row r="54" spans="7:62">
      <c r="G54" s="66"/>
      <c r="H54" s="66"/>
      <c r="I54" s="66"/>
      <c r="J54" s="66"/>
      <c r="K54" s="66"/>
      <c r="R54" s="66"/>
      <c r="S54" s="66"/>
      <c r="T54" s="66"/>
      <c r="BD54" s="65"/>
      <c r="BE54" s="68"/>
      <c r="BG54" s="65"/>
      <c r="BH54" s="65"/>
      <c r="BI54" s="65"/>
      <c r="BJ54" s="65"/>
    </row>
    <row r="55" spans="7:62">
      <c r="G55" s="66"/>
      <c r="H55" s="66"/>
      <c r="I55" s="66"/>
      <c r="J55" s="66"/>
      <c r="K55" s="66"/>
      <c r="R55" s="66"/>
      <c r="S55" s="66"/>
      <c r="T55" s="66"/>
      <c r="BD55" s="65"/>
      <c r="BE55" s="68"/>
      <c r="BG55" s="65"/>
      <c r="BH55" s="65"/>
      <c r="BI55" s="65"/>
      <c r="BJ55" s="65"/>
    </row>
    <row r="56" spans="7:62">
      <c r="G56" s="66"/>
      <c r="H56" s="66"/>
      <c r="I56" s="66"/>
      <c r="J56" s="66"/>
      <c r="K56" s="66"/>
      <c r="R56" s="66"/>
      <c r="S56" s="66"/>
      <c r="T56" s="66"/>
      <c r="BD56" s="65"/>
      <c r="BE56" s="68"/>
      <c r="BG56" s="65"/>
      <c r="BH56" s="65"/>
      <c r="BI56" s="65"/>
      <c r="BJ56" s="65"/>
    </row>
    <row r="57" spans="7:62">
      <c r="G57" s="66"/>
      <c r="H57" s="66"/>
      <c r="I57" s="66"/>
      <c r="BD57" s="65"/>
      <c r="BE57" s="68"/>
      <c r="BG57" s="65"/>
      <c r="BH57" s="65"/>
      <c r="BI57" s="65"/>
      <c r="BJ57" s="65"/>
    </row>
    <row r="58" spans="7:62" ht="12.75">
      <c r="G58" s="66"/>
      <c r="H58" s="66"/>
      <c r="I58" s="66"/>
      <c r="L58" s="66"/>
      <c r="M58" s="69"/>
      <c r="N58" s="66"/>
      <c r="O58" s="66"/>
      <c r="BD58" s="65"/>
      <c r="BE58" s="68"/>
      <c r="BG58" s="65"/>
      <c r="BH58" s="65"/>
      <c r="BI58" s="65"/>
      <c r="BJ58" s="65"/>
    </row>
    <row r="59" spans="7:62">
      <c r="G59" s="66"/>
      <c r="H59" s="66"/>
      <c r="I59" s="66"/>
      <c r="BD59" s="65"/>
      <c r="BE59" s="68"/>
      <c r="BG59" s="65"/>
      <c r="BH59" s="65"/>
      <c r="BI59" s="65"/>
      <c r="BJ59" s="65"/>
    </row>
    <row r="60" spans="7:62">
      <c r="G60" s="66"/>
      <c r="H60" s="66"/>
      <c r="I60" s="66"/>
      <c r="BD60" s="65"/>
      <c r="BE60" s="68"/>
      <c r="BG60" s="65"/>
      <c r="BH60" s="65"/>
      <c r="BI60" s="65"/>
      <c r="BJ60" s="65"/>
    </row>
    <row r="61" spans="7:62">
      <c r="G61" s="66"/>
      <c r="H61" s="66"/>
      <c r="I61" s="66"/>
      <c r="BD61" s="65"/>
      <c r="BE61" s="68"/>
      <c r="BG61" s="65"/>
      <c r="BH61" s="65"/>
      <c r="BI61" s="65"/>
      <c r="BJ61" s="65"/>
    </row>
    <row r="62" spans="7:62">
      <c r="BD62" s="65"/>
      <c r="BE62" s="68"/>
      <c r="BG62" s="65"/>
      <c r="BH62" s="65"/>
      <c r="BI62" s="65"/>
      <c r="BJ62" s="65"/>
    </row>
    <row r="63" spans="7:62">
      <c r="BD63" s="65"/>
      <c r="BE63" s="68"/>
      <c r="BG63" s="65"/>
      <c r="BH63" s="65"/>
      <c r="BI63" s="65"/>
      <c r="BJ63" s="65"/>
    </row>
    <row r="64" spans="7:62">
      <c r="BD64" s="65"/>
      <c r="BE64" s="68"/>
      <c r="BG64" s="65"/>
      <c r="BH64" s="65"/>
      <c r="BI64" s="65"/>
      <c r="BJ64" s="65"/>
    </row>
    <row r="65" spans="12:62">
      <c r="BD65" s="65"/>
      <c r="BE65" s="68"/>
      <c r="BG65" s="65"/>
      <c r="BH65" s="65"/>
      <c r="BI65" s="65"/>
      <c r="BJ65" s="65"/>
    </row>
    <row r="66" spans="12:62">
      <c r="BD66" s="65"/>
      <c r="BE66" s="68"/>
      <c r="BG66" s="65"/>
      <c r="BH66" s="65"/>
      <c r="BI66" s="65"/>
      <c r="BJ66" s="65"/>
    </row>
    <row r="67" spans="12:62">
      <c r="BD67" s="65"/>
      <c r="BE67" s="68"/>
      <c r="BG67" s="65"/>
      <c r="BH67" s="65"/>
      <c r="BI67" s="65"/>
      <c r="BJ67" s="65"/>
    </row>
    <row r="69" spans="12:62" ht="12.75">
      <c r="L69" s="66"/>
      <c r="M69" s="69"/>
      <c r="N69" s="66"/>
      <c r="O69" s="66"/>
    </row>
    <row r="70" spans="12:62" ht="12.75">
      <c r="L70" s="66"/>
      <c r="M70" s="69"/>
      <c r="N70" s="66"/>
      <c r="O70" s="66"/>
    </row>
    <row r="71" spans="12:62" ht="12.75">
      <c r="L71" s="66"/>
      <c r="M71" s="69"/>
      <c r="N71" s="66"/>
      <c r="O71" s="66"/>
    </row>
    <row r="72" spans="12:62" ht="12.75">
      <c r="L72" s="66"/>
      <c r="M72" s="69"/>
      <c r="N72" s="66"/>
      <c r="O72" s="66"/>
    </row>
    <row r="73" spans="12:62" ht="12.75">
      <c r="L73" s="66"/>
      <c r="M73" s="69"/>
      <c r="N73" s="66"/>
      <c r="O73" s="66"/>
    </row>
    <row r="74" spans="12:62" ht="12.75">
      <c r="L74" s="66"/>
      <c r="M74" s="69"/>
      <c r="N74" s="66"/>
      <c r="O74" s="66"/>
    </row>
    <row r="75" spans="12:62" ht="12.75">
      <c r="L75" s="66"/>
      <c r="M75" s="69"/>
      <c r="N75" s="66"/>
      <c r="O75" s="66"/>
    </row>
    <row r="76" spans="12:62" ht="12.75">
      <c r="L76" s="66"/>
      <c r="M76" s="69"/>
      <c r="N76" s="66"/>
      <c r="O76" s="66"/>
    </row>
  </sheetData>
  <sheetProtection algorithmName="SHA-512" hashValue="D6Wxim5SSPUJ/mbM6l6GMuCsY9dZURhrbJSGTONI5NSZMQ87NOR0dwdoa3AZOtt5jFcCeUN+PlTBuPuyUszixQ==" saltValue="BbER0Cc8o+lELdaIASF3Xg==" spinCount="100000" sheet="1" objects="1" scenarios="1"/>
  <mergeCells count="113">
    <mergeCell ref="B2:J3"/>
    <mergeCell ref="AS17:AT17"/>
    <mergeCell ref="AI8:AN8"/>
    <mergeCell ref="P12:S12"/>
    <mergeCell ref="AP3:AR4"/>
    <mergeCell ref="AE9:AE14"/>
    <mergeCell ref="F9:I9"/>
    <mergeCell ref="Q20:T20"/>
    <mergeCell ref="AI14:AN14"/>
    <mergeCell ref="S7:V7"/>
    <mergeCell ref="AH9:AM9"/>
    <mergeCell ref="AF5:AU5"/>
    <mergeCell ref="AS3:AT3"/>
    <mergeCell ref="Z5:AD5"/>
    <mergeCell ref="AB3:AD3"/>
    <mergeCell ref="B7:C7"/>
    <mergeCell ref="C8:K8"/>
    <mergeCell ref="Q14:T14"/>
    <mergeCell ref="D7:I7"/>
    <mergeCell ref="G14:I14"/>
    <mergeCell ref="M11:M24"/>
    <mergeCell ref="D23:G23"/>
    <mergeCell ref="B23:C23"/>
    <mergeCell ref="AE17:AE21"/>
    <mergeCell ref="H24:I24"/>
    <mergeCell ref="G11:I11"/>
    <mergeCell ref="Q11:T11"/>
    <mergeCell ref="P15:S15"/>
    <mergeCell ref="F12:H12"/>
    <mergeCell ref="P18:S18"/>
    <mergeCell ref="Q23:T23"/>
    <mergeCell ref="P16:AB16"/>
    <mergeCell ref="Z17:AB17"/>
    <mergeCell ref="Y18:AA18"/>
    <mergeCell ref="Z20:AB20"/>
    <mergeCell ref="F15:H15"/>
    <mergeCell ref="B21:J22"/>
    <mergeCell ref="H23:J23"/>
    <mergeCell ref="Q17:T17"/>
    <mergeCell ref="P21:S21"/>
    <mergeCell ref="P22:V22"/>
    <mergeCell ref="S29:V29"/>
    <mergeCell ref="AS4:AT4"/>
    <mergeCell ref="AS31:AU31"/>
    <mergeCell ref="AL27:AO27"/>
    <mergeCell ref="AL30:AO30"/>
    <mergeCell ref="AM29:AP29"/>
    <mergeCell ref="AO20:AP20"/>
    <mergeCell ref="AL31:AQ31"/>
    <mergeCell ref="AM26:AP26"/>
    <mergeCell ref="AO17:AP17"/>
    <mergeCell ref="AI17:AL17"/>
    <mergeCell ref="AH15:AM15"/>
    <mergeCell ref="AH12:AM12"/>
    <mergeCell ref="AI11:AN11"/>
    <mergeCell ref="AS16:AT16"/>
    <mergeCell ref="AS18:AT18"/>
    <mergeCell ref="AS24:AU24"/>
    <mergeCell ref="AT23:AV23"/>
    <mergeCell ref="AH18:AK18"/>
    <mergeCell ref="AT29:AV30"/>
    <mergeCell ref="AS29:AS30"/>
    <mergeCell ref="Y21:AA21"/>
    <mergeCell ref="U23:X23"/>
    <mergeCell ref="U17:X17"/>
    <mergeCell ref="AT26:AV26"/>
    <mergeCell ref="R30:U30"/>
    <mergeCell ref="H33:I33"/>
    <mergeCell ref="B32:C32"/>
    <mergeCell ref="H25:I25"/>
    <mergeCell ref="H28:I28"/>
    <mergeCell ref="P27:S27"/>
    <mergeCell ref="Q26:T26"/>
    <mergeCell ref="M26:M33"/>
    <mergeCell ref="B25:C25"/>
    <mergeCell ref="B28:C28"/>
    <mergeCell ref="D32:F32"/>
    <mergeCell ref="AS27:AU27"/>
    <mergeCell ref="AA32:AF34"/>
    <mergeCell ref="R33:U33"/>
    <mergeCell ref="S32:V32"/>
    <mergeCell ref="Y28:Z28"/>
    <mergeCell ref="Y29:Z29"/>
    <mergeCell ref="Y30:Z30"/>
    <mergeCell ref="AG32:AJ34"/>
    <mergeCell ref="AK32:AO34"/>
    <mergeCell ref="D28:F28"/>
    <mergeCell ref="H29:I29"/>
    <mergeCell ref="D26:F26"/>
    <mergeCell ref="AW18:AW20"/>
    <mergeCell ref="D24:F24"/>
    <mergeCell ref="P24:S24"/>
    <mergeCell ref="AA28:AE28"/>
    <mergeCell ref="AA29:AE29"/>
    <mergeCell ref="AA30:AE30"/>
    <mergeCell ref="B33:C33"/>
    <mergeCell ref="B24:C24"/>
    <mergeCell ref="H30:I30"/>
    <mergeCell ref="H31:I31"/>
    <mergeCell ref="H26:I26"/>
    <mergeCell ref="B26:C26"/>
    <mergeCell ref="B27:C27"/>
    <mergeCell ref="D33:F33"/>
    <mergeCell ref="H32:I32"/>
    <mergeCell ref="D25:F25"/>
    <mergeCell ref="B29:C29"/>
    <mergeCell ref="B30:C30"/>
    <mergeCell ref="H27:I27"/>
    <mergeCell ref="B31:C31"/>
    <mergeCell ref="D30:F30"/>
    <mergeCell ref="D29:F29"/>
    <mergeCell ref="D31:F31"/>
    <mergeCell ref="D27:F27"/>
  </mergeCells>
  <phoneticPr fontId="3"/>
  <dataValidations count="4">
    <dataValidation type="custom" allowBlank="1" showInputMessage="1" showErrorMessage="1" error="入力は少数第1位までにして下さい。" sqref="AU13:AU14 W7:X7" xr:uid="{00000000-0002-0000-0D00-000000000000}">
      <formula1>W7=ROUND(W7,1)</formula1>
    </dataValidation>
    <dataValidation type="custom" allowBlank="1" showInputMessage="1" showErrorMessage="1" sqref="H24:H33" xr:uid="{00000000-0002-0000-0D00-000001000000}">
      <formula1>H24=ROUND(H24,1)</formula1>
    </dataValidation>
    <dataValidation type="custom" allowBlank="1" showInputMessage="1" showErrorMessage="1" error="入力は少数第2位までにしてください。" sqref="AS31:AU31 F15:H15 P12:S12 P15:S15 P18:S18 P21:S21 P24:S24 AH9:AM9 AH12:AM12 AH15:AM15 AU16:AU18 AO21 AA28:AE30 AS27:AU27 AL30:AO30 D24:F33" xr:uid="{00000000-0002-0000-0D00-000002000000}">
      <formula1>D9=ROUND(D9,2)</formula1>
    </dataValidation>
    <dataValidation type="textLength" allowBlank="1" showInputMessage="1" showErrorMessage="1" errorTitle="要確認" error="「廃油」は、中間処理を経ずに「最終処分」はできません。" sqref="R33:U33" xr:uid="{00000000-0002-0000-0D00-000003000000}">
      <formula1>0</formula1>
      <formula2>0</formula2>
    </dataValidation>
  </dataValidations>
  <pageMargins left="0.59055118110236227" right="0.59055118110236227" top="0.62992125984251968" bottom="0.39370078740157483" header="0.51181102362204722" footer="0"/>
  <pageSetup paperSize="9" scale="68" orientation="landscape" r:id="rId1"/>
  <headerFooter alignWithMargins="0"/>
  <drawing r:id="rId2"/>
  <legacyDrawing r:id="rId3"/>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Sheet13">
    <pageSetUpPr fitToPage="1"/>
  </sheetPr>
  <dimension ref="B1:BJ76"/>
  <sheetViews>
    <sheetView showGridLines="0" zoomScaleNormal="100" workbookViewId="0">
      <selection activeCell="B2" sqref="B2:J3"/>
    </sheetView>
  </sheetViews>
  <sheetFormatPr defaultColWidth="9" defaultRowHeight="12"/>
  <cols>
    <col min="1" max="2" width="2.875" style="38" customWidth="1"/>
    <col min="3" max="3" width="18.375" style="38" customWidth="1"/>
    <col min="4" max="5" width="4.375" style="38" customWidth="1"/>
    <col min="6" max="6" width="3.75" style="38" customWidth="1"/>
    <col min="7" max="7" width="2.375" style="38" customWidth="1"/>
    <col min="8" max="8" width="10.375" style="38" customWidth="1"/>
    <col min="9" max="9" width="2.375" style="38" customWidth="1"/>
    <col min="10" max="11" width="2.5" style="38" customWidth="1"/>
    <col min="12" max="12" width="2.75" style="38" customWidth="1"/>
    <col min="13" max="13" width="2.875" style="38" customWidth="1"/>
    <col min="14" max="15" width="2.75" style="38" customWidth="1"/>
    <col min="16" max="16" width="3" style="38" customWidth="1"/>
    <col min="17" max="19" width="4.75" style="38" customWidth="1"/>
    <col min="20" max="22" width="2.875" style="38" customWidth="1"/>
    <col min="23" max="24" width="2.5" style="38" customWidth="1"/>
    <col min="25" max="25" width="2.875" style="38" customWidth="1"/>
    <col min="26" max="26" width="7.75" style="38" customWidth="1"/>
    <col min="27" max="27" width="4.75" style="38" customWidth="1"/>
    <col min="28" max="28" width="2" style="38" customWidth="1"/>
    <col min="29" max="30" width="2.375" style="38" customWidth="1"/>
    <col min="31" max="31" width="3.125" style="38" customWidth="1"/>
    <col min="32" max="33" width="2.375" style="38" customWidth="1"/>
    <col min="34" max="34" width="2.875" style="38" customWidth="1"/>
    <col min="35" max="35" width="7.75" style="38" customWidth="1"/>
    <col min="36" max="37" width="4.375" style="38" customWidth="1"/>
    <col min="38" max="38" width="3.375" style="38" customWidth="1"/>
    <col min="39" max="39" width="2.75" style="38" customWidth="1"/>
    <col min="40" max="40" width="2.875" style="38" customWidth="1"/>
    <col min="41" max="41" width="10.75" style="38" customWidth="1"/>
    <col min="42" max="42" width="2.875" style="38" customWidth="1"/>
    <col min="43" max="44" width="2.5" style="38" customWidth="1"/>
    <col min="45" max="45" width="2.75" style="38" customWidth="1"/>
    <col min="46" max="46" width="7.75" style="38" customWidth="1"/>
    <col min="47" max="47" width="11.75" style="38" customWidth="1"/>
    <col min="48" max="48" width="1.875" style="38" customWidth="1"/>
    <col min="49" max="49" width="5.375" style="38" customWidth="1"/>
    <col min="50" max="58" width="9" style="38"/>
    <col min="59" max="59" width="16.25" style="38" customWidth="1"/>
    <col min="60" max="16384" width="9" style="38"/>
  </cols>
  <sheetData>
    <row r="1" spans="2:49" ht="27" customHeight="1">
      <c r="F1" s="37"/>
      <c r="S1" s="83" t="s">
        <v>74</v>
      </c>
      <c r="T1" s="83" t="s">
        <v>214</v>
      </c>
    </row>
    <row r="2" spans="2:49" ht="12" customHeight="1" thickBot="1">
      <c r="B2" s="522" t="s">
        <v>277</v>
      </c>
      <c r="C2" s="522"/>
      <c r="D2" s="522"/>
      <c r="E2" s="522"/>
      <c r="F2" s="522"/>
      <c r="G2" s="522"/>
      <c r="H2" s="522"/>
      <c r="I2" s="522"/>
      <c r="J2" s="522"/>
      <c r="K2" s="116"/>
      <c r="L2" s="116"/>
      <c r="M2" s="116"/>
      <c r="N2" s="116"/>
      <c r="O2" s="116"/>
      <c r="P2" s="116"/>
      <c r="Q2" s="116"/>
      <c r="R2" s="116"/>
      <c r="S2" s="116"/>
      <c r="T2" s="116"/>
      <c r="U2" s="116"/>
      <c r="V2" s="116"/>
      <c r="W2" s="116"/>
      <c r="X2" s="116"/>
      <c r="Y2" s="97"/>
      <c r="Z2" s="39"/>
      <c r="AA2" s="39"/>
      <c r="AB2" s="39"/>
      <c r="AC2" s="39"/>
      <c r="AD2" s="39"/>
      <c r="AE2" s="39"/>
      <c r="AF2" s="39"/>
      <c r="AG2" s="39"/>
      <c r="AH2" s="39"/>
      <c r="AI2" s="39"/>
      <c r="AJ2" s="39"/>
      <c r="AK2" s="39"/>
      <c r="AL2" s="39"/>
      <c r="AM2" s="39"/>
      <c r="AN2" s="39"/>
      <c r="AO2" s="39"/>
      <c r="AP2" s="39"/>
      <c r="AQ2" s="39"/>
      <c r="AR2" s="39"/>
      <c r="AS2" s="39"/>
      <c r="AT2" s="39"/>
      <c r="AU2" s="109"/>
      <c r="AV2" s="107"/>
      <c r="AW2" s="382"/>
    </row>
    <row r="3" spans="2:49" ht="13.15" customHeight="1">
      <c r="B3" s="522"/>
      <c r="C3" s="522"/>
      <c r="D3" s="522"/>
      <c r="E3" s="522"/>
      <c r="F3" s="522"/>
      <c r="G3" s="522"/>
      <c r="H3" s="522"/>
      <c r="I3" s="522"/>
      <c r="J3" s="522"/>
      <c r="K3" s="116"/>
      <c r="L3" s="116"/>
      <c r="M3" s="116"/>
      <c r="N3" s="116"/>
      <c r="O3" s="116"/>
      <c r="P3" s="116"/>
      <c r="Q3" s="116"/>
      <c r="R3" s="116"/>
      <c r="S3" s="116"/>
      <c r="T3" s="116"/>
      <c r="U3" s="116"/>
      <c r="V3" s="116"/>
      <c r="W3" s="116"/>
      <c r="X3" s="116"/>
      <c r="Y3" s="97"/>
      <c r="Z3" s="40"/>
      <c r="AA3" s="40"/>
      <c r="AB3" s="614"/>
      <c r="AC3" s="614"/>
      <c r="AD3" s="614"/>
      <c r="AE3" s="88"/>
      <c r="AF3" s="98"/>
      <c r="AG3" s="98"/>
      <c r="AH3" s="98"/>
      <c r="AI3" s="98"/>
      <c r="AJ3" s="98"/>
      <c r="AK3" s="98"/>
      <c r="AL3" s="98"/>
      <c r="AM3" s="98"/>
      <c r="AN3" s="98"/>
      <c r="AO3" s="98"/>
      <c r="AP3" s="626" t="s">
        <v>298</v>
      </c>
      <c r="AQ3" s="603"/>
      <c r="AR3" s="604"/>
      <c r="AS3" s="610" t="s">
        <v>0</v>
      </c>
      <c r="AT3" s="611"/>
      <c r="AU3" s="108" t="s">
        <v>88</v>
      </c>
      <c r="AV3" s="98"/>
      <c r="AW3" s="382"/>
    </row>
    <row r="4" spans="2:49" ht="14.25" thickBot="1">
      <c r="C4" s="97"/>
      <c r="F4" s="97"/>
      <c r="G4" s="97"/>
      <c r="H4" s="97"/>
      <c r="I4" s="97"/>
      <c r="J4" s="97"/>
      <c r="K4" s="97"/>
      <c r="L4" s="97"/>
      <c r="M4" s="97"/>
      <c r="N4" s="97"/>
      <c r="O4" s="97"/>
      <c r="P4" s="97"/>
      <c r="Q4" s="97"/>
      <c r="R4" s="97"/>
      <c r="S4" s="97"/>
      <c r="T4" s="97"/>
      <c r="U4" s="97"/>
      <c r="V4" s="97"/>
      <c r="W4" s="97"/>
      <c r="X4" s="97"/>
      <c r="Y4" s="97"/>
      <c r="Z4" s="40"/>
      <c r="AA4" s="40"/>
      <c r="AB4" s="99"/>
      <c r="AC4" s="99"/>
      <c r="AD4" s="99"/>
      <c r="AE4" s="88"/>
      <c r="AF4" s="98"/>
      <c r="AG4" s="98"/>
      <c r="AH4" s="98"/>
      <c r="AI4" s="98"/>
      <c r="AJ4" s="98"/>
      <c r="AK4" s="98"/>
      <c r="AL4" s="98"/>
      <c r="AM4" s="98"/>
      <c r="AN4" s="98"/>
      <c r="AO4" s="98"/>
      <c r="AP4" s="605"/>
      <c r="AQ4" s="606"/>
      <c r="AR4" s="607"/>
      <c r="AS4" s="612" t="str">
        <f>+表紙!N28</f>
        <v>○</v>
      </c>
      <c r="AT4" s="613"/>
      <c r="AU4" s="250" t="str">
        <f>+表紙!O28</f>
        <v>　</v>
      </c>
      <c r="AV4" s="98"/>
      <c r="AW4" s="382"/>
    </row>
    <row r="5" spans="2:49" ht="15" customHeight="1">
      <c r="B5" s="143" t="s">
        <v>84</v>
      </c>
      <c r="C5" s="143"/>
      <c r="F5" s="143"/>
      <c r="G5" s="96"/>
      <c r="H5" s="96"/>
      <c r="I5" s="96"/>
      <c r="J5" s="96"/>
      <c r="K5" s="96"/>
      <c r="L5" s="96"/>
      <c r="M5" s="40"/>
      <c r="N5" s="40"/>
      <c r="O5" s="40"/>
      <c r="P5" s="40"/>
      <c r="Q5" s="40"/>
      <c r="R5" s="40"/>
      <c r="S5" s="40"/>
      <c r="T5" s="40"/>
      <c r="U5" s="40"/>
      <c r="V5" s="40"/>
      <c r="W5" s="40"/>
      <c r="X5" s="40"/>
      <c r="Y5" s="40"/>
      <c r="Z5" s="624" t="s">
        <v>81</v>
      </c>
      <c r="AA5" s="624"/>
      <c r="AB5" s="625"/>
      <c r="AC5" s="625"/>
      <c r="AD5" s="625"/>
      <c r="AE5" s="88" t="s">
        <v>85</v>
      </c>
      <c r="AF5" s="532" t="str">
        <f>+表紙!F47</f>
        <v>日鋪建設株式会社　関東南支店</v>
      </c>
      <c r="AG5" s="532"/>
      <c r="AH5" s="532"/>
      <c r="AI5" s="532"/>
      <c r="AJ5" s="532"/>
      <c r="AK5" s="532"/>
      <c r="AL5" s="532"/>
      <c r="AM5" s="532"/>
      <c r="AN5" s="532"/>
      <c r="AO5" s="532"/>
      <c r="AP5" s="532"/>
      <c r="AQ5" s="532"/>
      <c r="AR5" s="532"/>
      <c r="AS5" s="532"/>
      <c r="AT5" s="532"/>
      <c r="AU5" s="532"/>
      <c r="AV5" s="218"/>
      <c r="AW5" s="382"/>
    </row>
    <row r="6" spans="2:49" ht="24.75" customHeight="1" thickBot="1">
      <c r="B6" s="294" t="s">
        <v>422</v>
      </c>
      <c r="C6" s="123"/>
      <c r="F6" s="123"/>
      <c r="G6" s="123"/>
      <c r="H6" s="123"/>
      <c r="I6" s="123"/>
      <c r="J6" s="123"/>
      <c r="K6" s="123"/>
      <c r="L6" s="123"/>
      <c r="M6" s="123"/>
      <c r="N6" s="123"/>
      <c r="O6" s="123"/>
      <c r="P6" s="123"/>
      <c r="Q6" s="123"/>
      <c r="R6" s="123"/>
      <c r="S6" s="123"/>
      <c r="T6" s="123"/>
      <c r="U6" s="123"/>
      <c r="V6" s="123"/>
      <c r="W6" s="123"/>
      <c r="X6" s="123"/>
      <c r="Y6" s="123"/>
      <c r="AC6" s="40"/>
      <c r="AD6" s="40"/>
      <c r="AE6" s="40"/>
      <c r="AF6" s="40"/>
      <c r="AG6" s="40"/>
      <c r="AH6" s="40"/>
      <c r="AI6" s="40"/>
      <c r="AJ6" s="40"/>
      <c r="AK6" s="40"/>
      <c r="AL6" s="40"/>
      <c r="AM6" s="40"/>
      <c r="AN6" s="40"/>
      <c r="AO6" s="40"/>
      <c r="AP6" s="40"/>
      <c r="AQ6" s="40"/>
      <c r="AR6" s="40"/>
      <c r="AS6" s="40"/>
      <c r="AT6" s="40"/>
      <c r="AU6" s="40"/>
      <c r="AV6" s="40"/>
      <c r="AW6" s="382"/>
    </row>
    <row r="7" spans="2:49" ht="28.15" customHeight="1" thickBot="1">
      <c r="B7" s="586" t="s">
        <v>278</v>
      </c>
      <c r="C7" s="587"/>
      <c r="D7" s="583" t="s">
        <v>261</v>
      </c>
      <c r="E7" s="584"/>
      <c r="F7" s="584"/>
      <c r="G7" s="584"/>
      <c r="H7" s="584"/>
      <c r="I7" s="585"/>
      <c r="J7" s="132"/>
      <c r="K7" s="51"/>
      <c r="L7" s="145"/>
      <c r="M7" s="145"/>
      <c r="N7" s="145"/>
      <c r="O7" s="145"/>
      <c r="P7" s="145"/>
      <c r="Q7" s="145"/>
      <c r="R7" s="145"/>
      <c r="S7" s="618"/>
      <c r="T7" s="619"/>
      <c r="U7" s="619"/>
      <c r="V7" s="619"/>
      <c r="W7" s="257"/>
      <c r="X7" s="257"/>
      <c r="Y7" s="124"/>
      <c r="AB7"/>
      <c r="AC7"/>
      <c r="AD7"/>
      <c r="AE7"/>
      <c r="AF7" s="91"/>
      <c r="AG7" s="91"/>
      <c r="AH7" s="91"/>
      <c r="AI7" s="91"/>
      <c r="AJ7" s="91"/>
      <c r="AK7" s="91"/>
      <c r="AL7" s="91"/>
      <c r="AM7" s="91"/>
      <c r="AN7" s="91"/>
      <c r="AO7" s="51"/>
      <c r="AP7" s="51"/>
      <c r="AQ7" s="51"/>
      <c r="AR7" s="51"/>
      <c r="AS7"/>
      <c r="AT7"/>
      <c r="AU7"/>
      <c r="AV7"/>
      <c r="AW7" s="382"/>
    </row>
    <row r="8" spans="2:49" ht="28.15" customHeight="1" thickTop="1" thickBot="1">
      <c r="B8" s="41" t="s">
        <v>83</v>
      </c>
      <c r="C8" s="593" t="s">
        <v>86</v>
      </c>
      <c r="D8" s="593"/>
      <c r="E8" s="593"/>
      <c r="F8" s="593"/>
      <c r="G8" s="593"/>
      <c r="H8" s="593"/>
      <c r="I8" s="593"/>
      <c r="J8" s="593"/>
      <c r="K8" s="593"/>
      <c r="L8" s="137"/>
      <c r="M8" s="137"/>
      <c r="N8" s="137"/>
      <c r="O8" s="137"/>
      <c r="P8" s="137"/>
      <c r="Q8" s="137"/>
      <c r="R8" s="137"/>
      <c r="S8" s="137"/>
      <c r="T8" s="137"/>
      <c r="U8" s="137"/>
      <c r="V8" s="137"/>
      <c r="W8" s="119"/>
      <c r="X8" s="119"/>
      <c r="Y8" s="119"/>
      <c r="Z8" s="91"/>
      <c r="AA8" s="91"/>
      <c r="AB8" s="91"/>
      <c r="AC8" s="91"/>
      <c r="AD8" s="91"/>
      <c r="AE8" s="91"/>
      <c r="AF8" s="51"/>
      <c r="AG8" s="47"/>
      <c r="AH8" s="43" t="s">
        <v>29</v>
      </c>
      <c r="AI8" s="539" t="s">
        <v>303</v>
      </c>
      <c r="AJ8" s="539"/>
      <c r="AK8" s="539"/>
      <c r="AL8" s="539"/>
      <c r="AM8" s="539"/>
      <c r="AN8" s="540"/>
      <c r="AO8" s="51"/>
      <c r="AP8" s="51"/>
      <c r="AQ8" s="51"/>
      <c r="AR8" s="51"/>
      <c r="AS8"/>
      <c r="AT8"/>
      <c r="AU8"/>
      <c r="AV8"/>
      <c r="AW8" s="382"/>
    </row>
    <row r="9" spans="2:49" ht="24.75" customHeight="1" thickTop="1" thickBot="1">
      <c r="B9" s="175" t="s">
        <v>190</v>
      </c>
      <c r="F9" s="590" t="s">
        <v>156</v>
      </c>
      <c r="G9" s="591"/>
      <c r="H9" s="591"/>
      <c r="I9" s="592"/>
      <c r="J9" s="137"/>
      <c r="K9" s="137"/>
      <c r="L9" s="137"/>
      <c r="M9" s="137"/>
      <c r="N9" s="137"/>
      <c r="O9" s="137"/>
      <c r="P9" s="137"/>
      <c r="Q9" s="137"/>
      <c r="R9" s="137"/>
      <c r="S9" s="137"/>
      <c r="T9" s="137"/>
      <c r="U9" s="137"/>
      <c r="V9" s="137"/>
      <c r="W9" s="119"/>
      <c r="X9" s="119"/>
      <c r="Y9" s="119"/>
      <c r="Z9" s="91"/>
      <c r="AA9" s="91"/>
      <c r="AB9" s="91"/>
      <c r="AC9" s="91"/>
      <c r="AD9" s="91"/>
      <c r="AE9" s="620" t="s">
        <v>20</v>
      </c>
      <c r="AF9" s="54"/>
      <c r="AH9" s="541"/>
      <c r="AI9" s="542"/>
      <c r="AJ9" s="542"/>
      <c r="AK9" s="542"/>
      <c r="AL9" s="542"/>
      <c r="AM9" s="542"/>
      <c r="AN9" s="50" t="s">
        <v>13</v>
      </c>
      <c r="AO9" s="51"/>
      <c r="AP9" s="51"/>
      <c r="AQ9" s="51"/>
      <c r="AR9" s="51"/>
      <c r="AS9"/>
      <c r="AT9"/>
      <c r="AU9"/>
      <c r="AV9"/>
      <c r="AW9" s="382"/>
    </row>
    <row r="10" spans="2:49" ht="24.75" customHeight="1" thickTop="1" thickBot="1">
      <c r="F10" s="92"/>
      <c r="G10" s="118"/>
      <c r="H10" s="118"/>
      <c r="I10" s="118"/>
      <c r="J10" s="118"/>
      <c r="K10" s="118"/>
      <c r="L10" s="118"/>
      <c r="M10" s="118"/>
      <c r="N10" s="118"/>
      <c r="O10" s="118"/>
      <c r="P10" s="118"/>
      <c r="Q10" s="118"/>
      <c r="R10" s="118"/>
      <c r="S10" s="118"/>
      <c r="T10" s="118"/>
      <c r="U10" s="118"/>
      <c r="V10" s="118"/>
      <c r="W10" s="119"/>
      <c r="X10" s="119"/>
      <c r="Y10" s="119"/>
      <c r="Z10" s="91"/>
      <c r="AA10" s="91"/>
      <c r="AB10" s="91"/>
      <c r="AD10" s="51"/>
      <c r="AE10" s="621"/>
      <c r="AF10" s="54"/>
      <c r="AN10" s="51"/>
      <c r="AO10" s="51"/>
      <c r="AP10" s="51"/>
      <c r="AQ10" s="51"/>
      <c r="AR10" s="51"/>
      <c r="AS10"/>
      <c r="AT10"/>
      <c r="AU10"/>
      <c r="AV10"/>
      <c r="AW10" s="382"/>
    </row>
    <row r="11" spans="2:49" ht="27" customHeight="1" thickTop="1" thickBot="1">
      <c r="C11" s="153" t="s">
        <v>157</v>
      </c>
      <c r="F11" s="43" t="s">
        <v>17</v>
      </c>
      <c r="G11" s="539" t="s">
        <v>300</v>
      </c>
      <c r="H11" s="539"/>
      <c r="I11" s="540"/>
      <c r="J11" s="44"/>
      <c r="K11" s="45"/>
      <c r="L11" s="46"/>
      <c r="M11" s="579" t="s">
        <v>18</v>
      </c>
      <c r="N11" s="46"/>
      <c r="O11" s="47"/>
      <c r="P11" s="43" t="s">
        <v>19</v>
      </c>
      <c r="Q11" s="594" t="s">
        <v>206</v>
      </c>
      <c r="R11" s="594"/>
      <c r="S11" s="594"/>
      <c r="T11" s="595"/>
      <c r="U11" s="177"/>
      <c r="V11" s="62"/>
      <c r="W11" s="51"/>
      <c r="X11" s="51"/>
      <c r="Y11"/>
      <c r="Z11"/>
      <c r="AA11"/>
      <c r="AB11"/>
      <c r="AC11" s="51"/>
      <c r="AD11" s="59"/>
      <c r="AE11" s="621"/>
      <c r="AF11" s="134"/>
      <c r="AG11" s="47"/>
      <c r="AH11" s="43" t="s">
        <v>36</v>
      </c>
      <c r="AI11" s="539" t="s">
        <v>211</v>
      </c>
      <c r="AJ11" s="539"/>
      <c r="AK11" s="539"/>
      <c r="AL11" s="539"/>
      <c r="AM11" s="539"/>
      <c r="AN11" s="540"/>
      <c r="AO11" s="51"/>
      <c r="AP11" s="51"/>
      <c r="AQ11" s="51"/>
      <c r="AR11" s="51"/>
      <c r="AS11"/>
      <c r="AT11"/>
      <c r="AU11"/>
      <c r="AV11"/>
      <c r="AW11" s="382"/>
    </row>
    <row r="12" spans="2:49" ht="24.75" customHeight="1" thickTop="1" thickBot="1">
      <c r="F12" s="545">
        <f>+ROUND(P12,2)+ROUND(P15,2)+ROUND(P18,2)+ROUND(P24,2)+P27-ROUND(F15,2)</f>
        <v>0</v>
      </c>
      <c r="G12" s="546"/>
      <c r="H12" s="546"/>
      <c r="I12" s="222" t="s">
        <v>13</v>
      </c>
      <c r="J12" s="51"/>
      <c r="K12" s="52"/>
      <c r="L12" s="51"/>
      <c r="M12" s="580"/>
      <c r="N12" s="53"/>
      <c r="P12" s="541"/>
      <c r="Q12" s="596"/>
      <c r="R12" s="596"/>
      <c r="S12" s="596"/>
      <c r="T12" s="50" t="s">
        <v>13</v>
      </c>
      <c r="U12" s="51"/>
      <c r="V12" s="51"/>
      <c r="W12" s="51"/>
      <c r="X12" s="51"/>
      <c r="Y12"/>
      <c r="Z12"/>
      <c r="AA12"/>
      <c r="AB12"/>
      <c r="AC12" s="54"/>
      <c r="AE12" s="621"/>
      <c r="AG12" s="126"/>
      <c r="AH12" s="541"/>
      <c r="AI12" s="542"/>
      <c r="AJ12" s="542"/>
      <c r="AK12" s="542"/>
      <c r="AL12" s="542"/>
      <c r="AM12" s="542"/>
      <c r="AN12" s="50" t="s">
        <v>13</v>
      </c>
      <c r="AO12" s="51"/>
      <c r="AP12" s="51"/>
      <c r="AQ12" s="51"/>
      <c r="AR12" s="51"/>
      <c r="AS12"/>
      <c r="AT12"/>
      <c r="AU12"/>
      <c r="AV12"/>
      <c r="AW12" s="382"/>
    </row>
    <row r="13" spans="2:49" ht="24.75" customHeight="1" thickTop="1" thickBot="1">
      <c r="J13" s="51"/>
      <c r="K13" s="55"/>
      <c r="L13" s="51"/>
      <c r="M13" s="580"/>
      <c r="N13" s="54"/>
      <c r="U13" s="51"/>
      <c r="V13" s="51"/>
      <c r="W13" s="51"/>
      <c r="X13" s="51"/>
      <c r="Y13"/>
      <c r="Z13"/>
      <c r="AA13"/>
      <c r="AB13"/>
      <c r="AC13" s="54"/>
      <c r="AE13" s="621"/>
      <c r="AG13" s="132"/>
      <c r="AH13" s="129"/>
      <c r="AI13" s="130"/>
      <c r="AJ13" s="130"/>
      <c r="AK13" s="130"/>
      <c r="AL13" s="130"/>
      <c r="AM13" s="131"/>
      <c r="AN13" s="131"/>
      <c r="AQ13" s="39"/>
      <c r="AR13" s="39"/>
      <c r="AS13" s="128"/>
      <c r="AT13" s="128"/>
      <c r="AU13" s="257"/>
      <c r="AV13" s="51"/>
      <c r="AW13" s="382"/>
    </row>
    <row r="14" spans="2:49" ht="27" customHeight="1" thickTop="1" thickBot="1">
      <c r="F14" s="49" t="s">
        <v>402</v>
      </c>
      <c r="G14" s="561" t="s">
        <v>163</v>
      </c>
      <c r="H14" s="561"/>
      <c r="I14" s="544"/>
      <c r="J14" s="57"/>
      <c r="K14" s="58"/>
      <c r="L14" s="51"/>
      <c r="M14" s="580"/>
      <c r="N14" s="54"/>
      <c r="O14" s="46"/>
      <c r="P14" s="43" t="s">
        <v>24</v>
      </c>
      <c r="Q14" s="594" t="s">
        <v>279</v>
      </c>
      <c r="R14" s="594"/>
      <c r="S14" s="594"/>
      <c r="T14" s="595"/>
      <c r="U14" s="177"/>
      <c r="V14" s="62"/>
      <c r="W14" s="51"/>
      <c r="X14" s="51"/>
      <c r="Y14"/>
      <c r="Z14"/>
      <c r="AA14"/>
      <c r="AB14"/>
      <c r="AC14" s="54"/>
      <c r="AE14" s="622"/>
      <c r="AG14" s="133"/>
      <c r="AH14" s="49" t="s">
        <v>138</v>
      </c>
      <c r="AI14" s="608" t="s">
        <v>222</v>
      </c>
      <c r="AJ14" s="608"/>
      <c r="AK14" s="608"/>
      <c r="AL14" s="608"/>
      <c r="AM14" s="608"/>
      <c r="AN14" s="609"/>
      <c r="AO14"/>
      <c r="AS14" s="128"/>
      <c r="AT14" s="128"/>
      <c r="AU14" s="257"/>
      <c r="AV14" s="51"/>
      <c r="AW14" s="382"/>
    </row>
    <row r="15" spans="2:49" ht="24.75" customHeight="1" thickBot="1">
      <c r="F15" s="557"/>
      <c r="G15" s="558"/>
      <c r="H15" s="558"/>
      <c r="I15" s="42" t="s">
        <v>13</v>
      </c>
      <c r="J15" s="51"/>
      <c r="K15" s="54"/>
      <c r="L15" s="51"/>
      <c r="M15" s="580"/>
      <c r="N15" s="54"/>
      <c r="P15" s="541"/>
      <c r="Q15" s="596"/>
      <c r="R15" s="596"/>
      <c r="S15" s="596"/>
      <c r="T15" s="50" t="s">
        <v>13</v>
      </c>
      <c r="U15" s="51"/>
      <c r="V15" s="51"/>
      <c r="W15" s="51"/>
      <c r="X15" s="51"/>
      <c r="Y15"/>
      <c r="Z15"/>
      <c r="AA15"/>
      <c r="AB15"/>
      <c r="AC15" s="54"/>
      <c r="AH15" s="571"/>
      <c r="AI15" s="562"/>
      <c r="AJ15" s="562"/>
      <c r="AK15" s="562"/>
      <c r="AL15" s="562"/>
      <c r="AM15" s="562"/>
      <c r="AN15" s="42" t="s">
        <v>13</v>
      </c>
      <c r="AO15"/>
      <c r="AS15" s="60" t="s">
        <v>30</v>
      </c>
      <c r="AT15" s="61"/>
      <c r="AW15" s="382"/>
    </row>
    <row r="16" spans="2:49" ht="27" customHeight="1" thickTop="1" thickBot="1">
      <c r="K16" s="54"/>
      <c r="L16" s="51"/>
      <c r="M16" s="580"/>
      <c r="N16" s="54"/>
      <c r="P16" s="578" t="str">
        <f>+IF(Y18=0,"",IF(Y18-P18=Y18,"エラー！：⑥残さ物量があるのに、④自ら中間処理した量がゼロになっています",""))</f>
        <v/>
      </c>
      <c r="Q16" s="578"/>
      <c r="R16" s="578"/>
      <c r="S16" s="578"/>
      <c r="T16" s="578"/>
      <c r="U16" s="578"/>
      <c r="V16" s="578"/>
      <c r="W16" s="578"/>
      <c r="X16" s="578"/>
      <c r="Y16" s="578"/>
      <c r="Z16" s="578"/>
      <c r="AA16" s="578"/>
      <c r="AB16" s="578"/>
      <c r="AC16" s="54"/>
      <c r="AD16" s="51"/>
      <c r="AE16" s="173"/>
      <c r="AP16" s="48"/>
      <c r="AQ16" s="51"/>
      <c r="AS16" s="547" t="s">
        <v>137</v>
      </c>
      <c r="AT16" s="548"/>
      <c r="AU16" s="223"/>
      <c r="AV16" s="42" t="s">
        <v>13</v>
      </c>
      <c r="AW16" s="382"/>
    </row>
    <row r="17" spans="2:49" ht="27" customHeight="1" thickTop="1" thickBot="1">
      <c r="K17" s="54"/>
      <c r="L17" s="51"/>
      <c r="M17" s="580"/>
      <c r="N17" s="54"/>
      <c r="O17" s="46"/>
      <c r="P17" s="43" t="s">
        <v>27</v>
      </c>
      <c r="Q17" s="539" t="s">
        <v>207</v>
      </c>
      <c r="R17" s="539"/>
      <c r="S17" s="539"/>
      <c r="T17" s="540"/>
      <c r="U17" s="588"/>
      <c r="V17" s="589"/>
      <c r="W17" s="589"/>
      <c r="X17" s="589"/>
      <c r="Y17" s="125" t="s">
        <v>21</v>
      </c>
      <c r="Z17" s="539" t="s">
        <v>210</v>
      </c>
      <c r="AA17" s="539"/>
      <c r="AB17" s="540"/>
      <c r="AC17" s="138"/>
      <c r="AD17" s="133"/>
      <c r="AE17" s="579" t="s">
        <v>28</v>
      </c>
      <c r="AF17" s="46"/>
      <c r="AG17" s="46"/>
      <c r="AH17" s="225" t="s">
        <v>140</v>
      </c>
      <c r="AI17" s="561" t="s">
        <v>212</v>
      </c>
      <c r="AJ17" s="561"/>
      <c r="AK17" s="561"/>
      <c r="AL17" s="544"/>
      <c r="AM17" s="46"/>
      <c r="AN17" s="234"/>
      <c r="AO17" s="543" t="s">
        <v>186</v>
      </c>
      <c r="AP17" s="544"/>
      <c r="AQ17" s="236"/>
      <c r="AS17" s="547" t="s">
        <v>192</v>
      </c>
      <c r="AT17" s="548"/>
      <c r="AU17" s="223"/>
      <c r="AV17" s="42" t="s">
        <v>34</v>
      </c>
      <c r="AW17" s="382"/>
    </row>
    <row r="18" spans="2:49" ht="27" customHeight="1" thickBot="1">
      <c r="K18" s="54"/>
      <c r="L18" s="51"/>
      <c r="M18" s="580"/>
      <c r="N18" s="54"/>
      <c r="P18" s="541"/>
      <c r="Q18" s="596"/>
      <c r="R18" s="596"/>
      <c r="S18" s="596"/>
      <c r="T18" s="50" t="s">
        <v>13</v>
      </c>
      <c r="U18"/>
      <c r="V18" s="227"/>
      <c r="W18"/>
      <c r="X18" s="181"/>
      <c r="Y18" s="545">
        <f>+ROUND(AH9,2)+ROUND(AH12,2)+ROUND(AH15,2)+AH18</f>
        <v>0</v>
      </c>
      <c r="Z18" s="546"/>
      <c r="AA18" s="546"/>
      <c r="AB18" s="50" t="s">
        <v>4</v>
      </c>
      <c r="AC18" s="180"/>
      <c r="AD18" s="180"/>
      <c r="AE18" s="580"/>
      <c r="AH18" s="549">
        <f>+ROUND(AO18,2)+ROUND(AO21,2)</f>
        <v>0</v>
      </c>
      <c r="AI18" s="534"/>
      <c r="AJ18" s="534"/>
      <c r="AK18" s="534"/>
      <c r="AL18" s="42" t="s">
        <v>13</v>
      </c>
      <c r="AM18" s="53"/>
      <c r="AO18" s="251">
        <f>+ROUND(AU16,2)+ROUND(AU17,2)+ROUND(AU18,2)</f>
        <v>0</v>
      </c>
      <c r="AP18" s="42" t="s">
        <v>34</v>
      </c>
      <c r="AS18" s="547" t="s">
        <v>139</v>
      </c>
      <c r="AT18" s="548"/>
      <c r="AU18" s="223"/>
      <c r="AV18" s="42" t="s">
        <v>26</v>
      </c>
      <c r="AW18" s="623" t="s">
        <v>410</v>
      </c>
    </row>
    <row r="19" spans="2:49" ht="24.75" customHeight="1" thickTop="1" thickBot="1">
      <c r="K19" s="54"/>
      <c r="L19" s="51"/>
      <c r="M19" s="580"/>
      <c r="N19" s="54"/>
      <c r="P19" s="120"/>
      <c r="Q19" s="226"/>
      <c r="R19" s="184"/>
      <c r="S19" s="120"/>
      <c r="T19" s="120"/>
      <c r="U19" s="122"/>
      <c r="V19" s="228"/>
      <c r="W19" s="122"/>
      <c r="X19" s="122"/>
      <c r="Y19" s="121"/>
      <c r="Z19" s="121"/>
      <c r="AA19" s="121"/>
      <c r="AB19" s="121"/>
      <c r="AC19" s="51"/>
      <c r="AD19" s="51"/>
      <c r="AE19" s="580"/>
      <c r="AH19" s="51"/>
      <c r="AI19" s="54"/>
      <c r="AJ19" s="51"/>
      <c r="AK19" s="51"/>
      <c r="AL19" s="51"/>
      <c r="AM19" s="54"/>
      <c r="AS19"/>
      <c r="AT19"/>
      <c r="AU19"/>
      <c r="AV19"/>
      <c r="AW19" s="623"/>
    </row>
    <row r="20" spans="2:49" ht="27" customHeight="1" thickTop="1" thickBot="1">
      <c r="K20" s="54"/>
      <c r="L20" s="51"/>
      <c r="M20" s="580"/>
      <c r="N20" s="54"/>
      <c r="P20" s="43" t="s">
        <v>48</v>
      </c>
      <c r="Q20" s="539" t="s">
        <v>208</v>
      </c>
      <c r="R20" s="539"/>
      <c r="S20" s="539"/>
      <c r="T20" s="540"/>
      <c r="U20" s="120"/>
      <c r="V20" s="229"/>
      <c r="W20" s="232"/>
      <c r="X20" s="233"/>
      <c r="Y20" s="125" t="s">
        <v>25</v>
      </c>
      <c r="Z20" s="539" t="s">
        <v>209</v>
      </c>
      <c r="AA20" s="539"/>
      <c r="AB20" s="540"/>
      <c r="AC20" s="51"/>
      <c r="AD20" s="51"/>
      <c r="AE20" s="580"/>
      <c r="AG20" s="51"/>
      <c r="AH20" s="51"/>
      <c r="AI20" s="54"/>
      <c r="AJ20" s="51"/>
      <c r="AK20" s="51"/>
      <c r="AL20" s="136"/>
      <c r="AM20" s="54"/>
      <c r="AN20" s="235"/>
      <c r="AO20" s="543" t="s">
        <v>188</v>
      </c>
      <c r="AP20" s="544"/>
      <c r="AQ20" s="178"/>
      <c r="AR20" s="51"/>
      <c r="AS20" s="56"/>
      <c r="AT20" s="56"/>
      <c r="AW20" s="623"/>
    </row>
    <row r="21" spans="2:49" ht="25.15" customHeight="1" thickBot="1">
      <c r="B21" s="550" t="s">
        <v>421</v>
      </c>
      <c r="C21" s="550"/>
      <c r="D21" s="550"/>
      <c r="E21" s="550"/>
      <c r="F21" s="550"/>
      <c r="G21" s="550"/>
      <c r="H21" s="550"/>
      <c r="I21" s="550"/>
      <c r="J21" s="550"/>
      <c r="K21" s="54"/>
      <c r="L21" s="51"/>
      <c r="M21" s="580"/>
      <c r="N21" s="54"/>
      <c r="P21" s="541"/>
      <c r="Q21" s="600"/>
      <c r="R21" s="600"/>
      <c r="S21" s="600"/>
      <c r="T21" s="50" t="s">
        <v>13</v>
      </c>
      <c r="U21" s="120"/>
      <c r="V21" s="120"/>
      <c r="W21" s="120"/>
      <c r="X21" s="120"/>
      <c r="Y21" s="545">
        <f>+P18-Y18</f>
        <v>0</v>
      </c>
      <c r="Z21" s="546"/>
      <c r="AA21" s="546"/>
      <c r="AB21" s="50" t="s">
        <v>4</v>
      </c>
      <c r="AC21" s="122"/>
      <c r="AD21" s="51"/>
      <c r="AE21" s="581"/>
      <c r="AG21" s="51"/>
      <c r="AH21" s="51"/>
      <c r="AI21" s="54"/>
      <c r="AJ21" s="51"/>
      <c r="AK21" s="51"/>
      <c r="AL21" s="51"/>
      <c r="AM21" s="51"/>
      <c r="AN21" s="136"/>
      <c r="AO21" s="223"/>
      <c r="AP21" s="42" t="s">
        <v>38</v>
      </c>
      <c r="AQ21" s="178"/>
      <c r="AR21" s="51"/>
      <c r="AS21"/>
      <c r="AT21"/>
      <c r="AU21"/>
      <c r="AV21"/>
      <c r="AW21" s="382"/>
    </row>
    <row r="22" spans="2:49" ht="25.5" customHeight="1" thickTop="1" thickBot="1">
      <c r="B22" s="551"/>
      <c r="C22" s="551"/>
      <c r="D22" s="551"/>
      <c r="E22" s="551"/>
      <c r="F22" s="551"/>
      <c r="G22" s="551"/>
      <c r="H22" s="551"/>
      <c r="I22" s="551"/>
      <c r="J22" s="551"/>
      <c r="K22" s="54"/>
      <c r="L22" s="51"/>
      <c r="M22" s="580"/>
      <c r="N22" s="54"/>
      <c r="P22" s="597" t="str">
        <f>+IF(P21=0,"",IF(P18&lt;P21,"エラー !：④の内数である⑤の量が④を超えています",""))</f>
        <v/>
      </c>
      <c r="Q22" s="597"/>
      <c r="R22" s="597"/>
      <c r="S22" s="597"/>
      <c r="T22" s="597"/>
      <c r="U22" s="597"/>
      <c r="V22" s="597"/>
      <c r="W22" s="121"/>
      <c r="X22" s="121"/>
      <c r="Y22" s="121"/>
      <c r="Z22" s="121"/>
      <c r="AA22" s="121"/>
      <c r="AB22" s="121"/>
      <c r="AC22" s="51"/>
      <c r="AD22" s="51"/>
      <c r="AE22" s="173"/>
      <c r="AG22" s="51"/>
      <c r="AH22" s="51"/>
      <c r="AI22" s="54"/>
      <c r="AJ22" s="51"/>
      <c r="AK22" s="51"/>
      <c r="AL22" s="51"/>
      <c r="AM22" s="51"/>
      <c r="AN22" s="51"/>
      <c r="AW22" s="382"/>
    </row>
    <row r="23" spans="2:49" ht="27" customHeight="1" thickTop="1" thickBot="1">
      <c r="B23" s="554" t="s">
        <v>159</v>
      </c>
      <c r="C23" s="556"/>
      <c r="D23" s="555" t="s">
        <v>423</v>
      </c>
      <c r="E23" s="555"/>
      <c r="F23" s="555"/>
      <c r="G23" s="556"/>
      <c r="H23" s="554" t="s">
        <v>424</v>
      </c>
      <c r="I23" s="555"/>
      <c r="J23" s="556"/>
      <c r="K23" s="54"/>
      <c r="L23" s="51"/>
      <c r="M23" s="580"/>
      <c r="N23" s="54"/>
      <c r="O23" s="46"/>
      <c r="P23" s="49" t="s">
        <v>72</v>
      </c>
      <c r="Q23" s="561" t="s">
        <v>32</v>
      </c>
      <c r="R23" s="561"/>
      <c r="S23" s="561"/>
      <c r="T23" s="544"/>
      <c r="U23" s="598"/>
      <c r="V23" s="599"/>
      <c r="W23" s="599"/>
      <c r="X23" s="599"/>
      <c r="AC23" s="51"/>
      <c r="AD23" s="51"/>
      <c r="AE23"/>
      <c r="AF23"/>
      <c r="AG23"/>
      <c r="AH23"/>
      <c r="AI23" s="237"/>
      <c r="AJ23"/>
      <c r="AK23" s="51"/>
      <c r="AL23" s="51"/>
      <c r="AM23" s="51"/>
      <c r="AN23" s="140"/>
      <c r="AP23" s="51"/>
      <c r="AR23" s="47"/>
      <c r="AS23" s="125" t="s">
        <v>152</v>
      </c>
      <c r="AT23" s="539" t="s">
        <v>153</v>
      </c>
      <c r="AU23" s="539"/>
      <c r="AV23" s="540"/>
      <c r="AW23" s="382"/>
    </row>
    <row r="24" spans="2:49" ht="27" customHeight="1" thickBot="1">
      <c r="B24" s="535" t="s">
        <v>160</v>
      </c>
      <c r="C24" s="536"/>
      <c r="D24" s="562">
        <v>0</v>
      </c>
      <c r="E24" s="562"/>
      <c r="F24" s="562"/>
      <c r="G24" s="182" t="s">
        <v>158</v>
      </c>
      <c r="H24" s="533">
        <f>+F12</f>
        <v>0</v>
      </c>
      <c r="I24" s="534"/>
      <c r="J24" s="182" t="s">
        <v>158</v>
      </c>
      <c r="K24" s="54"/>
      <c r="L24" s="51"/>
      <c r="M24" s="581"/>
      <c r="P24" s="571"/>
      <c r="Q24" s="601"/>
      <c r="R24" s="601"/>
      <c r="S24" s="601"/>
      <c r="T24" s="42" t="s">
        <v>13</v>
      </c>
      <c r="U24"/>
      <c r="V24"/>
      <c r="W24"/>
      <c r="X24"/>
      <c r="AC24" s="51"/>
      <c r="AD24" s="51"/>
      <c r="AE24"/>
      <c r="AF24"/>
      <c r="AG24"/>
      <c r="AH24"/>
      <c r="AI24" s="237"/>
      <c r="AJ24"/>
      <c r="AK24" s="51"/>
      <c r="AL24" s="130"/>
      <c r="AM24" s="51"/>
      <c r="AN24" s="51"/>
      <c r="AQ24" s="54"/>
      <c r="AR24" s="135"/>
      <c r="AS24" s="545">
        <f>+ROUND(AU16,2)+ROUND(AA28,2)</f>
        <v>0</v>
      </c>
      <c r="AT24" s="546"/>
      <c r="AU24" s="546"/>
      <c r="AV24" s="50" t="s">
        <v>13</v>
      </c>
      <c r="AW24" s="382"/>
    </row>
    <row r="25" spans="2:49" ht="27" customHeight="1" thickBot="1">
      <c r="B25" s="535" t="s">
        <v>161</v>
      </c>
      <c r="C25" s="536"/>
      <c r="D25" s="562">
        <v>0</v>
      </c>
      <c r="E25" s="562"/>
      <c r="F25" s="562"/>
      <c r="G25" s="182" t="s">
        <v>158</v>
      </c>
      <c r="H25" s="533">
        <f>+P12+AH9</f>
        <v>0</v>
      </c>
      <c r="I25" s="534"/>
      <c r="J25" s="182" t="s">
        <v>158</v>
      </c>
      <c r="K25" s="54"/>
      <c r="L25" s="51"/>
      <c r="P25" s="51"/>
      <c r="Q25" s="51"/>
      <c r="R25" s="51"/>
      <c r="S25" s="51"/>
      <c r="T25" s="51"/>
      <c r="U25" s="51"/>
      <c r="V25" s="51"/>
      <c r="AE25" s="139"/>
      <c r="AH25" s="51"/>
      <c r="AI25" s="54"/>
      <c r="AJ25" s="51"/>
      <c r="AK25" s="51"/>
      <c r="AL25" s="174"/>
      <c r="AM25" s="174"/>
      <c r="AN25" s="174"/>
      <c r="AQ25" s="239"/>
      <c r="AR25" s="117"/>
      <c r="AW25" s="382"/>
    </row>
    <row r="26" spans="2:49" ht="27" customHeight="1" thickTop="1" thickBot="1">
      <c r="B26" s="535" t="s">
        <v>162</v>
      </c>
      <c r="C26" s="536"/>
      <c r="D26" s="562">
        <v>0</v>
      </c>
      <c r="E26" s="562"/>
      <c r="F26" s="562"/>
      <c r="G26" s="182" t="s">
        <v>158</v>
      </c>
      <c r="H26" s="533">
        <f>+P21</f>
        <v>0</v>
      </c>
      <c r="I26" s="534"/>
      <c r="J26" s="182" t="s">
        <v>158</v>
      </c>
      <c r="K26" s="54"/>
      <c r="L26" s="133"/>
      <c r="M26" s="579" t="s">
        <v>35</v>
      </c>
      <c r="N26" s="46"/>
      <c r="O26" s="46"/>
      <c r="P26" s="225" t="s">
        <v>142</v>
      </c>
      <c r="Q26" s="561" t="s">
        <v>143</v>
      </c>
      <c r="R26" s="561"/>
      <c r="S26" s="561"/>
      <c r="T26" s="544"/>
      <c r="U26" s="46"/>
      <c r="V26" s="46"/>
      <c r="W26" s="46"/>
      <c r="X26" s="46"/>
      <c r="Y26" s="46"/>
      <c r="Z26" s="46"/>
      <c r="AA26" s="46"/>
      <c r="AB26" s="46"/>
      <c r="AC26" s="46"/>
      <c r="AD26" s="46"/>
      <c r="AE26" s="46"/>
      <c r="AF26" s="46"/>
      <c r="AG26" s="46"/>
      <c r="AH26" s="46"/>
      <c r="AI26" s="59"/>
      <c r="AJ26" s="46"/>
      <c r="AK26" s="47"/>
      <c r="AL26" s="125" t="s">
        <v>149</v>
      </c>
      <c r="AM26" s="539" t="s">
        <v>213</v>
      </c>
      <c r="AN26" s="539"/>
      <c r="AO26" s="539"/>
      <c r="AP26" s="540"/>
      <c r="AQ26" s="241"/>
      <c r="AR26" s="242"/>
      <c r="AS26" s="125" t="s">
        <v>154</v>
      </c>
      <c r="AT26" s="539" t="s">
        <v>398</v>
      </c>
      <c r="AU26" s="539"/>
      <c r="AV26" s="540"/>
      <c r="AW26" s="382"/>
    </row>
    <row r="27" spans="2:49" ht="27" customHeight="1" thickBot="1">
      <c r="B27" s="535" t="s">
        <v>164</v>
      </c>
      <c r="C27" s="536"/>
      <c r="D27" s="562">
        <v>0</v>
      </c>
      <c r="E27" s="562"/>
      <c r="F27" s="562"/>
      <c r="G27" s="182" t="s">
        <v>158</v>
      </c>
      <c r="H27" s="533">
        <f>+Y21</f>
        <v>0</v>
      </c>
      <c r="I27" s="534"/>
      <c r="J27" s="182" t="s">
        <v>158</v>
      </c>
      <c r="M27" s="580"/>
      <c r="P27" s="549">
        <f>+R30+ROUND(R33,2)</f>
        <v>0</v>
      </c>
      <c r="Q27" s="582"/>
      <c r="R27" s="582"/>
      <c r="S27" s="582"/>
      <c r="T27" s="42" t="s">
        <v>38</v>
      </c>
      <c r="U27" s="62"/>
      <c r="V27" s="62"/>
      <c r="Y27" s="60" t="s">
        <v>39</v>
      </c>
      <c r="Z27" s="63"/>
      <c r="AH27" s="51"/>
      <c r="AI27" s="51"/>
      <c r="AJ27" s="51"/>
      <c r="AK27" s="51"/>
      <c r="AL27" s="545">
        <f>+AH18+P27</f>
        <v>0</v>
      </c>
      <c r="AM27" s="546"/>
      <c r="AN27" s="546"/>
      <c r="AO27" s="546"/>
      <c r="AP27" s="50" t="s">
        <v>13</v>
      </c>
      <c r="AQ27" s="239"/>
      <c r="AR27" s="117"/>
      <c r="AS27" s="541"/>
      <c r="AT27" s="542"/>
      <c r="AU27" s="542"/>
      <c r="AV27" s="50" t="s">
        <v>13</v>
      </c>
      <c r="AW27" s="382"/>
    </row>
    <row r="28" spans="2:49" ht="27" customHeight="1" thickTop="1" thickBot="1">
      <c r="B28" s="537" t="s">
        <v>299</v>
      </c>
      <c r="C28" s="538"/>
      <c r="D28" s="562">
        <v>0</v>
      </c>
      <c r="E28" s="562"/>
      <c r="F28" s="562"/>
      <c r="G28" s="182" t="s">
        <v>158</v>
      </c>
      <c r="H28" s="533">
        <f>+P15+AH12</f>
        <v>0</v>
      </c>
      <c r="I28" s="534"/>
      <c r="J28" s="182" t="s">
        <v>158</v>
      </c>
      <c r="M28" s="580"/>
      <c r="P28" s="54"/>
      <c r="U28" s="51"/>
      <c r="V28" s="51"/>
      <c r="Y28" s="572" t="s">
        <v>137</v>
      </c>
      <c r="Z28" s="573"/>
      <c r="AA28" s="571"/>
      <c r="AB28" s="562"/>
      <c r="AC28" s="562"/>
      <c r="AD28" s="562"/>
      <c r="AE28" s="562"/>
      <c r="AF28" s="42" t="s">
        <v>13</v>
      </c>
      <c r="AH28" s="51"/>
      <c r="AI28" s="51"/>
      <c r="AN28" s="238"/>
      <c r="AQ28" s="239"/>
      <c r="AR28" s="117"/>
      <c r="AS28" s="383" t="str">
        <f>+IF(AS27=0,"",IF(AL27&lt;(AS24+AS27+AS31),"エラー !：⑩の内数である（⑫+⑬＋⑭）の量が⑩を超えています",""))</f>
        <v/>
      </c>
      <c r="AT28" s="379"/>
      <c r="AU28" s="379"/>
      <c r="AV28" s="379"/>
      <c r="AW28" s="382"/>
    </row>
    <row r="29" spans="2:49" ht="27" customHeight="1" thickTop="1" thickBot="1">
      <c r="B29" s="535" t="s">
        <v>165</v>
      </c>
      <c r="C29" s="536"/>
      <c r="D29" s="562">
        <v>0</v>
      </c>
      <c r="E29" s="562"/>
      <c r="F29" s="562"/>
      <c r="G29" s="182" t="s">
        <v>158</v>
      </c>
      <c r="H29" s="533">
        <f>+AL27</f>
        <v>0</v>
      </c>
      <c r="I29" s="534"/>
      <c r="J29" s="182" t="s">
        <v>158</v>
      </c>
      <c r="M29" s="580"/>
      <c r="P29" s="54"/>
      <c r="Q29" s="133"/>
      <c r="R29" s="49" t="s">
        <v>145</v>
      </c>
      <c r="S29" s="561" t="s">
        <v>33</v>
      </c>
      <c r="T29" s="576"/>
      <c r="U29" s="576"/>
      <c r="V29" s="577"/>
      <c r="W29" s="46"/>
      <c r="X29" s="64"/>
      <c r="Y29" s="572" t="s">
        <v>191</v>
      </c>
      <c r="Z29" s="573"/>
      <c r="AA29" s="571"/>
      <c r="AB29" s="562"/>
      <c r="AC29" s="562"/>
      <c r="AD29" s="562"/>
      <c r="AE29" s="562"/>
      <c r="AF29" s="42" t="s">
        <v>13</v>
      </c>
      <c r="AH29" s="51"/>
      <c r="AI29" s="51"/>
      <c r="AJ29" s="51"/>
      <c r="AK29" s="51"/>
      <c r="AL29" s="125" t="s">
        <v>150</v>
      </c>
      <c r="AM29" s="539" t="s">
        <v>151</v>
      </c>
      <c r="AN29" s="539"/>
      <c r="AO29" s="539"/>
      <c r="AP29" s="540"/>
      <c r="AQ29" s="240"/>
      <c r="AR29" s="243"/>
      <c r="AS29" s="569" t="s">
        <v>155</v>
      </c>
      <c r="AT29" s="565" t="s">
        <v>399</v>
      </c>
      <c r="AU29" s="565"/>
      <c r="AV29" s="566"/>
      <c r="AW29" s="382"/>
    </row>
    <row r="30" spans="2:49" ht="27" customHeight="1" thickBot="1">
      <c r="B30" s="535" t="s">
        <v>166</v>
      </c>
      <c r="C30" s="536"/>
      <c r="D30" s="562">
        <v>0</v>
      </c>
      <c r="E30" s="562"/>
      <c r="F30" s="562"/>
      <c r="G30" s="182" t="s">
        <v>158</v>
      </c>
      <c r="H30" s="533">
        <f>+AL30</f>
        <v>0</v>
      </c>
      <c r="I30" s="534"/>
      <c r="J30" s="182" t="s">
        <v>158</v>
      </c>
      <c r="M30" s="580"/>
      <c r="P30" s="54"/>
      <c r="R30" s="549">
        <f>+ROUND(AA28,2)+ROUND(AA29,2)+ROUND(AA30,2)</f>
        <v>0</v>
      </c>
      <c r="S30" s="582"/>
      <c r="T30" s="582"/>
      <c r="U30" s="582"/>
      <c r="V30" s="42" t="s">
        <v>16</v>
      </c>
      <c r="Y30" s="572" t="s">
        <v>148</v>
      </c>
      <c r="Z30" s="573"/>
      <c r="AA30" s="571"/>
      <c r="AB30" s="562"/>
      <c r="AC30" s="562"/>
      <c r="AD30" s="562"/>
      <c r="AE30" s="562"/>
      <c r="AF30" s="42" t="s">
        <v>13</v>
      </c>
      <c r="AL30" s="541"/>
      <c r="AM30" s="542"/>
      <c r="AN30" s="542"/>
      <c r="AO30" s="542"/>
      <c r="AP30" s="50" t="s">
        <v>13</v>
      </c>
      <c r="AS30" s="570"/>
      <c r="AT30" s="567"/>
      <c r="AU30" s="567"/>
      <c r="AV30" s="568"/>
      <c r="AW30" s="382"/>
    </row>
    <row r="31" spans="2:49" ht="27" customHeight="1" thickTop="1" thickBot="1">
      <c r="B31" s="535" t="s">
        <v>167</v>
      </c>
      <c r="C31" s="536"/>
      <c r="D31" s="562">
        <v>0</v>
      </c>
      <c r="E31" s="562"/>
      <c r="F31" s="562"/>
      <c r="G31" s="182" t="s">
        <v>158</v>
      </c>
      <c r="H31" s="533">
        <f>+AS24</f>
        <v>0</v>
      </c>
      <c r="I31" s="534"/>
      <c r="J31" s="182" t="s">
        <v>158</v>
      </c>
      <c r="M31" s="580"/>
      <c r="P31" s="54"/>
      <c r="Y31"/>
      <c r="Z31"/>
      <c r="AA31" s="65" t="s">
        <v>309</v>
      </c>
      <c r="AK31" s="117"/>
      <c r="AL31" s="578" t="str">
        <f>+IF(AL30=0,"",IF(AL27&lt;AL30,"エラー !：⑩の内数である⑪の量が⑩を超えています",""))</f>
        <v/>
      </c>
      <c r="AM31" s="578"/>
      <c r="AN31" s="578"/>
      <c r="AO31" s="578"/>
      <c r="AP31" s="578"/>
      <c r="AQ31" s="578"/>
      <c r="AR31" s="39"/>
      <c r="AS31" s="563"/>
      <c r="AT31" s="564"/>
      <c r="AU31" s="564"/>
      <c r="AV31" s="152" t="s">
        <v>13</v>
      </c>
      <c r="AW31" s="382"/>
    </row>
    <row r="32" spans="2:49" ht="27" customHeight="1" thickTop="1" thickBot="1">
      <c r="B32" s="535" t="s">
        <v>400</v>
      </c>
      <c r="C32" s="536"/>
      <c r="D32" s="562">
        <v>0</v>
      </c>
      <c r="E32" s="562"/>
      <c r="F32" s="562"/>
      <c r="G32" s="182" t="s">
        <v>158</v>
      </c>
      <c r="H32" s="533">
        <f>+AS27</f>
        <v>0</v>
      </c>
      <c r="I32" s="534"/>
      <c r="J32" s="182" t="s">
        <v>158</v>
      </c>
      <c r="M32" s="580"/>
      <c r="P32" s="54"/>
      <c r="Q32" s="133"/>
      <c r="R32" s="49" t="s">
        <v>147</v>
      </c>
      <c r="S32" s="561" t="s">
        <v>37</v>
      </c>
      <c r="T32" s="576"/>
      <c r="U32" s="576"/>
      <c r="V32" s="577"/>
      <c r="W32" s="51"/>
      <c r="X32" s="51"/>
      <c r="Y32"/>
      <c r="Z32"/>
      <c r="AA32" s="523" t="s">
        <v>280</v>
      </c>
      <c r="AB32" s="524"/>
      <c r="AC32" s="524"/>
      <c r="AD32" s="524"/>
      <c r="AE32" s="524"/>
      <c r="AF32" s="524"/>
      <c r="AG32" s="524" t="s">
        <v>281</v>
      </c>
      <c r="AH32" s="524"/>
      <c r="AI32" s="524"/>
      <c r="AJ32" s="524"/>
      <c r="AK32" s="524" t="s">
        <v>310</v>
      </c>
      <c r="AL32" s="524"/>
      <c r="AM32" s="524"/>
      <c r="AN32" s="524"/>
      <c r="AO32" s="529"/>
      <c r="AP32" s="176"/>
      <c r="AS32" s="384" t="str">
        <f>+IF(AS31=0,"",IF(AL27&lt;(AS24+AS27+AS31),"エラー !：⑩の内数である（⑫+⑬＋⑭）の量が⑩を超えています",""))</f>
        <v/>
      </c>
      <c r="AT32" s="380"/>
      <c r="AU32" s="380"/>
      <c r="AV32" s="380"/>
      <c r="AW32" s="382"/>
    </row>
    <row r="33" spans="2:62" ht="27" customHeight="1" thickBot="1">
      <c r="B33" s="559" t="s">
        <v>401</v>
      </c>
      <c r="C33" s="560"/>
      <c r="D33" s="574">
        <v>0</v>
      </c>
      <c r="E33" s="575"/>
      <c r="F33" s="575"/>
      <c r="G33" s="183" t="s">
        <v>158</v>
      </c>
      <c r="H33" s="552">
        <f>+AS31</f>
        <v>0</v>
      </c>
      <c r="I33" s="553"/>
      <c r="J33" s="183" t="s">
        <v>158</v>
      </c>
      <c r="M33" s="581"/>
      <c r="R33" s="571"/>
      <c r="S33" s="562"/>
      <c r="T33" s="562"/>
      <c r="U33" s="562"/>
      <c r="V33" s="42" t="s">
        <v>38</v>
      </c>
      <c r="W33" s="51"/>
      <c r="X33" s="51"/>
      <c r="Y33"/>
      <c r="Z33"/>
      <c r="AA33" s="525"/>
      <c r="AB33" s="526"/>
      <c r="AC33" s="526"/>
      <c r="AD33" s="526"/>
      <c r="AE33" s="526"/>
      <c r="AF33" s="526"/>
      <c r="AG33" s="526"/>
      <c r="AH33" s="526"/>
      <c r="AI33" s="526"/>
      <c r="AJ33" s="526"/>
      <c r="AK33" s="526"/>
      <c r="AL33" s="526"/>
      <c r="AM33" s="526"/>
      <c r="AN33" s="526"/>
      <c r="AO33" s="530"/>
      <c r="AP33" s="176"/>
      <c r="AW33" s="382"/>
    </row>
    <row r="34" spans="2:62" ht="18" customHeight="1">
      <c r="C34" s="244" t="str">
        <f>+IF(D30=0,"",IF(D29&lt;D30,"エラー !：上の表は、⑩の内数である⑪の量が⑩を超えています",""))</f>
        <v/>
      </c>
      <c r="AA34" s="527"/>
      <c r="AB34" s="528"/>
      <c r="AC34" s="528"/>
      <c r="AD34" s="528"/>
      <c r="AE34" s="528"/>
      <c r="AF34" s="528"/>
      <c r="AG34" s="528"/>
      <c r="AH34" s="528"/>
      <c r="AI34" s="528"/>
      <c r="AJ34" s="528"/>
      <c r="AK34" s="528"/>
      <c r="AL34" s="528"/>
      <c r="AM34" s="528"/>
      <c r="AN34" s="528"/>
      <c r="AO34" s="531"/>
      <c r="AP34" s="176"/>
      <c r="AW34" s="382"/>
    </row>
    <row r="35" spans="2:62" ht="15" customHeight="1">
      <c r="C35" s="245" t="str">
        <f>+IF(D31=0,"",IF(D29&lt;D31,"エラー !：上の表は、⑩の内数である⑫の量が⑩を超えています",""))</f>
        <v/>
      </c>
      <c r="AF35" s="62"/>
      <c r="AG35" s="62"/>
      <c r="AH35" s="62"/>
      <c r="AI35" s="62"/>
      <c r="AJ35" s="62"/>
      <c r="AK35" s="62"/>
      <c r="AL35" s="51"/>
      <c r="AM35" s="51"/>
      <c r="AN35" s="51"/>
      <c r="AO35" s="51"/>
      <c r="AP35" s="51"/>
      <c r="AQ35" s="51"/>
      <c r="AR35" s="51"/>
    </row>
    <row r="36" spans="2:62" ht="15" customHeight="1">
      <c r="C36" s="245" t="str">
        <f>+IF(D32=0,"",IF(D29&lt;D32,"エラー !：上の表は、⑩の内数である⑬の量が⑩を超えています",""))</f>
        <v/>
      </c>
      <c r="AF36" s="62"/>
      <c r="AG36" s="62"/>
      <c r="AH36" s="62"/>
      <c r="AI36" s="62"/>
      <c r="AJ36" s="62"/>
      <c r="AK36" s="62"/>
      <c r="AL36" s="62"/>
      <c r="AM36" s="141"/>
      <c r="AN36" s="141"/>
      <c r="AO36" s="117"/>
      <c r="AP36" s="51"/>
      <c r="AQ36" s="51"/>
      <c r="AR36" s="51"/>
      <c r="AS36" s="51"/>
      <c r="AT36" s="51"/>
      <c r="AU36" s="51"/>
      <c r="AV36" s="51"/>
      <c r="AW36" s="66"/>
      <c r="AY36" s="51"/>
      <c r="AZ36" s="51"/>
      <c r="BA36" s="51"/>
      <c r="BB36" s="51"/>
      <c r="BC36" s="51"/>
      <c r="BD36" s="51"/>
    </row>
    <row r="37" spans="2:62" ht="15" customHeight="1">
      <c r="C37" s="245" t="str">
        <f>+IF(D33=0,"",IF(D29&lt;D33,"エラー !：上の表は、⑩の内数である⑭の量が⑩を超えています",""))</f>
        <v/>
      </c>
      <c r="J37" s="66"/>
      <c r="K37" s="66"/>
      <c r="R37" s="66"/>
      <c r="S37" s="66"/>
      <c r="T37" s="66"/>
      <c r="AF37" s="51"/>
      <c r="AG37" s="51"/>
      <c r="AH37" s="51"/>
      <c r="AI37" s="51"/>
      <c r="AJ37" s="51"/>
      <c r="AK37" s="51"/>
      <c r="AL37" s="62"/>
      <c r="AM37" s="117"/>
      <c r="AN37" s="117"/>
      <c r="AO37" s="117"/>
      <c r="AP37" s="51"/>
      <c r="AQ37" s="51"/>
      <c r="AR37" s="51"/>
      <c r="AS37" s="51"/>
      <c r="AT37" s="51"/>
      <c r="AU37" s="62"/>
      <c r="AV37" s="62"/>
      <c r="AW37" s="66"/>
      <c r="AY37" s="51"/>
      <c r="AZ37" s="51"/>
      <c r="BA37" s="51"/>
      <c r="BB37" s="51"/>
      <c r="BC37" s="51"/>
      <c r="BD37" s="51"/>
    </row>
    <row r="38" spans="2:62" ht="13.5">
      <c r="J38" s="66"/>
      <c r="K38" s="66"/>
      <c r="R38" s="66"/>
      <c r="S38" s="66"/>
      <c r="T38" s="66"/>
      <c r="AF38" s="51"/>
      <c r="AG38" s="51"/>
      <c r="AH38" s="51"/>
      <c r="AI38" s="51"/>
      <c r="AJ38" s="51"/>
      <c r="AK38" s="51"/>
      <c r="AL38" s="62"/>
      <c r="AM38" s="117"/>
      <c r="AN38" s="117"/>
      <c r="AO38" s="117"/>
      <c r="AP38" s="51"/>
      <c r="AQ38" s="51"/>
      <c r="AR38" s="51"/>
      <c r="AS38" s="117"/>
      <c r="AT38" s="141"/>
      <c r="AU38" s="62"/>
      <c r="AV38" s="62"/>
      <c r="AW38" s="66"/>
      <c r="AY38" s="51"/>
      <c r="AZ38" s="51"/>
      <c r="BA38" s="51"/>
      <c r="BB38" s="51"/>
      <c r="BC38" s="51"/>
      <c r="BD38" s="51"/>
    </row>
    <row r="39" spans="2:62" ht="13.5">
      <c r="J39" s="66"/>
      <c r="K39" s="66"/>
      <c r="R39" s="66"/>
      <c r="S39" s="66"/>
      <c r="T39" s="66"/>
      <c r="AF39" s="51"/>
      <c r="AG39" s="51"/>
      <c r="AH39" s="51"/>
      <c r="AI39" s="51"/>
      <c r="AJ39" s="51"/>
      <c r="AK39" s="51"/>
      <c r="AL39" s="62"/>
      <c r="AM39" s="117"/>
      <c r="AN39" s="117"/>
      <c r="AO39" s="117"/>
      <c r="AP39" s="51"/>
      <c r="AQ39" s="51"/>
      <c r="AR39" s="51"/>
      <c r="AS39" s="117"/>
      <c r="AT39" s="62"/>
      <c r="AU39" s="62"/>
      <c r="AV39" s="62"/>
      <c r="AW39" s="66"/>
      <c r="AY39" s="51"/>
      <c r="AZ39" s="51"/>
      <c r="BA39" s="51"/>
      <c r="BB39" s="51"/>
      <c r="BC39" s="51"/>
      <c r="BD39" s="51"/>
    </row>
    <row r="40" spans="2:62" ht="13.5">
      <c r="J40" s="66"/>
      <c r="K40" s="66"/>
      <c r="R40" s="66"/>
      <c r="S40" s="66"/>
      <c r="T40" s="66"/>
      <c r="AF40" s="51"/>
      <c r="AG40" s="51"/>
      <c r="AH40" s="51"/>
      <c r="AI40" s="51"/>
      <c r="AJ40" s="51"/>
      <c r="AK40" s="51"/>
      <c r="AL40" s="62"/>
      <c r="AM40" s="117"/>
      <c r="AN40" s="117"/>
      <c r="AO40" s="117"/>
      <c r="AP40" s="51"/>
      <c r="AQ40" s="51"/>
      <c r="AR40" s="51"/>
      <c r="AS40" s="117"/>
      <c r="AT40" s="62"/>
      <c r="AU40" s="62"/>
      <c r="AV40" s="62"/>
      <c r="AW40" s="66"/>
      <c r="AY40" s="51"/>
      <c r="AZ40" s="51"/>
      <c r="BA40" s="51"/>
      <c r="BB40" s="51"/>
      <c r="BC40" s="51"/>
      <c r="BD40" s="51"/>
    </row>
    <row r="41" spans="2:62" ht="13.5">
      <c r="J41" s="66"/>
      <c r="K41" s="66"/>
      <c r="R41" s="66"/>
      <c r="S41" s="66"/>
      <c r="T41" s="66"/>
      <c r="AF41" s="51"/>
      <c r="AG41" s="51"/>
      <c r="AH41" s="51"/>
      <c r="AI41" s="51"/>
      <c r="AJ41" s="51"/>
      <c r="AK41" s="51"/>
      <c r="AL41" s="51"/>
      <c r="AM41" s="51"/>
      <c r="AN41" s="51"/>
      <c r="AO41" s="51"/>
      <c r="AP41" s="51"/>
      <c r="AQ41" s="51"/>
      <c r="AR41" s="51"/>
      <c r="AS41" s="117"/>
      <c r="AT41" s="62"/>
      <c r="AU41" s="62"/>
      <c r="AV41" s="62"/>
      <c r="AW41" s="66"/>
      <c r="AY41" s="51"/>
      <c r="AZ41" s="51"/>
      <c r="BA41" s="51"/>
      <c r="BB41" s="51"/>
      <c r="BC41" s="51"/>
      <c r="BD41" s="51"/>
    </row>
    <row r="42" spans="2:62" ht="13.5">
      <c r="I42" s="66"/>
      <c r="J42" s="66"/>
      <c r="K42" s="66"/>
      <c r="R42" s="66"/>
      <c r="S42" s="66"/>
      <c r="T42" s="66"/>
      <c r="AQ42" s="51"/>
      <c r="AR42" s="51"/>
      <c r="AS42" s="117"/>
      <c r="AT42" s="62"/>
      <c r="AY42" s="51"/>
      <c r="AZ42" s="51"/>
      <c r="BA42" s="51"/>
      <c r="BB42" s="51"/>
      <c r="BC42" s="51"/>
      <c r="BD42" s="51"/>
    </row>
    <row r="43" spans="2:62">
      <c r="I43" s="66"/>
      <c r="J43" s="66"/>
      <c r="K43" s="66"/>
      <c r="R43" s="66"/>
      <c r="S43" s="66"/>
      <c r="T43" s="66"/>
      <c r="AW43" s="66"/>
      <c r="AY43" s="51"/>
      <c r="AZ43" s="51"/>
      <c r="BA43" s="51"/>
      <c r="BB43" s="51"/>
      <c r="BC43" s="51"/>
      <c r="BD43" s="51"/>
    </row>
    <row r="44" spans="2:62">
      <c r="I44" s="66"/>
      <c r="J44" s="66"/>
      <c r="K44" s="66"/>
      <c r="R44" s="66"/>
      <c r="S44" s="66"/>
      <c r="T44" s="66"/>
      <c r="AW44" s="66"/>
    </row>
    <row r="45" spans="2:62">
      <c r="I45" s="66"/>
      <c r="J45" s="66"/>
      <c r="K45" s="66"/>
      <c r="R45" s="66"/>
      <c r="S45" s="66"/>
      <c r="T45" s="66"/>
    </row>
    <row r="46" spans="2:62">
      <c r="I46" s="66"/>
      <c r="J46" s="66"/>
      <c r="K46" s="66"/>
      <c r="R46" s="66"/>
      <c r="S46" s="66"/>
      <c r="T46" s="66"/>
    </row>
    <row r="47" spans="2:62" ht="13.5">
      <c r="I47" s="66"/>
      <c r="J47" s="66"/>
      <c r="K47" s="66"/>
      <c r="R47" s="66"/>
      <c r="S47" s="66"/>
      <c r="T47" s="66"/>
      <c r="BH47" s="67"/>
      <c r="BI47" s="67"/>
      <c r="BJ47" s="65"/>
    </row>
    <row r="48" spans="2:62">
      <c r="I48" s="66"/>
      <c r="J48" s="66"/>
      <c r="K48" s="66"/>
      <c r="R48" s="66"/>
      <c r="S48" s="66"/>
      <c r="T48" s="66"/>
      <c r="BH48" s="65"/>
    </row>
    <row r="49" spans="7:62">
      <c r="G49" s="66"/>
      <c r="H49" s="66"/>
      <c r="I49" s="66"/>
      <c r="J49" s="66"/>
      <c r="K49" s="66"/>
      <c r="R49" s="66"/>
      <c r="S49" s="66"/>
      <c r="T49" s="66"/>
      <c r="BE49" s="65"/>
      <c r="BF49" s="65"/>
      <c r="BG49" s="65"/>
      <c r="BH49" s="65"/>
    </row>
    <row r="50" spans="7:62">
      <c r="G50" s="66"/>
      <c r="H50" s="66"/>
      <c r="I50" s="66"/>
      <c r="J50" s="66"/>
      <c r="K50" s="66"/>
      <c r="R50" s="66"/>
      <c r="S50" s="66"/>
      <c r="T50" s="66"/>
      <c r="BE50" s="65"/>
      <c r="BF50" s="65"/>
      <c r="BG50" s="65"/>
      <c r="BH50" s="65"/>
    </row>
    <row r="51" spans="7:62">
      <c r="G51" s="66"/>
      <c r="H51" s="66"/>
      <c r="I51" s="66"/>
      <c r="J51" s="66"/>
      <c r="K51" s="66"/>
      <c r="R51" s="66"/>
      <c r="S51" s="66"/>
      <c r="T51" s="66"/>
      <c r="BE51" s="65"/>
      <c r="BF51" s="65"/>
      <c r="BG51" s="65"/>
      <c r="BH51" s="65"/>
    </row>
    <row r="52" spans="7:62">
      <c r="G52" s="66"/>
      <c r="H52" s="66"/>
      <c r="I52" s="66"/>
      <c r="J52" s="66"/>
      <c r="K52" s="66"/>
      <c r="R52" s="66"/>
      <c r="S52" s="66"/>
      <c r="T52" s="66"/>
      <c r="BE52" s="65"/>
      <c r="BF52" s="65"/>
      <c r="BG52" s="65"/>
      <c r="BH52" s="65"/>
    </row>
    <row r="53" spans="7:62">
      <c r="G53" s="66"/>
      <c r="H53" s="66"/>
      <c r="I53" s="66"/>
      <c r="J53" s="66"/>
      <c r="K53" s="66"/>
      <c r="R53" s="66"/>
      <c r="S53" s="66"/>
      <c r="T53" s="66"/>
      <c r="BE53" s="65"/>
      <c r="BG53" s="65"/>
      <c r="BH53" s="65"/>
      <c r="BI53" s="65"/>
      <c r="BJ53" s="65"/>
    </row>
    <row r="54" spans="7:62">
      <c r="G54" s="66"/>
      <c r="H54" s="66"/>
      <c r="I54" s="66"/>
      <c r="J54" s="66"/>
      <c r="K54" s="66"/>
      <c r="R54" s="66"/>
      <c r="S54" s="66"/>
      <c r="T54" s="66"/>
      <c r="BD54" s="65"/>
      <c r="BE54" s="68"/>
      <c r="BG54" s="65"/>
      <c r="BH54" s="65"/>
      <c r="BI54" s="65"/>
      <c r="BJ54" s="65"/>
    </row>
    <row r="55" spans="7:62">
      <c r="G55" s="66"/>
      <c r="H55" s="66"/>
      <c r="I55" s="66"/>
      <c r="J55" s="66"/>
      <c r="K55" s="66"/>
      <c r="R55" s="66"/>
      <c r="S55" s="66"/>
      <c r="T55" s="66"/>
      <c r="BD55" s="65"/>
      <c r="BE55" s="68"/>
      <c r="BG55" s="65"/>
      <c r="BH55" s="65"/>
      <c r="BI55" s="65"/>
      <c r="BJ55" s="65"/>
    </row>
    <row r="56" spans="7:62">
      <c r="G56" s="66"/>
      <c r="H56" s="66"/>
      <c r="I56" s="66"/>
      <c r="J56" s="66"/>
      <c r="K56" s="66"/>
      <c r="R56" s="66"/>
      <c r="S56" s="66"/>
      <c r="T56" s="66"/>
      <c r="BD56" s="65"/>
      <c r="BE56" s="68"/>
      <c r="BG56" s="65"/>
      <c r="BH56" s="65"/>
      <c r="BI56" s="65"/>
      <c r="BJ56" s="65"/>
    </row>
    <row r="57" spans="7:62">
      <c r="G57" s="66"/>
      <c r="H57" s="66"/>
      <c r="I57" s="66"/>
      <c r="BD57" s="65"/>
      <c r="BE57" s="68"/>
      <c r="BG57" s="65"/>
      <c r="BH57" s="65"/>
      <c r="BI57" s="65"/>
      <c r="BJ57" s="65"/>
    </row>
    <row r="58" spans="7:62" ht="12.75">
      <c r="G58" s="66"/>
      <c r="H58" s="66"/>
      <c r="I58" s="66"/>
      <c r="L58" s="66"/>
      <c r="M58" s="69"/>
      <c r="N58" s="66"/>
      <c r="O58" s="66"/>
      <c r="BD58" s="65"/>
      <c r="BE58" s="68"/>
      <c r="BG58" s="65"/>
      <c r="BH58" s="65"/>
      <c r="BI58" s="65"/>
      <c r="BJ58" s="65"/>
    </row>
    <row r="59" spans="7:62">
      <c r="G59" s="66"/>
      <c r="H59" s="66"/>
      <c r="I59" s="66"/>
      <c r="BD59" s="65"/>
      <c r="BE59" s="68"/>
      <c r="BG59" s="65"/>
      <c r="BH59" s="65"/>
      <c r="BI59" s="65"/>
      <c r="BJ59" s="65"/>
    </row>
    <row r="60" spans="7:62">
      <c r="G60" s="66"/>
      <c r="H60" s="66"/>
      <c r="I60" s="66"/>
      <c r="BD60" s="65"/>
      <c r="BE60" s="68"/>
      <c r="BG60" s="65"/>
      <c r="BH60" s="65"/>
      <c r="BI60" s="65"/>
      <c r="BJ60" s="65"/>
    </row>
    <row r="61" spans="7:62">
      <c r="G61" s="66"/>
      <c r="H61" s="66"/>
      <c r="I61" s="66"/>
      <c r="BD61" s="65"/>
      <c r="BE61" s="68"/>
      <c r="BG61" s="65"/>
      <c r="BH61" s="65"/>
      <c r="BI61" s="65"/>
      <c r="BJ61" s="65"/>
    </row>
    <row r="62" spans="7:62">
      <c r="BD62" s="65"/>
      <c r="BE62" s="68"/>
      <c r="BG62" s="65"/>
      <c r="BH62" s="65"/>
      <c r="BI62" s="65"/>
      <c r="BJ62" s="65"/>
    </row>
    <row r="63" spans="7:62">
      <c r="BD63" s="65"/>
      <c r="BE63" s="68"/>
      <c r="BG63" s="65"/>
      <c r="BH63" s="65"/>
      <c r="BI63" s="65"/>
      <c r="BJ63" s="65"/>
    </row>
    <row r="64" spans="7:62">
      <c r="BD64" s="65"/>
      <c r="BE64" s="68"/>
      <c r="BG64" s="65"/>
      <c r="BH64" s="65"/>
      <c r="BI64" s="65"/>
      <c r="BJ64" s="65"/>
    </row>
    <row r="65" spans="12:62">
      <c r="BD65" s="65"/>
      <c r="BE65" s="68"/>
      <c r="BG65" s="65"/>
      <c r="BH65" s="65"/>
      <c r="BI65" s="65"/>
      <c r="BJ65" s="65"/>
    </row>
    <row r="66" spans="12:62">
      <c r="BD66" s="65"/>
      <c r="BE66" s="68"/>
      <c r="BG66" s="65"/>
      <c r="BH66" s="65"/>
      <c r="BI66" s="65"/>
      <c r="BJ66" s="65"/>
    </row>
    <row r="67" spans="12:62">
      <c r="BD67" s="65"/>
      <c r="BE67" s="68"/>
      <c r="BG67" s="65"/>
      <c r="BH67" s="65"/>
      <c r="BI67" s="65"/>
      <c r="BJ67" s="65"/>
    </row>
    <row r="69" spans="12:62" ht="12.75">
      <c r="L69" s="66"/>
      <c r="M69" s="69"/>
      <c r="N69" s="66"/>
      <c r="O69" s="66"/>
    </row>
    <row r="70" spans="12:62" ht="12.75">
      <c r="L70" s="66"/>
      <c r="M70" s="69"/>
      <c r="N70" s="66"/>
      <c r="O70" s="66"/>
    </row>
    <row r="71" spans="12:62" ht="12.75">
      <c r="L71" s="66"/>
      <c r="M71" s="69"/>
      <c r="N71" s="66"/>
      <c r="O71" s="66"/>
    </row>
    <row r="72" spans="12:62" ht="12.75">
      <c r="L72" s="66"/>
      <c r="M72" s="69"/>
      <c r="N72" s="66"/>
      <c r="O72" s="66"/>
    </row>
    <row r="73" spans="12:62" ht="12.75">
      <c r="L73" s="66"/>
      <c r="M73" s="69"/>
      <c r="N73" s="66"/>
      <c r="O73" s="66"/>
    </row>
    <row r="74" spans="12:62" ht="12.75">
      <c r="L74" s="66"/>
      <c r="M74" s="69"/>
      <c r="N74" s="66"/>
      <c r="O74" s="66"/>
    </row>
    <row r="75" spans="12:62" ht="12.75">
      <c r="L75" s="66"/>
      <c r="M75" s="69"/>
      <c r="N75" s="66"/>
      <c r="O75" s="66"/>
    </row>
    <row r="76" spans="12:62" ht="12.75">
      <c r="L76" s="66"/>
      <c r="M76" s="69"/>
      <c r="N76" s="66"/>
      <c r="O76" s="66"/>
    </row>
  </sheetData>
  <sheetProtection algorithmName="SHA-512" hashValue="KVcz1EdX0qhbtJJ3Ghkoy2xRi61JxvryfryCin2ZEcpauEKcvWts65pLHHMx8EvPz/Yzr0aiJokUAXmI3Q2ELg==" saltValue="OKiCExmdmd6MosEEsDUOLg==" spinCount="100000" sheet="1" objects="1" scenarios="1"/>
  <mergeCells count="113">
    <mergeCell ref="AS3:AT3"/>
    <mergeCell ref="AS4:AT4"/>
    <mergeCell ref="AO17:AP17"/>
    <mergeCell ref="P16:AB16"/>
    <mergeCell ref="S7:V7"/>
    <mergeCell ref="Z17:AB17"/>
    <mergeCell ref="AE17:AE21"/>
    <mergeCell ref="AI17:AL17"/>
    <mergeCell ref="Q17:T17"/>
    <mergeCell ref="AI8:AN8"/>
    <mergeCell ref="AH15:AM15"/>
    <mergeCell ref="Q14:T14"/>
    <mergeCell ref="P15:S15"/>
    <mergeCell ref="AS18:AT18"/>
    <mergeCell ref="Q20:T20"/>
    <mergeCell ref="P21:S21"/>
    <mergeCell ref="U17:X17"/>
    <mergeCell ref="Q11:T11"/>
    <mergeCell ref="AH12:AM12"/>
    <mergeCell ref="Z20:AB20"/>
    <mergeCell ref="Y21:AA21"/>
    <mergeCell ref="P12:S12"/>
    <mergeCell ref="R33:U33"/>
    <mergeCell ref="P18:S18"/>
    <mergeCell ref="S32:V32"/>
    <mergeCell ref="AK32:AO34"/>
    <mergeCell ref="AB3:AD3"/>
    <mergeCell ref="Z5:AD5"/>
    <mergeCell ref="AI14:AN14"/>
    <mergeCell ref="Y18:AA18"/>
    <mergeCell ref="AP3:AR4"/>
    <mergeCell ref="P24:S24"/>
    <mergeCell ref="Q23:T23"/>
    <mergeCell ref="U23:X23"/>
    <mergeCell ref="AL31:AQ31"/>
    <mergeCell ref="AA29:AE29"/>
    <mergeCell ref="S29:V29"/>
    <mergeCell ref="AA30:AE30"/>
    <mergeCell ref="R30:U30"/>
    <mergeCell ref="AA28:AE28"/>
    <mergeCell ref="AS31:AU31"/>
    <mergeCell ref="AE9:AE14"/>
    <mergeCell ref="P27:S27"/>
    <mergeCell ref="AL27:AO27"/>
    <mergeCell ref="AS27:AU27"/>
    <mergeCell ref="AL30:AO30"/>
    <mergeCell ref="Y28:Z28"/>
    <mergeCell ref="Y29:Z29"/>
    <mergeCell ref="AS16:AT16"/>
    <mergeCell ref="AS17:AT17"/>
    <mergeCell ref="AS24:AU24"/>
    <mergeCell ref="AT23:AV23"/>
    <mergeCell ref="AT26:AV26"/>
    <mergeCell ref="AS29:AS30"/>
    <mergeCell ref="B7:C7"/>
    <mergeCell ref="C8:K8"/>
    <mergeCell ref="D7:I7"/>
    <mergeCell ref="AO20:AP20"/>
    <mergeCell ref="AH9:AM9"/>
    <mergeCell ref="AT29:AV30"/>
    <mergeCell ref="Y30:Z30"/>
    <mergeCell ref="AI11:AN11"/>
    <mergeCell ref="AH18:AK18"/>
    <mergeCell ref="M11:M24"/>
    <mergeCell ref="P22:V22"/>
    <mergeCell ref="B2:J3"/>
    <mergeCell ref="F12:H12"/>
    <mergeCell ref="F15:H15"/>
    <mergeCell ref="H23:J23"/>
    <mergeCell ref="G11:I11"/>
    <mergeCell ref="F9:I9"/>
    <mergeCell ref="B33:C33"/>
    <mergeCell ref="H30:I30"/>
    <mergeCell ref="B31:C31"/>
    <mergeCell ref="B32:C32"/>
    <mergeCell ref="D33:F33"/>
    <mergeCell ref="H32:I32"/>
    <mergeCell ref="D32:F32"/>
    <mergeCell ref="D30:F30"/>
    <mergeCell ref="B29:C29"/>
    <mergeCell ref="B30:C30"/>
    <mergeCell ref="D23:G23"/>
    <mergeCell ref="H29:I29"/>
    <mergeCell ref="B28:C28"/>
    <mergeCell ref="D24:F24"/>
    <mergeCell ref="D25:F25"/>
    <mergeCell ref="D26:F26"/>
    <mergeCell ref="H27:I27"/>
    <mergeCell ref="D29:F29"/>
    <mergeCell ref="AW18:AW20"/>
    <mergeCell ref="AA32:AF34"/>
    <mergeCell ref="AG32:AJ34"/>
    <mergeCell ref="H28:I28"/>
    <mergeCell ref="AF5:AU5"/>
    <mergeCell ref="B21:J22"/>
    <mergeCell ref="H31:I31"/>
    <mergeCell ref="H24:I24"/>
    <mergeCell ref="H25:I25"/>
    <mergeCell ref="H26:I26"/>
    <mergeCell ref="B25:C25"/>
    <mergeCell ref="B26:C26"/>
    <mergeCell ref="AM29:AP29"/>
    <mergeCell ref="M26:M33"/>
    <mergeCell ref="Q26:T26"/>
    <mergeCell ref="AM26:AP26"/>
    <mergeCell ref="H33:I33"/>
    <mergeCell ref="D27:F27"/>
    <mergeCell ref="D28:F28"/>
    <mergeCell ref="D31:F31"/>
    <mergeCell ref="B27:C27"/>
    <mergeCell ref="G14:I14"/>
    <mergeCell ref="B23:C23"/>
    <mergeCell ref="B24:C24"/>
  </mergeCells>
  <phoneticPr fontId="3"/>
  <dataValidations count="3">
    <dataValidation type="custom" allowBlank="1" showInputMessage="1" showErrorMessage="1" error="入力は少数第1位までにして下さい。" sqref="AU13:AU14 W7:X7" xr:uid="{00000000-0002-0000-0E00-000000000000}">
      <formula1>W7=ROUND(W7,1)</formula1>
    </dataValidation>
    <dataValidation type="custom" allowBlank="1" showInputMessage="1" showErrorMessage="1" sqref="H24:H33" xr:uid="{00000000-0002-0000-0E00-000001000000}">
      <formula1>H24=ROUND(H24,1)</formula1>
    </dataValidation>
    <dataValidation type="custom" allowBlank="1" showInputMessage="1" showErrorMessage="1" error="入力は少数第2位までにしてください。" sqref="AS31:AU31 F15:H15 P12:S12 P15:S15 P18:S18 P21:S21 P24:S24 AH9:AM9 AH12:AM12 AH15:AM15 AU16:AU18 AO21 AA28:AE30 R33:U33 AL30:AO30 AS27:AU27 D24:F33" xr:uid="{00000000-0002-0000-0E00-000002000000}">
      <formula1>D9=ROUND(D9,2)</formula1>
    </dataValidation>
  </dataValidations>
  <pageMargins left="0.59055118110236227" right="0.59055118110236227" top="0.62992125984251968" bottom="0.39370078740157483" header="0.51181102362204722" footer="0"/>
  <pageSetup paperSize="9" scale="68" orientation="landscape" r:id="rId1"/>
  <headerFooter alignWithMargins="0"/>
  <drawing r:id="rId2"/>
  <legacyDrawing r:id="rId3"/>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Sheet11">
    <pageSetUpPr fitToPage="1"/>
  </sheetPr>
  <dimension ref="B1:BJ76"/>
  <sheetViews>
    <sheetView showGridLines="0" zoomScaleNormal="100" workbookViewId="0">
      <selection activeCell="B2" sqref="B2:J3"/>
    </sheetView>
  </sheetViews>
  <sheetFormatPr defaultColWidth="9" defaultRowHeight="12"/>
  <cols>
    <col min="1" max="2" width="2.875" style="38" customWidth="1"/>
    <col min="3" max="3" width="18.375" style="38" customWidth="1"/>
    <col min="4" max="5" width="4.375" style="38" customWidth="1"/>
    <col min="6" max="6" width="3.75" style="38" customWidth="1"/>
    <col min="7" max="7" width="2.375" style="38" customWidth="1"/>
    <col min="8" max="8" width="10.375" style="38" customWidth="1"/>
    <col min="9" max="9" width="2.375" style="38" customWidth="1"/>
    <col min="10" max="11" width="2.5" style="38" customWidth="1"/>
    <col min="12" max="12" width="2.75" style="38" customWidth="1"/>
    <col min="13" max="13" width="2.875" style="38" customWidth="1"/>
    <col min="14" max="15" width="2.75" style="38" customWidth="1"/>
    <col min="16" max="16" width="3" style="38" customWidth="1"/>
    <col min="17" max="19" width="4.75" style="38" customWidth="1"/>
    <col min="20" max="22" width="2.875" style="38" customWidth="1"/>
    <col min="23" max="24" width="2.5" style="38" customWidth="1"/>
    <col min="25" max="25" width="2.875" style="38" customWidth="1"/>
    <col min="26" max="26" width="7.75" style="38" customWidth="1"/>
    <col min="27" max="27" width="4.75" style="38" customWidth="1"/>
    <col min="28" max="28" width="2" style="38" customWidth="1"/>
    <col min="29" max="30" width="2.375" style="38" customWidth="1"/>
    <col min="31" max="31" width="3.125" style="38" customWidth="1"/>
    <col min="32" max="33" width="2.375" style="38" customWidth="1"/>
    <col min="34" max="34" width="2.875" style="38" customWidth="1"/>
    <col min="35" max="35" width="7.75" style="38" customWidth="1"/>
    <col min="36" max="37" width="4.375" style="38" customWidth="1"/>
    <col min="38" max="38" width="3.375" style="38" customWidth="1"/>
    <col min="39" max="39" width="2.75" style="38" customWidth="1"/>
    <col min="40" max="40" width="2.875" style="38" customWidth="1"/>
    <col min="41" max="41" width="10.75" style="38" customWidth="1"/>
    <col min="42" max="42" width="2.875" style="38" customWidth="1"/>
    <col min="43" max="44" width="2.5" style="38" customWidth="1"/>
    <col min="45" max="45" width="2.75" style="38" customWidth="1"/>
    <col min="46" max="46" width="7.75" style="38" customWidth="1"/>
    <col min="47" max="47" width="11.75" style="38" customWidth="1"/>
    <col min="48" max="48" width="1.875" style="38" customWidth="1"/>
    <col min="49" max="49" width="5.375" style="38" customWidth="1"/>
    <col min="50" max="58" width="9" style="38"/>
    <col min="59" max="59" width="16.25" style="38" customWidth="1"/>
    <col min="60" max="16384" width="9" style="38"/>
  </cols>
  <sheetData>
    <row r="1" spans="2:49" ht="27" customHeight="1">
      <c r="F1" s="37"/>
      <c r="S1" s="83" t="s">
        <v>74</v>
      </c>
      <c r="T1" s="83" t="s">
        <v>214</v>
      </c>
    </row>
    <row r="2" spans="2:49" ht="12" customHeight="1" thickBot="1">
      <c r="B2" s="522" t="s">
        <v>277</v>
      </c>
      <c r="C2" s="522"/>
      <c r="D2" s="522"/>
      <c r="E2" s="522"/>
      <c r="F2" s="522"/>
      <c r="G2" s="522"/>
      <c r="H2" s="522"/>
      <c r="I2" s="522"/>
      <c r="J2" s="522"/>
      <c r="K2" s="116"/>
      <c r="L2" s="116"/>
      <c r="M2" s="116"/>
      <c r="N2" s="116"/>
      <c r="O2" s="116"/>
      <c r="P2" s="116"/>
      <c r="Q2" s="116"/>
      <c r="R2" s="116"/>
      <c r="S2" s="116"/>
      <c r="T2" s="116"/>
      <c r="U2" s="116"/>
      <c r="V2" s="116"/>
      <c r="W2" s="116"/>
      <c r="X2" s="116"/>
      <c r="Y2" s="97"/>
      <c r="Z2" s="39"/>
      <c r="AA2" s="39"/>
      <c r="AB2" s="39"/>
      <c r="AC2" s="39"/>
      <c r="AD2" s="39"/>
      <c r="AE2" s="39"/>
      <c r="AF2" s="39"/>
      <c r="AG2" s="39"/>
      <c r="AH2" s="39"/>
      <c r="AI2" s="39"/>
      <c r="AJ2" s="39"/>
      <c r="AK2" s="39"/>
      <c r="AL2" s="39"/>
      <c r="AM2" s="39"/>
      <c r="AN2" s="39"/>
      <c r="AO2" s="39"/>
      <c r="AP2" s="39"/>
      <c r="AQ2" s="39"/>
      <c r="AR2" s="39"/>
      <c r="AS2" s="39"/>
      <c r="AT2" s="39"/>
      <c r="AU2" s="109"/>
      <c r="AV2" s="107"/>
      <c r="AW2" s="382"/>
    </row>
    <row r="3" spans="2:49" ht="13.15" customHeight="1">
      <c r="B3" s="522"/>
      <c r="C3" s="522"/>
      <c r="D3" s="522"/>
      <c r="E3" s="522"/>
      <c r="F3" s="522"/>
      <c r="G3" s="522"/>
      <c r="H3" s="522"/>
      <c r="I3" s="522"/>
      <c r="J3" s="522"/>
      <c r="K3" s="116"/>
      <c r="L3" s="116"/>
      <c r="M3" s="116"/>
      <c r="N3" s="116"/>
      <c r="O3" s="116"/>
      <c r="P3" s="116"/>
      <c r="Q3" s="116"/>
      <c r="R3" s="116"/>
      <c r="S3" s="116"/>
      <c r="T3" s="116"/>
      <c r="U3" s="116"/>
      <c r="V3" s="116"/>
      <c r="W3" s="116"/>
      <c r="X3" s="116"/>
      <c r="Y3" s="97"/>
      <c r="Z3" s="40"/>
      <c r="AA3" s="40"/>
      <c r="AB3" s="614"/>
      <c r="AC3" s="614"/>
      <c r="AD3" s="614"/>
      <c r="AE3" s="88"/>
      <c r="AF3" s="98"/>
      <c r="AG3" s="98"/>
      <c r="AH3" s="98"/>
      <c r="AI3" s="98"/>
      <c r="AJ3" s="98"/>
      <c r="AK3" s="98"/>
      <c r="AL3" s="98"/>
      <c r="AM3" s="98"/>
      <c r="AN3" s="98"/>
      <c r="AO3" s="98"/>
      <c r="AP3" s="626" t="s">
        <v>298</v>
      </c>
      <c r="AQ3" s="603"/>
      <c r="AR3" s="604"/>
      <c r="AS3" s="610" t="s">
        <v>0</v>
      </c>
      <c r="AT3" s="611"/>
      <c r="AU3" s="108" t="s">
        <v>88</v>
      </c>
      <c r="AV3" s="98"/>
      <c r="AW3" s="382"/>
    </row>
    <row r="4" spans="2:49" ht="14.25" thickBot="1">
      <c r="C4" s="97"/>
      <c r="F4" s="97"/>
      <c r="G4" s="97"/>
      <c r="H4" s="97"/>
      <c r="I4" s="97"/>
      <c r="J4" s="97"/>
      <c r="K4" s="97"/>
      <c r="L4" s="97"/>
      <c r="M4" s="97"/>
      <c r="N4" s="97"/>
      <c r="O4" s="97"/>
      <c r="P4" s="97"/>
      <c r="Q4" s="97"/>
      <c r="R4" s="97"/>
      <c r="S4" s="97"/>
      <c r="T4" s="97"/>
      <c r="U4" s="97"/>
      <c r="V4" s="97"/>
      <c r="W4" s="97"/>
      <c r="X4" s="97"/>
      <c r="Y4" s="97"/>
      <c r="Z4" s="40"/>
      <c r="AA4" s="40"/>
      <c r="AB4" s="99"/>
      <c r="AC4" s="99"/>
      <c r="AD4" s="99"/>
      <c r="AE4" s="88"/>
      <c r="AF4" s="98"/>
      <c r="AG4" s="98"/>
      <c r="AH4" s="98"/>
      <c r="AI4" s="98"/>
      <c r="AJ4" s="98"/>
      <c r="AK4" s="98"/>
      <c r="AL4" s="98"/>
      <c r="AM4" s="98"/>
      <c r="AN4" s="98"/>
      <c r="AO4" s="98"/>
      <c r="AP4" s="605"/>
      <c r="AQ4" s="606"/>
      <c r="AR4" s="607"/>
      <c r="AS4" s="612" t="str">
        <f>+表紙!N28</f>
        <v>○</v>
      </c>
      <c r="AT4" s="613"/>
      <c r="AU4" s="250" t="str">
        <f>+表紙!O28</f>
        <v>　</v>
      </c>
      <c r="AV4" s="98"/>
      <c r="AW4" s="382"/>
    </row>
    <row r="5" spans="2:49" ht="15" customHeight="1">
      <c r="B5" s="143" t="s">
        <v>84</v>
      </c>
      <c r="C5" s="143"/>
      <c r="F5" s="143"/>
      <c r="G5" s="96"/>
      <c r="H5" s="96"/>
      <c r="I5" s="96"/>
      <c r="J5" s="96"/>
      <c r="K5" s="96"/>
      <c r="L5" s="96"/>
      <c r="M5" s="40"/>
      <c r="N5" s="40"/>
      <c r="O5" s="40"/>
      <c r="P5" s="40"/>
      <c r="Q5" s="40"/>
      <c r="R5" s="40"/>
      <c r="S5" s="40"/>
      <c r="T5" s="40"/>
      <c r="U5" s="40"/>
      <c r="V5" s="40"/>
      <c r="W5" s="40"/>
      <c r="X5" s="40"/>
      <c r="Y5" s="40"/>
      <c r="Z5" s="624" t="s">
        <v>81</v>
      </c>
      <c r="AA5" s="624"/>
      <c r="AB5" s="625"/>
      <c r="AC5" s="625"/>
      <c r="AD5" s="625"/>
      <c r="AE5" s="88" t="s">
        <v>85</v>
      </c>
      <c r="AF5" s="532" t="str">
        <f>+表紙!F47</f>
        <v>日鋪建設株式会社　関東南支店</v>
      </c>
      <c r="AG5" s="532"/>
      <c r="AH5" s="532"/>
      <c r="AI5" s="532"/>
      <c r="AJ5" s="532"/>
      <c r="AK5" s="532"/>
      <c r="AL5" s="532"/>
      <c r="AM5" s="532"/>
      <c r="AN5" s="532"/>
      <c r="AO5" s="532"/>
      <c r="AP5" s="532"/>
      <c r="AQ5" s="532"/>
      <c r="AR5" s="532"/>
      <c r="AS5" s="532"/>
      <c r="AT5" s="532"/>
      <c r="AU5" s="532"/>
      <c r="AV5" s="218"/>
      <c r="AW5" s="382"/>
    </row>
    <row r="6" spans="2:49" ht="24.75" customHeight="1" thickBot="1">
      <c r="B6" s="294" t="s">
        <v>422</v>
      </c>
      <c r="C6" s="123"/>
      <c r="F6" s="123"/>
      <c r="G6" s="123"/>
      <c r="H6" s="123"/>
      <c r="I6" s="123"/>
      <c r="J6" s="123"/>
      <c r="K6" s="123"/>
      <c r="L6" s="123"/>
      <c r="M6" s="123"/>
      <c r="N6" s="123"/>
      <c r="O6" s="123"/>
      <c r="P6" s="123"/>
      <c r="Q6" s="123"/>
      <c r="R6" s="123"/>
      <c r="S6" s="123"/>
      <c r="T6" s="123"/>
      <c r="U6" s="123"/>
      <c r="V6" s="123"/>
      <c r="W6" s="123"/>
      <c r="X6" s="123"/>
      <c r="Y6" s="123"/>
      <c r="AC6" s="40"/>
      <c r="AD6" s="40"/>
      <c r="AE6" s="40"/>
      <c r="AF6" s="40"/>
      <c r="AG6" s="40"/>
      <c r="AH6" s="40"/>
      <c r="AI6" s="40"/>
      <c r="AJ6" s="40"/>
      <c r="AK6" s="40"/>
      <c r="AL6" s="40"/>
      <c r="AM6" s="40"/>
      <c r="AN6" s="40"/>
      <c r="AO6" s="40"/>
      <c r="AP6" s="40"/>
      <c r="AQ6" s="40"/>
      <c r="AR6" s="40"/>
      <c r="AS6" s="40"/>
      <c r="AT6" s="40"/>
      <c r="AU6" s="40"/>
      <c r="AV6" s="40"/>
      <c r="AW6" s="382"/>
    </row>
    <row r="7" spans="2:49" ht="28.15" customHeight="1" thickBot="1">
      <c r="B7" s="586" t="s">
        <v>278</v>
      </c>
      <c r="C7" s="587"/>
      <c r="D7" s="583" t="s">
        <v>262</v>
      </c>
      <c r="E7" s="584"/>
      <c r="F7" s="584"/>
      <c r="G7" s="584"/>
      <c r="H7" s="584"/>
      <c r="I7" s="585"/>
      <c r="J7" s="132"/>
      <c r="K7" s="51"/>
      <c r="L7" s="145"/>
      <c r="M7" s="145"/>
      <c r="N7" s="145"/>
      <c r="O7" s="145"/>
      <c r="P7" s="145"/>
      <c r="Q7" s="145"/>
      <c r="R7" s="145"/>
      <c r="S7" s="618"/>
      <c r="T7" s="619"/>
      <c r="U7" s="619"/>
      <c r="V7" s="619"/>
      <c r="W7" s="257"/>
      <c r="X7" s="257"/>
      <c r="Y7" s="124"/>
      <c r="AB7"/>
      <c r="AC7"/>
      <c r="AD7"/>
      <c r="AE7"/>
      <c r="AF7" s="91"/>
      <c r="AG7" s="91"/>
      <c r="AH7" s="91"/>
      <c r="AI7" s="91"/>
      <c r="AJ7" s="91"/>
      <c r="AK7" s="91"/>
      <c r="AL7" s="91"/>
      <c r="AM7" s="91"/>
      <c r="AN7" s="91"/>
      <c r="AO7" s="51"/>
      <c r="AP7" s="51"/>
      <c r="AQ7" s="51"/>
      <c r="AR7" s="51"/>
      <c r="AS7"/>
      <c r="AT7"/>
      <c r="AU7"/>
      <c r="AV7"/>
      <c r="AW7" s="382"/>
    </row>
    <row r="8" spans="2:49" ht="28.15" customHeight="1" thickTop="1" thickBot="1">
      <c r="B8" s="41" t="s">
        <v>83</v>
      </c>
      <c r="C8" s="593" t="s">
        <v>86</v>
      </c>
      <c r="D8" s="593"/>
      <c r="E8" s="593"/>
      <c r="F8" s="593"/>
      <c r="G8" s="593"/>
      <c r="H8" s="593"/>
      <c r="I8" s="593"/>
      <c r="J8" s="593"/>
      <c r="K8" s="593"/>
      <c r="L8" s="137"/>
      <c r="M8" s="137"/>
      <c r="N8" s="137"/>
      <c r="O8" s="137"/>
      <c r="P8" s="137"/>
      <c r="Q8" s="137"/>
      <c r="R8" s="137"/>
      <c r="S8" s="137"/>
      <c r="T8" s="137"/>
      <c r="U8" s="137"/>
      <c r="V8" s="137"/>
      <c r="W8" s="119"/>
      <c r="X8" s="119"/>
      <c r="Y8" s="119"/>
      <c r="Z8" s="91"/>
      <c r="AA8" s="91"/>
      <c r="AB8" s="91"/>
      <c r="AC8" s="91"/>
      <c r="AD8" s="91"/>
      <c r="AE8" s="91"/>
      <c r="AF8" s="51"/>
      <c r="AG8" s="47"/>
      <c r="AH8" s="43" t="s">
        <v>29</v>
      </c>
      <c r="AI8" s="539" t="s">
        <v>303</v>
      </c>
      <c r="AJ8" s="539"/>
      <c r="AK8" s="539"/>
      <c r="AL8" s="539"/>
      <c r="AM8" s="539"/>
      <c r="AN8" s="540"/>
      <c r="AO8" s="51"/>
      <c r="AP8" s="51"/>
      <c r="AQ8" s="51"/>
      <c r="AR8" s="51"/>
      <c r="AS8"/>
      <c r="AT8"/>
      <c r="AU8"/>
      <c r="AV8"/>
      <c r="AW8" s="382"/>
    </row>
    <row r="9" spans="2:49" ht="24.75" customHeight="1" thickTop="1" thickBot="1">
      <c r="B9" s="175" t="s">
        <v>190</v>
      </c>
      <c r="F9" s="590" t="s">
        <v>156</v>
      </c>
      <c r="G9" s="591"/>
      <c r="H9" s="591"/>
      <c r="I9" s="592"/>
      <c r="J9" s="137"/>
      <c r="K9" s="137"/>
      <c r="L9" s="137"/>
      <c r="M9" s="137"/>
      <c r="N9" s="137"/>
      <c r="O9" s="137"/>
      <c r="P9" s="137"/>
      <c r="Q9" s="137"/>
      <c r="R9" s="137"/>
      <c r="S9" s="137"/>
      <c r="T9" s="137"/>
      <c r="U9" s="137"/>
      <c r="V9" s="137"/>
      <c r="W9" s="119"/>
      <c r="X9" s="119"/>
      <c r="Y9" s="119"/>
      <c r="Z9" s="91"/>
      <c r="AA9" s="91"/>
      <c r="AB9" s="91"/>
      <c r="AC9" s="91"/>
      <c r="AD9" s="91"/>
      <c r="AE9" s="620" t="s">
        <v>20</v>
      </c>
      <c r="AF9" s="54"/>
      <c r="AH9" s="541"/>
      <c r="AI9" s="542"/>
      <c r="AJ9" s="542"/>
      <c r="AK9" s="542"/>
      <c r="AL9" s="542"/>
      <c r="AM9" s="542"/>
      <c r="AN9" s="50" t="s">
        <v>13</v>
      </c>
      <c r="AO9" s="51"/>
      <c r="AP9" s="51"/>
      <c r="AQ9" s="51"/>
      <c r="AR9" s="51"/>
      <c r="AS9"/>
      <c r="AT9"/>
      <c r="AU9"/>
      <c r="AV9"/>
      <c r="AW9" s="382"/>
    </row>
    <row r="10" spans="2:49" ht="24.75" customHeight="1" thickTop="1" thickBot="1">
      <c r="F10" s="92"/>
      <c r="G10" s="118"/>
      <c r="H10" s="118"/>
      <c r="I10" s="118"/>
      <c r="J10" s="118"/>
      <c r="K10" s="118"/>
      <c r="L10" s="118"/>
      <c r="M10" s="118"/>
      <c r="N10" s="118"/>
      <c r="O10" s="118"/>
      <c r="P10" s="118"/>
      <c r="Q10" s="118"/>
      <c r="R10" s="118"/>
      <c r="S10" s="118"/>
      <c r="T10" s="118"/>
      <c r="U10" s="118"/>
      <c r="V10" s="118"/>
      <c r="W10" s="119"/>
      <c r="X10" s="119"/>
      <c r="Y10" s="119"/>
      <c r="Z10" s="91"/>
      <c r="AA10" s="91"/>
      <c r="AB10" s="91"/>
      <c r="AD10" s="51"/>
      <c r="AE10" s="621"/>
      <c r="AF10" s="54"/>
      <c r="AN10" s="51"/>
      <c r="AO10" s="51"/>
      <c r="AP10" s="51"/>
      <c r="AQ10" s="51"/>
      <c r="AR10" s="51"/>
      <c r="AS10"/>
      <c r="AT10"/>
      <c r="AU10"/>
      <c r="AV10"/>
      <c r="AW10" s="382"/>
    </row>
    <row r="11" spans="2:49" ht="27" customHeight="1" thickTop="1" thickBot="1">
      <c r="C11" s="153" t="s">
        <v>157</v>
      </c>
      <c r="F11" s="43" t="s">
        <v>17</v>
      </c>
      <c r="G11" s="539" t="s">
        <v>300</v>
      </c>
      <c r="H11" s="539"/>
      <c r="I11" s="540"/>
      <c r="J11" s="44"/>
      <c r="K11" s="45"/>
      <c r="L11" s="46"/>
      <c r="M11" s="579" t="s">
        <v>18</v>
      </c>
      <c r="N11" s="46"/>
      <c r="O11" s="47"/>
      <c r="P11" s="43" t="s">
        <v>19</v>
      </c>
      <c r="Q11" s="594" t="s">
        <v>206</v>
      </c>
      <c r="R11" s="594"/>
      <c r="S11" s="594"/>
      <c r="T11" s="595"/>
      <c r="U11" s="177"/>
      <c r="V11" s="62"/>
      <c r="W11" s="51"/>
      <c r="X11" s="51"/>
      <c r="Y11"/>
      <c r="Z11"/>
      <c r="AA11"/>
      <c r="AB11"/>
      <c r="AC11" s="51"/>
      <c r="AD11" s="59"/>
      <c r="AE11" s="621"/>
      <c r="AF11" s="134"/>
      <c r="AG11" s="47"/>
      <c r="AH11" s="43" t="s">
        <v>36</v>
      </c>
      <c r="AI11" s="539" t="s">
        <v>211</v>
      </c>
      <c r="AJ11" s="539"/>
      <c r="AK11" s="539"/>
      <c r="AL11" s="539"/>
      <c r="AM11" s="539"/>
      <c r="AN11" s="540"/>
      <c r="AO11" s="51"/>
      <c r="AP11" s="51"/>
      <c r="AQ11" s="51"/>
      <c r="AR11" s="51"/>
      <c r="AS11"/>
      <c r="AT11"/>
      <c r="AU11"/>
      <c r="AV11"/>
      <c r="AW11" s="382"/>
    </row>
    <row r="12" spans="2:49" ht="24.75" customHeight="1" thickTop="1" thickBot="1">
      <c r="F12" s="545">
        <f>+ROUND(P12,2)+ROUND(P15,2)+ROUND(P18,2)+ROUND(P24,2)+P27-ROUND(F15,2)</f>
        <v>0</v>
      </c>
      <c r="G12" s="546"/>
      <c r="H12" s="546"/>
      <c r="I12" s="222" t="s">
        <v>13</v>
      </c>
      <c r="J12" s="51"/>
      <c r="K12" s="52"/>
      <c r="L12" s="51"/>
      <c r="M12" s="580"/>
      <c r="N12" s="53"/>
      <c r="P12" s="541"/>
      <c r="Q12" s="596"/>
      <c r="R12" s="596"/>
      <c r="S12" s="596"/>
      <c r="T12" s="50" t="s">
        <v>13</v>
      </c>
      <c r="U12" s="51"/>
      <c r="V12" s="51"/>
      <c r="W12" s="51"/>
      <c r="X12" s="51"/>
      <c r="Y12"/>
      <c r="Z12"/>
      <c r="AA12"/>
      <c r="AB12"/>
      <c r="AC12" s="54"/>
      <c r="AE12" s="621"/>
      <c r="AG12" s="126"/>
      <c r="AH12" s="541"/>
      <c r="AI12" s="542"/>
      <c r="AJ12" s="542"/>
      <c r="AK12" s="542"/>
      <c r="AL12" s="542"/>
      <c r="AM12" s="542"/>
      <c r="AN12" s="50" t="s">
        <v>13</v>
      </c>
      <c r="AO12" s="51"/>
      <c r="AP12" s="51"/>
      <c r="AQ12" s="51"/>
      <c r="AR12" s="51"/>
      <c r="AS12"/>
      <c r="AT12"/>
      <c r="AU12"/>
      <c r="AV12"/>
      <c r="AW12" s="382"/>
    </row>
    <row r="13" spans="2:49" ht="24.75" customHeight="1" thickTop="1" thickBot="1">
      <c r="J13" s="51"/>
      <c r="K13" s="55"/>
      <c r="L13" s="51"/>
      <c r="M13" s="580"/>
      <c r="N13" s="54"/>
      <c r="U13" s="51"/>
      <c r="V13" s="51"/>
      <c r="W13" s="51"/>
      <c r="X13" s="51"/>
      <c r="Y13"/>
      <c r="Z13"/>
      <c r="AA13"/>
      <c r="AB13"/>
      <c r="AC13" s="54"/>
      <c r="AE13" s="621"/>
      <c r="AG13" s="132"/>
      <c r="AH13" s="129"/>
      <c r="AI13" s="130"/>
      <c r="AJ13" s="130"/>
      <c r="AK13" s="130"/>
      <c r="AL13" s="130"/>
      <c r="AM13" s="131"/>
      <c r="AN13" s="131"/>
      <c r="AQ13" s="39"/>
      <c r="AR13" s="39"/>
      <c r="AS13" s="128"/>
      <c r="AT13" s="128"/>
      <c r="AU13" s="257"/>
      <c r="AV13" s="51"/>
      <c r="AW13" s="382"/>
    </row>
    <row r="14" spans="2:49" ht="27" customHeight="1" thickTop="1" thickBot="1">
      <c r="F14" s="49" t="s">
        <v>402</v>
      </c>
      <c r="G14" s="561" t="s">
        <v>163</v>
      </c>
      <c r="H14" s="561"/>
      <c r="I14" s="544"/>
      <c r="J14" s="57"/>
      <c r="K14" s="58"/>
      <c r="L14" s="51"/>
      <c r="M14" s="580"/>
      <c r="N14" s="54"/>
      <c r="O14" s="46"/>
      <c r="P14" s="43" t="s">
        <v>24</v>
      </c>
      <c r="Q14" s="594" t="s">
        <v>279</v>
      </c>
      <c r="R14" s="594"/>
      <c r="S14" s="594"/>
      <c r="T14" s="595"/>
      <c r="U14" s="177"/>
      <c r="V14" s="62"/>
      <c r="W14" s="51"/>
      <c r="X14" s="51"/>
      <c r="Y14"/>
      <c r="Z14"/>
      <c r="AA14"/>
      <c r="AB14"/>
      <c r="AC14" s="54"/>
      <c r="AE14" s="622"/>
      <c r="AG14" s="133"/>
      <c r="AH14" s="49" t="s">
        <v>138</v>
      </c>
      <c r="AI14" s="608" t="s">
        <v>222</v>
      </c>
      <c r="AJ14" s="608"/>
      <c r="AK14" s="608"/>
      <c r="AL14" s="608"/>
      <c r="AM14" s="608"/>
      <c r="AN14" s="609"/>
      <c r="AO14"/>
      <c r="AS14" s="128"/>
      <c r="AT14" s="128"/>
      <c r="AU14" s="257"/>
      <c r="AV14" s="51"/>
      <c r="AW14" s="382"/>
    </row>
    <row r="15" spans="2:49" ht="24.75" customHeight="1" thickBot="1">
      <c r="F15" s="557"/>
      <c r="G15" s="558"/>
      <c r="H15" s="558"/>
      <c r="I15" s="42" t="s">
        <v>13</v>
      </c>
      <c r="J15" s="51"/>
      <c r="K15" s="54"/>
      <c r="L15" s="51"/>
      <c r="M15" s="580"/>
      <c r="N15" s="54"/>
      <c r="P15" s="541"/>
      <c r="Q15" s="596"/>
      <c r="R15" s="596"/>
      <c r="S15" s="596"/>
      <c r="T15" s="50" t="s">
        <v>13</v>
      </c>
      <c r="U15" s="51"/>
      <c r="V15" s="51"/>
      <c r="W15" s="51"/>
      <c r="X15" s="51"/>
      <c r="Y15"/>
      <c r="Z15"/>
      <c r="AA15"/>
      <c r="AB15"/>
      <c r="AC15" s="54"/>
      <c r="AH15" s="571"/>
      <c r="AI15" s="562"/>
      <c r="AJ15" s="562"/>
      <c r="AK15" s="562"/>
      <c r="AL15" s="562"/>
      <c r="AM15" s="562"/>
      <c r="AN15" s="42" t="s">
        <v>13</v>
      </c>
      <c r="AO15"/>
      <c r="AS15" s="60" t="s">
        <v>30</v>
      </c>
      <c r="AT15" s="61"/>
      <c r="AW15" s="382"/>
    </row>
    <row r="16" spans="2:49" ht="27" customHeight="1" thickTop="1" thickBot="1">
      <c r="K16" s="54"/>
      <c r="L16" s="51"/>
      <c r="M16" s="580"/>
      <c r="N16" s="54"/>
      <c r="P16" s="578" t="str">
        <f>+IF(Y18=0,"",IF(Y18-P18=Y18,"エラー！：⑥残さ物量があるのに、④自ら中間処理した量がゼロになっています",""))</f>
        <v/>
      </c>
      <c r="Q16" s="578"/>
      <c r="R16" s="578"/>
      <c r="S16" s="578"/>
      <c r="T16" s="578"/>
      <c r="U16" s="578"/>
      <c r="V16" s="578"/>
      <c r="W16" s="578"/>
      <c r="X16" s="578"/>
      <c r="Y16" s="578"/>
      <c r="Z16" s="578"/>
      <c r="AA16" s="578"/>
      <c r="AB16" s="578"/>
      <c r="AC16" s="54"/>
      <c r="AD16" s="51"/>
      <c r="AE16" s="173"/>
      <c r="AP16" s="48"/>
      <c r="AQ16" s="51"/>
      <c r="AS16" s="547" t="s">
        <v>137</v>
      </c>
      <c r="AT16" s="548"/>
      <c r="AU16" s="223"/>
      <c r="AV16" s="42" t="s">
        <v>13</v>
      </c>
      <c r="AW16" s="382"/>
    </row>
    <row r="17" spans="2:49" ht="27" customHeight="1" thickTop="1" thickBot="1">
      <c r="K17" s="54"/>
      <c r="L17" s="51"/>
      <c r="M17" s="580"/>
      <c r="N17" s="54"/>
      <c r="O17" s="46"/>
      <c r="P17" s="43" t="s">
        <v>27</v>
      </c>
      <c r="Q17" s="539" t="s">
        <v>207</v>
      </c>
      <c r="R17" s="539"/>
      <c r="S17" s="539"/>
      <c r="T17" s="540"/>
      <c r="U17" s="588"/>
      <c r="V17" s="589"/>
      <c r="W17" s="589"/>
      <c r="X17" s="589"/>
      <c r="Y17" s="125" t="s">
        <v>21</v>
      </c>
      <c r="Z17" s="539" t="s">
        <v>210</v>
      </c>
      <c r="AA17" s="539"/>
      <c r="AB17" s="540"/>
      <c r="AC17" s="138"/>
      <c r="AD17" s="133"/>
      <c r="AE17" s="579" t="s">
        <v>28</v>
      </c>
      <c r="AF17" s="46"/>
      <c r="AG17" s="46"/>
      <c r="AH17" s="225" t="s">
        <v>140</v>
      </c>
      <c r="AI17" s="561" t="s">
        <v>212</v>
      </c>
      <c r="AJ17" s="561"/>
      <c r="AK17" s="561"/>
      <c r="AL17" s="544"/>
      <c r="AM17" s="46"/>
      <c r="AN17" s="234"/>
      <c r="AO17" s="543" t="s">
        <v>186</v>
      </c>
      <c r="AP17" s="544"/>
      <c r="AQ17" s="236"/>
      <c r="AS17" s="547" t="s">
        <v>192</v>
      </c>
      <c r="AT17" s="548"/>
      <c r="AU17" s="223"/>
      <c r="AV17" s="42" t="s">
        <v>34</v>
      </c>
      <c r="AW17" s="382"/>
    </row>
    <row r="18" spans="2:49" ht="27" customHeight="1" thickBot="1">
      <c r="K18" s="54"/>
      <c r="L18" s="51"/>
      <c r="M18" s="580"/>
      <c r="N18" s="54"/>
      <c r="P18" s="541"/>
      <c r="Q18" s="596"/>
      <c r="R18" s="596"/>
      <c r="S18" s="596"/>
      <c r="T18" s="50" t="s">
        <v>13</v>
      </c>
      <c r="U18"/>
      <c r="V18" s="227"/>
      <c r="W18"/>
      <c r="X18" s="181"/>
      <c r="Y18" s="545">
        <f>+ROUND(AH9,2)+ROUND(AH12,2)+ROUND(AH15,2)+AH18</f>
        <v>0</v>
      </c>
      <c r="Z18" s="546"/>
      <c r="AA18" s="546"/>
      <c r="AB18" s="50" t="s">
        <v>4</v>
      </c>
      <c r="AC18" s="180"/>
      <c r="AD18" s="180"/>
      <c r="AE18" s="580"/>
      <c r="AH18" s="549">
        <f>+ROUND(AO18,2)+ROUND(AO21,2)</f>
        <v>0</v>
      </c>
      <c r="AI18" s="534"/>
      <c r="AJ18" s="534"/>
      <c r="AK18" s="534"/>
      <c r="AL18" s="42" t="s">
        <v>13</v>
      </c>
      <c r="AM18" s="53"/>
      <c r="AO18" s="251">
        <f>+ROUND(AU16,2)+ROUND(AU17,2)+ROUND(AU18,2)</f>
        <v>0</v>
      </c>
      <c r="AP18" s="42" t="s">
        <v>34</v>
      </c>
      <c r="AS18" s="547" t="s">
        <v>139</v>
      </c>
      <c r="AT18" s="548"/>
      <c r="AU18" s="223"/>
      <c r="AV18" s="42" t="s">
        <v>26</v>
      </c>
      <c r="AW18" s="623" t="s">
        <v>410</v>
      </c>
    </row>
    <row r="19" spans="2:49" ht="24.75" customHeight="1" thickTop="1" thickBot="1">
      <c r="K19" s="54"/>
      <c r="L19" s="51"/>
      <c r="M19" s="580"/>
      <c r="N19" s="54"/>
      <c r="P19" s="120"/>
      <c r="Q19" s="226"/>
      <c r="R19" s="184"/>
      <c r="S19" s="120"/>
      <c r="T19" s="120"/>
      <c r="U19" s="122"/>
      <c r="V19" s="228"/>
      <c r="W19" s="122"/>
      <c r="X19" s="122"/>
      <c r="Y19" s="121"/>
      <c r="Z19" s="121"/>
      <c r="AA19" s="121"/>
      <c r="AB19" s="121"/>
      <c r="AC19" s="51"/>
      <c r="AD19" s="51"/>
      <c r="AE19" s="580"/>
      <c r="AH19" s="51"/>
      <c r="AI19" s="54"/>
      <c r="AJ19" s="51"/>
      <c r="AK19" s="51"/>
      <c r="AL19" s="51"/>
      <c r="AM19" s="54"/>
      <c r="AS19"/>
      <c r="AT19"/>
      <c r="AU19"/>
      <c r="AV19"/>
      <c r="AW19" s="623"/>
    </row>
    <row r="20" spans="2:49" ht="27" customHeight="1" thickTop="1" thickBot="1">
      <c r="K20" s="54"/>
      <c r="L20" s="51"/>
      <c r="M20" s="580"/>
      <c r="N20" s="54"/>
      <c r="P20" s="43" t="s">
        <v>48</v>
      </c>
      <c r="Q20" s="539" t="s">
        <v>208</v>
      </c>
      <c r="R20" s="539"/>
      <c r="S20" s="539"/>
      <c r="T20" s="540"/>
      <c r="U20" s="120"/>
      <c r="V20" s="229"/>
      <c r="W20" s="232"/>
      <c r="X20" s="233"/>
      <c r="Y20" s="125" t="s">
        <v>25</v>
      </c>
      <c r="Z20" s="539" t="s">
        <v>209</v>
      </c>
      <c r="AA20" s="539"/>
      <c r="AB20" s="540"/>
      <c r="AC20" s="51"/>
      <c r="AD20" s="51"/>
      <c r="AE20" s="580"/>
      <c r="AG20" s="51"/>
      <c r="AH20" s="51"/>
      <c r="AI20" s="54"/>
      <c r="AJ20" s="51"/>
      <c r="AK20" s="51"/>
      <c r="AL20" s="136"/>
      <c r="AM20" s="54"/>
      <c r="AN20" s="235"/>
      <c r="AO20" s="543" t="s">
        <v>188</v>
      </c>
      <c r="AP20" s="544"/>
      <c r="AQ20" s="178"/>
      <c r="AR20" s="51"/>
      <c r="AS20" s="56"/>
      <c r="AT20" s="56"/>
      <c r="AW20" s="623"/>
    </row>
    <row r="21" spans="2:49" ht="25.15" customHeight="1" thickBot="1">
      <c r="B21" s="550" t="s">
        <v>421</v>
      </c>
      <c r="C21" s="550"/>
      <c r="D21" s="550"/>
      <c r="E21" s="550"/>
      <c r="F21" s="550"/>
      <c r="G21" s="550"/>
      <c r="H21" s="550"/>
      <c r="I21" s="550"/>
      <c r="J21" s="550"/>
      <c r="K21" s="54"/>
      <c r="L21" s="51"/>
      <c r="M21" s="580"/>
      <c r="N21" s="54"/>
      <c r="P21" s="541"/>
      <c r="Q21" s="600"/>
      <c r="R21" s="600"/>
      <c r="S21" s="600"/>
      <c r="T21" s="50" t="s">
        <v>13</v>
      </c>
      <c r="U21" s="120"/>
      <c r="V21" s="120"/>
      <c r="W21" s="120"/>
      <c r="X21" s="120"/>
      <c r="Y21" s="545">
        <f>+P18-Y18</f>
        <v>0</v>
      </c>
      <c r="Z21" s="546"/>
      <c r="AA21" s="546"/>
      <c r="AB21" s="50" t="s">
        <v>4</v>
      </c>
      <c r="AC21" s="122"/>
      <c r="AD21" s="51"/>
      <c r="AE21" s="581"/>
      <c r="AG21" s="51"/>
      <c r="AH21" s="51"/>
      <c r="AI21" s="54"/>
      <c r="AJ21" s="51"/>
      <c r="AK21" s="51"/>
      <c r="AL21" s="51"/>
      <c r="AM21" s="51"/>
      <c r="AN21" s="136"/>
      <c r="AO21" s="223"/>
      <c r="AP21" s="42" t="s">
        <v>38</v>
      </c>
      <c r="AQ21" s="178"/>
      <c r="AR21" s="51"/>
      <c r="AS21"/>
      <c r="AT21"/>
      <c r="AU21"/>
      <c r="AV21"/>
      <c r="AW21" s="382"/>
    </row>
    <row r="22" spans="2:49" ht="25.5" customHeight="1" thickTop="1" thickBot="1">
      <c r="B22" s="551"/>
      <c r="C22" s="551"/>
      <c r="D22" s="551"/>
      <c r="E22" s="551"/>
      <c r="F22" s="551"/>
      <c r="G22" s="551"/>
      <c r="H22" s="551"/>
      <c r="I22" s="551"/>
      <c r="J22" s="551"/>
      <c r="K22" s="54"/>
      <c r="L22" s="51"/>
      <c r="M22" s="580"/>
      <c r="N22" s="54"/>
      <c r="P22" s="597" t="str">
        <f>+IF(P21=0,"",IF(P18&lt;P21,"エラー !：④の内数である⑤の量が④を超えています",""))</f>
        <v/>
      </c>
      <c r="Q22" s="597"/>
      <c r="R22" s="597"/>
      <c r="S22" s="597"/>
      <c r="T22" s="597"/>
      <c r="U22" s="597"/>
      <c r="V22" s="597"/>
      <c r="W22" s="121"/>
      <c r="X22" s="121"/>
      <c r="Y22" s="121"/>
      <c r="Z22" s="121"/>
      <c r="AA22" s="121"/>
      <c r="AB22" s="121"/>
      <c r="AC22" s="51"/>
      <c r="AD22" s="51"/>
      <c r="AE22" s="173"/>
      <c r="AG22" s="51"/>
      <c r="AH22" s="51"/>
      <c r="AI22" s="54"/>
      <c r="AJ22" s="51"/>
      <c r="AK22" s="51"/>
      <c r="AL22" s="51"/>
      <c r="AM22" s="51"/>
      <c r="AN22" s="51"/>
      <c r="AW22" s="382"/>
    </row>
    <row r="23" spans="2:49" ht="27" customHeight="1" thickTop="1" thickBot="1">
      <c r="B23" s="554" t="s">
        <v>159</v>
      </c>
      <c r="C23" s="556"/>
      <c r="D23" s="555" t="s">
        <v>423</v>
      </c>
      <c r="E23" s="555"/>
      <c r="F23" s="555"/>
      <c r="G23" s="556"/>
      <c r="H23" s="554" t="s">
        <v>424</v>
      </c>
      <c r="I23" s="555"/>
      <c r="J23" s="556"/>
      <c r="K23" s="54"/>
      <c r="L23" s="51"/>
      <c r="M23" s="580"/>
      <c r="N23" s="54"/>
      <c r="O23" s="46"/>
      <c r="P23" s="49" t="s">
        <v>72</v>
      </c>
      <c r="Q23" s="561" t="s">
        <v>32</v>
      </c>
      <c r="R23" s="561"/>
      <c r="S23" s="561"/>
      <c r="T23" s="544"/>
      <c r="U23" s="598"/>
      <c r="V23" s="599"/>
      <c r="W23" s="599"/>
      <c r="X23" s="599"/>
      <c r="AC23" s="51"/>
      <c r="AD23" s="51"/>
      <c r="AE23"/>
      <c r="AF23"/>
      <c r="AG23"/>
      <c r="AH23"/>
      <c r="AI23" s="237"/>
      <c r="AJ23"/>
      <c r="AK23" s="51"/>
      <c r="AL23" s="51"/>
      <c r="AM23" s="51"/>
      <c r="AN23" s="140"/>
      <c r="AP23" s="51"/>
      <c r="AR23" s="47"/>
      <c r="AS23" s="125" t="s">
        <v>152</v>
      </c>
      <c r="AT23" s="539" t="s">
        <v>153</v>
      </c>
      <c r="AU23" s="539"/>
      <c r="AV23" s="540"/>
      <c r="AW23" s="382"/>
    </row>
    <row r="24" spans="2:49" ht="27" customHeight="1" thickBot="1">
      <c r="B24" s="535" t="s">
        <v>160</v>
      </c>
      <c r="C24" s="536"/>
      <c r="D24" s="562">
        <v>0</v>
      </c>
      <c r="E24" s="562"/>
      <c r="F24" s="562"/>
      <c r="G24" s="182" t="s">
        <v>158</v>
      </c>
      <c r="H24" s="533">
        <f>+F12</f>
        <v>0</v>
      </c>
      <c r="I24" s="534"/>
      <c r="J24" s="182" t="s">
        <v>158</v>
      </c>
      <c r="K24" s="54"/>
      <c r="L24" s="51"/>
      <c r="M24" s="581"/>
      <c r="P24" s="571"/>
      <c r="Q24" s="601"/>
      <c r="R24" s="601"/>
      <c r="S24" s="601"/>
      <c r="T24" s="42" t="s">
        <v>13</v>
      </c>
      <c r="U24"/>
      <c r="V24"/>
      <c r="W24"/>
      <c r="X24"/>
      <c r="AC24" s="51"/>
      <c r="AD24" s="51"/>
      <c r="AE24"/>
      <c r="AF24"/>
      <c r="AG24"/>
      <c r="AH24"/>
      <c r="AI24" s="237"/>
      <c r="AJ24"/>
      <c r="AK24" s="51"/>
      <c r="AL24" s="130"/>
      <c r="AM24" s="51"/>
      <c r="AN24" s="51"/>
      <c r="AQ24" s="54"/>
      <c r="AR24" s="135"/>
      <c r="AS24" s="545">
        <f>+ROUND(AU16,2)+ROUND(AA28,2)</f>
        <v>0</v>
      </c>
      <c r="AT24" s="546"/>
      <c r="AU24" s="546"/>
      <c r="AV24" s="50" t="s">
        <v>13</v>
      </c>
      <c r="AW24" s="382"/>
    </row>
    <row r="25" spans="2:49" ht="27" customHeight="1" thickBot="1">
      <c r="B25" s="535" t="s">
        <v>161</v>
      </c>
      <c r="C25" s="536"/>
      <c r="D25" s="562">
        <v>0</v>
      </c>
      <c r="E25" s="562"/>
      <c r="F25" s="562"/>
      <c r="G25" s="182" t="s">
        <v>158</v>
      </c>
      <c r="H25" s="533">
        <f>+P12+AH9</f>
        <v>0</v>
      </c>
      <c r="I25" s="534"/>
      <c r="J25" s="182" t="s">
        <v>158</v>
      </c>
      <c r="K25" s="54"/>
      <c r="L25" s="51"/>
      <c r="P25" s="51"/>
      <c r="Q25" s="51"/>
      <c r="R25" s="51"/>
      <c r="S25" s="51"/>
      <c r="T25" s="51"/>
      <c r="U25" s="51"/>
      <c r="V25" s="51"/>
      <c r="AE25" s="139"/>
      <c r="AH25" s="51"/>
      <c r="AI25" s="54"/>
      <c r="AJ25" s="51"/>
      <c r="AK25" s="51"/>
      <c r="AL25" s="174"/>
      <c r="AM25" s="174"/>
      <c r="AN25" s="174"/>
      <c r="AQ25" s="239"/>
      <c r="AR25" s="117"/>
      <c r="AW25" s="382"/>
    </row>
    <row r="26" spans="2:49" ht="27" customHeight="1" thickTop="1" thickBot="1">
      <c r="B26" s="535" t="s">
        <v>162</v>
      </c>
      <c r="C26" s="536"/>
      <c r="D26" s="562">
        <v>0</v>
      </c>
      <c r="E26" s="562"/>
      <c r="F26" s="562"/>
      <c r="G26" s="182" t="s">
        <v>158</v>
      </c>
      <c r="H26" s="533">
        <f>+P21</f>
        <v>0</v>
      </c>
      <c r="I26" s="534"/>
      <c r="J26" s="182" t="s">
        <v>158</v>
      </c>
      <c r="K26" s="54"/>
      <c r="L26" s="133"/>
      <c r="M26" s="579" t="s">
        <v>35</v>
      </c>
      <c r="N26" s="46"/>
      <c r="O26" s="46"/>
      <c r="P26" s="225" t="s">
        <v>142</v>
      </c>
      <c r="Q26" s="561" t="s">
        <v>143</v>
      </c>
      <c r="R26" s="561"/>
      <c r="S26" s="561"/>
      <c r="T26" s="544"/>
      <c r="U26" s="46"/>
      <c r="V26" s="46"/>
      <c r="W26" s="46"/>
      <c r="X26" s="46"/>
      <c r="Y26" s="46"/>
      <c r="Z26" s="46"/>
      <c r="AA26" s="46"/>
      <c r="AB26" s="46"/>
      <c r="AC26" s="46"/>
      <c r="AD26" s="46"/>
      <c r="AE26" s="46"/>
      <c r="AF26" s="46"/>
      <c r="AG26" s="46"/>
      <c r="AH26" s="46"/>
      <c r="AI26" s="59"/>
      <c r="AJ26" s="46"/>
      <c r="AK26" s="47"/>
      <c r="AL26" s="125" t="s">
        <v>149</v>
      </c>
      <c r="AM26" s="539" t="s">
        <v>213</v>
      </c>
      <c r="AN26" s="539"/>
      <c r="AO26" s="539"/>
      <c r="AP26" s="540"/>
      <c r="AQ26" s="241"/>
      <c r="AR26" s="242"/>
      <c r="AS26" s="125" t="s">
        <v>154</v>
      </c>
      <c r="AT26" s="539" t="s">
        <v>398</v>
      </c>
      <c r="AU26" s="539"/>
      <c r="AV26" s="540"/>
      <c r="AW26" s="382"/>
    </row>
    <row r="27" spans="2:49" ht="27" customHeight="1" thickBot="1">
      <c r="B27" s="535" t="s">
        <v>164</v>
      </c>
      <c r="C27" s="536"/>
      <c r="D27" s="562">
        <v>0</v>
      </c>
      <c r="E27" s="562"/>
      <c r="F27" s="562"/>
      <c r="G27" s="182" t="s">
        <v>158</v>
      </c>
      <c r="H27" s="533">
        <f>+Y21</f>
        <v>0</v>
      </c>
      <c r="I27" s="534"/>
      <c r="J27" s="182" t="s">
        <v>158</v>
      </c>
      <c r="M27" s="580"/>
      <c r="P27" s="549">
        <f>+R30+ROUND(R33,2)</f>
        <v>0</v>
      </c>
      <c r="Q27" s="582"/>
      <c r="R27" s="582"/>
      <c r="S27" s="582"/>
      <c r="T27" s="42" t="s">
        <v>38</v>
      </c>
      <c r="U27" s="62"/>
      <c r="V27" s="62"/>
      <c r="Y27" s="60" t="s">
        <v>39</v>
      </c>
      <c r="Z27" s="63"/>
      <c r="AH27" s="51"/>
      <c r="AI27" s="51"/>
      <c r="AJ27" s="51"/>
      <c r="AK27" s="51"/>
      <c r="AL27" s="545">
        <f>+AH18+P27</f>
        <v>0</v>
      </c>
      <c r="AM27" s="546"/>
      <c r="AN27" s="546"/>
      <c r="AO27" s="546"/>
      <c r="AP27" s="50" t="s">
        <v>13</v>
      </c>
      <c r="AQ27" s="239"/>
      <c r="AR27" s="117"/>
      <c r="AS27" s="541"/>
      <c r="AT27" s="542"/>
      <c r="AU27" s="542"/>
      <c r="AV27" s="50" t="s">
        <v>13</v>
      </c>
      <c r="AW27" s="382"/>
    </row>
    <row r="28" spans="2:49" ht="27" customHeight="1" thickTop="1" thickBot="1">
      <c r="B28" s="537" t="s">
        <v>299</v>
      </c>
      <c r="C28" s="538"/>
      <c r="D28" s="562">
        <v>0</v>
      </c>
      <c r="E28" s="562"/>
      <c r="F28" s="562"/>
      <c r="G28" s="182" t="s">
        <v>158</v>
      </c>
      <c r="H28" s="533">
        <f>+P15+AH12</f>
        <v>0</v>
      </c>
      <c r="I28" s="534"/>
      <c r="J28" s="182" t="s">
        <v>158</v>
      </c>
      <c r="M28" s="580"/>
      <c r="P28" s="54"/>
      <c r="U28" s="51"/>
      <c r="V28" s="51"/>
      <c r="Y28" s="572" t="s">
        <v>137</v>
      </c>
      <c r="Z28" s="573"/>
      <c r="AA28" s="571"/>
      <c r="AB28" s="562"/>
      <c r="AC28" s="562"/>
      <c r="AD28" s="562"/>
      <c r="AE28" s="562"/>
      <c r="AF28" s="42" t="s">
        <v>13</v>
      </c>
      <c r="AH28" s="51"/>
      <c r="AI28" s="51"/>
      <c r="AN28" s="238"/>
      <c r="AQ28" s="239"/>
      <c r="AR28" s="117"/>
      <c r="AS28" s="383" t="str">
        <f>+IF(AS27=0,"",IF(AL27&lt;(AS24+AS27+AS31),"エラー !：⑩の内数である（⑫+⑬＋⑭）の量が⑩を超えています",""))</f>
        <v/>
      </c>
      <c r="AT28" s="379"/>
      <c r="AU28" s="379"/>
      <c r="AV28" s="379"/>
      <c r="AW28" s="382"/>
    </row>
    <row r="29" spans="2:49" ht="27" customHeight="1" thickTop="1" thickBot="1">
      <c r="B29" s="535" t="s">
        <v>165</v>
      </c>
      <c r="C29" s="536"/>
      <c r="D29" s="562">
        <v>0</v>
      </c>
      <c r="E29" s="562"/>
      <c r="F29" s="562"/>
      <c r="G29" s="182" t="s">
        <v>158</v>
      </c>
      <c r="H29" s="533">
        <f>+AL27</f>
        <v>0</v>
      </c>
      <c r="I29" s="534"/>
      <c r="J29" s="182" t="s">
        <v>158</v>
      </c>
      <c r="M29" s="580"/>
      <c r="P29" s="54"/>
      <c r="Q29" s="133"/>
      <c r="R29" s="49" t="s">
        <v>145</v>
      </c>
      <c r="S29" s="561" t="s">
        <v>33</v>
      </c>
      <c r="T29" s="576"/>
      <c r="U29" s="576"/>
      <c r="V29" s="577"/>
      <c r="W29" s="46"/>
      <c r="X29" s="64"/>
      <c r="Y29" s="572" t="s">
        <v>191</v>
      </c>
      <c r="Z29" s="573"/>
      <c r="AA29" s="571"/>
      <c r="AB29" s="562"/>
      <c r="AC29" s="562"/>
      <c r="AD29" s="562"/>
      <c r="AE29" s="562"/>
      <c r="AF29" s="42" t="s">
        <v>13</v>
      </c>
      <c r="AH29" s="51"/>
      <c r="AI29" s="51"/>
      <c r="AJ29" s="51"/>
      <c r="AK29" s="51"/>
      <c r="AL29" s="125" t="s">
        <v>150</v>
      </c>
      <c r="AM29" s="539" t="s">
        <v>151</v>
      </c>
      <c r="AN29" s="539"/>
      <c r="AO29" s="539"/>
      <c r="AP29" s="540"/>
      <c r="AQ29" s="240"/>
      <c r="AR29" s="243"/>
      <c r="AS29" s="569" t="s">
        <v>155</v>
      </c>
      <c r="AT29" s="565" t="s">
        <v>399</v>
      </c>
      <c r="AU29" s="565"/>
      <c r="AV29" s="566"/>
      <c r="AW29" s="382"/>
    </row>
    <row r="30" spans="2:49" ht="27" customHeight="1" thickBot="1">
      <c r="B30" s="535" t="s">
        <v>166</v>
      </c>
      <c r="C30" s="536"/>
      <c r="D30" s="562">
        <v>0</v>
      </c>
      <c r="E30" s="562"/>
      <c r="F30" s="562"/>
      <c r="G30" s="182" t="s">
        <v>158</v>
      </c>
      <c r="H30" s="533">
        <f>+AL30</f>
        <v>0</v>
      </c>
      <c r="I30" s="534"/>
      <c r="J30" s="182" t="s">
        <v>158</v>
      </c>
      <c r="M30" s="580"/>
      <c r="P30" s="54"/>
      <c r="R30" s="549">
        <f>+ROUND(AA28,2)+ROUND(AA29,2)+ROUND(AA30,2)</f>
        <v>0</v>
      </c>
      <c r="S30" s="582"/>
      <c r="T30" s="582"/>
      <c r="U30" s="582"/>
      <c r="V30" s="42" t="s">
        <v>16</v>
      </c>
      <c r="Y30" s="572" t="s">
        <v>148</v>
      </c>
      <c r="Z30" s="573"/>
      <c r="AA30" s="571"/>
      <c r="AB30" s="562"/>
      <c r="AC30" s="562"/>
      <c r="AD30" s="562"/>
      <c r="AE30" s="562"/>
      <c r="AF30" s="42" t="s">
        <v>13</v>
      </c>
      <c r="AL30" s="541"/>
      <c r="AM30" s="542"/>
      <c r="AN30" s="542"/>
      <c r="AO30" s="542"/>
      <c r="AP30" s="50" t="s">
        <v>13</v>
      </c>
      <c r="AS30" s="570"/>
      <c r="AT30" s="567"/>
      <c r="AU30" s="567"/>
      <c r="AV30" s="568"/>
      <c r="AW30" s="382"/>
    </row>
    <row r="31" spans="2:49" ht="27" customHeight="1" thickTop="1" thickBot="1">
      <c r="B31" s="535" t="s">
        <v>167</v>
      </c>
      <c r="C31" s="536"/>
      <c r="D31" s="562">
        <v>0</v>
      </c>
      <c r="E31" s="562"/>
      <c r="F31" s="562"/>
      <c r="G31" s="182" t="s">
        <v>158</v>
      </c>
      <c r="H31" s="533">
        <f>+AS24</f>
        <v>0</v>
      </c>
      <c r="I31" s="534"/>
      <c r="J31" s="182" t="s">
        <v>158</v>
      </c>
      <c r="M31" s="580"/>
      <c r="P31" s="54"/>
      <c r="Y31"/>
      <c r="Z31"/>
      <c r="AA31" s="65" t="s">
        <v>309</v>
      </c>
      <c r="AK31" s="117"/>
      <c r="AL31" s="578" t="str">
        <f>+IF(AL30=0,"",IF(AL27&lt;AL30,"エラー !：⑩の内数である⑪の量が⑩を超えています",""))</f>
        <v/>
      </c>
      <c r="AM31" s="578"/>
      <c r="AN31" s="578"/>
      <c r="AO31" s="578"/>
      <c r="AP31" s="578"/>
      <c r="AQ31" s="578"/>
      <c r="AR31" s="39"/>
      <c r="AS31" s="563"/>
      <c r="AT31" s="564"/>
      <c r="AU31" s="564"/>
      <c r="AV31" s="152" t="s">
        <v>13</v>
      </c>
      <c r="AW31" s="382"/>
    </row>
    <row r="32" spans="2:49" ht="27" customHeight="1" thickTop="1" thickBot="1">
      <c r="B32" s="535" t="s">
        <v>400</v>
      </c>
      <c r="C32" s="536"/>
      <c r="D32" s="562">
        <v>0</v>
      </c>
      <c r="E32" s="562"/>
      <c r="F32" s="562"/>
      <c r="G32" s="182" t="s">
        <v>158</v>
      </c>
      <c r="H32" s="533">
        <f>+AS27</f>
        <v>0</v>
      </c>
      <c r="I32" s="534"/>
      <c r="J32" s="182" t="s">
        <v>158</v>
      </c>
      <c r="M32" s="580"/>
      <c r="P32" s="54"/>
      <c r="Q32" s="133"/>
      <c r="R32" s="49" t="s">
        <v>147</v>
      </c>
      <c r="S32" s="561" t="s">
        <v>37</v>
      </c>
      <c r="T32" s="576"/>
      <c r="U32" s="576"/>
      <c r="V32" s="577"/>
      <c r="W32" s="51"/>
      <c r="X32" s="51"/>
      <c r="Y32"/>
      <c r="Z32"/>
      <c r="AA32" s="523" t="s">
        <v>280</v>
      </c>
      <c r="AB32" s="524"/>
      <c r="AC32" s="524"/>
      <c r="AD32" s="524"/>
      <c r="AE32" s="524"/>
      <c r="AF32" s="524"/>
      <c r="AG32" s="524" t="s">
        <v>281</v>
      </c>
      <c r="AH32" s="524"/>
      <c r="AI32" s="524"/>
      <c r="AJ32" s="524"/>
      <c r="AK32" s="524" t="s">
        <v>310</v>
      </c>
      <c r="AL32" s="524"/>
      <c r="AM32" s="524"/>
      <c r="AN32" s="524"/>
      <c r="AO32" s="529"/>
      <c r="AP32" s="176"/>
      <c r="AS32" s="384" t="str">
        <f>+IF(AS31=0,"",IF(AL27&lt;(AS24+AS27+AS31),"エラー !：⑩の内数である（⑫+⑬＋⑭）の量が⑩を超えています",""))</f>
        <v/>
      </c>
      <c r="AT32" s="380"/>
      <c r="AU32" s="380"/>
      <c r="AV32" s="380"/>
      <c r="AW32" s="382"/>
    </row>
    <row r="33" spans="2:62" ht="27" customHeight="1" thickBot="1">
      <c r="B33" s="559" t="s">
        <v>401</v>
      </c>
      <c r="C33" s="560"/>
      <c r="D33" s="574">
        <v>0</v>
      </c>
      <c r="E33" s="575"/>
      <c r="F33" s="575"/>
      <c r="G33" s="183" t="s">
        <v>158</v>
      </c>
      <c r="H33" s="552">
        <f>+AS31</f>
        <v>0</v>
      </c>
      <c r="I33" s="553"/>
      <c r="J33" s="183" t="s">
        <v>158</v>
      </c>
      <c r="M33" s="581"/>
      <c r="R33" s="571"/>
      <c r="S33" s="562"/>
      <c r="T33" s="562"/>
      <c r="U33" s="562"/>
      <c r="V33" s="42" t="s">
        <v>38</v>
      </c>
      <c r="W33" s="51"/>
      <c r="X33" s="51"/>
      <c r="Y33"/>
      <c r="Z33"/>
      <c r="AA33" s="525"/>
      <c r="AB33" s="526"/>
      <c r="AC33" s="526"/>
      <c r="AD33" s="526"/>
      <c r="AE33" s="526"/>
      <c r="AF33" s="526"/>
      <c r="AG33" s="526"/>
      <c r="AH33" s="526"/>
      <c r="AI33" s="526"/>
      <c r="AJ33" s="526"/>
      <c r="AK33" s="526"/>
      <c r="AL33" s="526"/>
      <c r="AM33" s="526"/>
      <c r="AN33" s="526"/>
      <c r="AO33" s="530"/>
      <c r="AP33" s="176"/>
      <c r="AW33" s="382"/>
    </row>
    <row r="34" spans="2:62" ht="18" customHeight="1">
      <c r="C34" s="244" t="str">
        <f>+IF(D30=0,"",IF(D29&lt;D30,"エラー !：上の表は、⑩の内数である⑪の量が⑩を超えています",""))</f>
        <v/>
      </c>
      <c r="AA34" s="527"/>
      <c r="AB34" s="528"/>
      <c r="AC34" s="528"/>
      <c r="AD34" s="528"/>
      <c r="AE34" s="528"/>
      <c r="AF34" s="528"/>
      <c r="AG34" s="528"/>
      <c r="AH34" s="528"/>
      <c r="AI34" s="528"/>
      <c r="AJ34" s="528"/>
      <c r="AK34" s="528"/>
      <c r="AL34" s="528"/>
      <c r="AM34" s="528"/>
      <c r="AN34" s="528"/>
      <c r="AO34" s="531"/>
      <c r="AP34" s="176"/>
      <c r="AW34" s="382"/>
    </row>
    <row r="35" spans="2:62" ht="15" customHeight="1">
      <c r="C35" s="245" t="str">
        <f>+IF(D31=0,"",IF(D29&lt;D31,"エラー !：上の表は、⑩の内数である⑫の量が⑩を超えています",""))</f>
        <v/>
      </c>
      <c r="AF35" s="62"/>
      <c r="AG35" s="62"/>
      <c r="AH35" s="62"/>
      <c r="AI35" s="62"/>
      <c r="AJ35" s="62"/>
      <c r="AK35" s="62"/>
      <c r="AL35" s="51"/>
      <c r="AM35" s="51"/>
      <c r="AN35" s="51"/>
      <c r="AO35" s="51"/>
      <c r="AP35" s="51"/>
      <c r="AQ35" s="51"/>
      <c r="AR35" s="51"/>
    </row>
    <row r="36" spans="2:62" ht="15" customHeight="1">
      <c r="C36" s="245" t="str">
        <f>+IF(D32=0,"",IF(D29&lt;D32,"エラー !：上の表は、⑩の内数である⑬の量が⑩を超えています",""))</f>
        <v/>
      </c>
      <c r="AF36" s="62"/>
      <c r="AG36" s="62"/>
      <c r="AH36" s="62"/>
      <c r="AI36" s="62"/>
      <c r="AJ36" s="62"/>
      <c r="AK36" s="62"/>
      <c r="AL36" s="62"/>
      <c r="AM36" s="141"/>
      <c r="AN36" s="141"/>
      <c r="AO36" s="117"/>
      <c r="AP36" s="51"/>
      <c r="AQ36" s="51"/>
      <c r="AR36" s="51"/>
      <c r="AS36" s="51"/>
      <c r="AT36" s="51"/>
      <c r="AU36" s="51"/>
      <c r="AV36" s="51"/>
      <c r="AW36" s="66"/>
      <c r="AY36" s="51"/>
      <c r="AZ36" s="51"/>
      <c r="BA36" s="51"/>
      <c r="BB36" s="51"/>
      <c r="BC36" s="51"/>
      <c r="BD36" s="51"/>
    </row>
    <row r="37" spans="2:62" ht="15" customHeight="1">
      <c r="C37" s="245" t="str">
        <f>+IF(D33=0,"",IF(D29&lt;D33,"エラー !：上の表は、⑩の内数である⑭の量が⑩を超えています",""))</f>
        <v/>
      </c>
      <c r="J37" s="66"/>
      <c r="K37" s="66"/>
      <c r="R37" s="66"/>
      <c r="S37" s="66"/>
      <c r="T37" s="66"/>
      <c r="AF37" s="51"/>
      <c r="AG37" s="51"/>
      <c r="AH37" s="51"/>
      <c r="AI37" s="51"/>
      <c r="AJ37" s="51"/>
      <c r="AK37" s="51"/>
      <c r="AL37" s="62"/>
      <c r="AM37" s="117"/>
      <c r="AN37" s="117"/>
      <c r="AO37" s="117"/>
      <c r="AP37" s="51"/>
      <c r="AQ37" s="51"/>
      <c r="AR37" s="51"/>
      <c r="AS37" s="51"/>
      <c r="AT37" s="51"/>
      <c r="AU37" s="62"/>
      <c r="AV37" s="62"/>
      <c r="AW37" s="66"/>
      <c r="AY37" s="51"/>
      <c r="AZ37" s="51"/>
      <c r="BA37" s="51"/>
      <c r="BB37" s="51"/>
      <c r="BC37" s="51"/>
      <c r="BD37" s="51"/>
    </row>
    <row r="38" spans="2:62" ht="13.5">
      <c r="J38" s="66"/>
      <c r="K38" s="66"/>
      <c r="R38" s="66"/>
      <c r="S38" s="66"/>
      <c r="T38" s="66"/>
      <c r="AF38" s="51"/>
      <c r="AG38" s="51"/>
      <c r="AH38" s="51"/>
      <c r="AI38" s="51"/>
      <c r="AJ38" s="51"/>
      <c r="AK38" s="51"/>
      <c r="AL38" s="62"/>
      <c r="AM38" s="117"/>
      <c r="AN38" s="117"/>
      <c r="AO38" s="117"/>
      <c r="AP38" s="51"/>
      <c r="AQ38" s="51"/>
      <c r="AR38" s="51"/>
      <c r="AS38" s="117"/>
      <c r="AT38" s="141"/>
      <c r="AU38" s="62"/>
      <c r="AV38" s="62"/>
      <c r="AW38" s="66"/>
      <c r="AY38" s="51"/>
      <c r="AZ38" s="51"/>
      <c r="BA38" s="51"/>
      <c r="BB38" s="51"/>
      <c r="BC38" s="51"/>
      <c r="BD38" s="51"/>
    </row>
    <row r="39" spans="2:62" ht="13.5">
      <c r="J39" s="66"/>
      <c r="K39" s="66"/>
      <c r="R39" s="66"/>
      <c r="S39" s="66"/>
      <c r="T39" s="66"/>
      <c r="AF39" s="51"/>
      <c r="AG39" s="51"/>
      <c r="AH39" s="51"/>
      <c r="AI39" s="51"/>
      <c r="AJ39" s="51"/>
      <c r="AK39" s="51"/>
      <c r="AL39" s="62"/>
      <c r="AM39" s="117"/>
      <c r="AN39" s="117"/>
      <c r="AO39" s="117"/>
      <c r="AP39" s="51"/>
      <c r="AQ39" s="51"/>
      <c r="AR39" s="51"/>
      <c r="AS39" s="117"/>
      <c r="AT39" s="62"/>
      <c r="AU39" s="62"/>
      <c r="AV39" s="62"/>
      <c r="AW39" s="66"/>
      <c r="AY39" s="51"/>
      <c r="AZ39" s="51"/>
      <c r="BA39" s="51"/>
      <c r="BB39" s="51"/>
      <c r="BC39" s="51"/>
      <c r="BD39" s="51"/>
    </row>
    <row r="40" spans="2:62" ht="13.5">
      <c r="J40" s="66"/>
      <c r="K40" s="66"/>
      <c r="R40" s="66"/>
      <c r="S40" s="66"/>
      <c r="T40" s="66"/>
      <c r="AF40" s="51"/>
      <c r="AG40" s="51"/>
      <c r="AH40" s="51"/>
      <c r="AI40" s="51"/>
      <c r="AJ40" s="51"/>
      <c r="AK40" s="51"/>
      <c r="AL40" s="62"/>
      <c r="AM40" s="117"/>
      <c r="AN40" s="117"/>
      <c r="AO40" s="117"/>
      <c r="AP40" s="51"/>
      <c r="AQ40" s="51"/>
      <c r="AR40" s="51"/>
      <c r="AS40" s="117"/>
      <c r="AT40" s="62"/>
      <c r="AU40" s="62"/>
      <c r="AV40" s="62"/>
      <c r="AW40" s="66"/>
      <c r="AY40" s="51"/>
      <c r="AZ40" s="51"/>
      <c r="BA40" s="51"/>
      <c r="BB40" s="51"/>
      <c r="BC40" s="51"/>
      <c r="BD40" s="51"/>
    </row>
    <row r="41" spans="2:62" ht="13.5">
      <c r="J41" s="66"/>
      <c r="K41" s="66"/>
      <c r="R41" s="66"/>
      <c r="S41" s="66"/>
      <c r="T41" s="66"/>
      <c r="AF41" s="51"/>
      <c r="AG41" s="51"/>
      <c r="AH41" s="51"/>
      <c r="AI41" s="51"/>
      <c r="AJ41" s="51"/>
      <c r="AK41" s="51"/>
      <c r="AL41" s="51"/>
      <c r="AM41" s="51"/>
      <c r="AN41" s="51"/>
      <c r="AO41" s="51"/>
      <c r="AP41" s="51"/>
      <c r="AQ41" s="51"/>
      <c r="AR41" s="51"/>
      <c r="AS41" s="117"/>
      <c r="AT41" s="62"/>
      <c r="AU41" s="62"/>
      <c r="AV41" s="62"/>
      <c r="AW41" s="66"/>
      <c r="AY41" s="51"/>
      <c r="AZ41" s="51"/>
      <c r="BA41" s="51"/>
      <c r="BB41" s="51"/>
      <c r="BC41" s="51"/>
      <c r="BD41" s="51"/>
    </row>
    <row r="42" spans="2:62" ht="13.5">
      <c r="I42" s="66"/>
      <c r="J42" s="66"/>
      <c r="K42" s="66"/>
      <c r="R42" s="66"/>
      <c r="S42" s="66"/>
      <c r="T42" s="66"/>
      <c r="AQ42" s="51"/>
      <c r="AR42" s="51"/>
      <c r="AS42" s="117"/>
      <c r="AT42" s="62"/>
      <c r="AY42" s="51"/>
      <c r="AZ42" s="51"/>
      <c r="BA42" s="51"/>
      <c r="BB42" s="51"/>
      <c r="BC42" s="51"/>
      <c r="BD42" s="51"/>
    </row>
    <row r="43" spans="2:62">
      <c r="I43" s="66"/>
      <c r="J43" s="66"/>
      <c r="K43" s="66"/>
      <c r="R43" s="66"/>
      <c r="S43" s="66"/>
      <c r="T43" s="66"/>
      <c r="AW43" s="66"/>
      <c r="AY43" s="51"/>
      <c r="AZ43" s="51"/>
      <c r="BA43" s="51"/>
      <c r="BB43" s="51"/>
      <c r="BC43" s="51"/>
      <c r="BD43" s="51"/>
    </row>
    <row r="44" spans="2:62">
      <c r="I44" s="66"/>
      <c r="J44" s="66"/>
      <c r="K44" s="66"/>
      <c r="R44" s="66"/>
      <c r="S44" s="66"/>
      <c r="T44" s="66"/>
      <c r="AW44" s="66"/>
    </row>
    <row r="45" spans="2:62">
      <c r="I45" s="66"/>
      <c r="J45" s="66"/>
      <c r="K45" s="66"/>
      <c r="R45" s="66"/>
      <c r="S45" s="66"/>
      <c r="T45" s="66"/>
    </row>
    <row r="46" spans="2:62">
      <c r="I46" s="66"/>
      <c r="J46" s="66"/>
      <c r="K46" s="66"/>
      <c r="R46" s="66"/>
      <c r="S46" s="66"/>
      <c r="T46" s="66"/>
    </row>
    <row r="47" spans="2:62" ht="13.5">
      <c r="I47" s="66"/>
      <c r="J47" s="66"/>
      <c r="K47" s="66"/>
      <c r="R47" s="66"/>
      <c r="S47" s="66"/>
      <c r="T47" s="66"/>
      <c r="BH47" s="67"/>
      <c r="BI47" s="67"/>
      <c r="BJ47" s="65"/>
    </row>
    <row r="48" spans="2:62">
      <c r="I48" s="66"/>
      <c r="J48" s="66"/>
      <c r="K48" s="66"/>
      <c r="R48" s="66"/>
      <c r="S48" s="66"/>
      <c r="T48" s="66"/>
      <c r="BH48" s="65"/>
    </row>
    <row r="49" spans="7:62">
      <c r="G49" s="66"/>
      <c r="H49" s="66"/>
      <c r="I49" s="66"/>
      <c r="J49" s="66"/>
      <c r="K49" s="66"/>
      <c r="R49" s="66"/>
      <c r="S49" s="66"/>
      <c r="T49" s="66"/>
      <c r="BE49" s="65"/>
      <c r="BF49" s="65"/>
      <c r="BG49" s="65"/>
      <c r="BH49" s="65"/>
    </row>
    <row r="50" spans="7:62">
      <c r="G50" s="66"/>
      <c r="H50" s="66"/>
      <c r="I50" s="66"/>
      <c r="J50" s="66"/>
      <c r="K50" s="66"/>
      <c r="R50" s="66"/>
      <c r="S50" s="66"/>
      <c r="T50" s="66"/>
      <c r="BE50" s="65"/>
      <c r="BF50" s="65"/>
      <c r="BG50" s="65"/>
      <c r="BH50" s="65"/>
    </row>
    <row r="51" spans="7:62">
      <c r="G51" s="66"/>
      <c r="H51" s="66"/>
      <c r="I51" s="66"/>
      <c r="J51" s="66"/>
      <c r="K51" s="66"/>
      <c r="R51" s="66"/>
      <c r="S51" s="66"/>
      <c r="T51" s="66"/>
      <c r="BE51" s="65"/>
      <c r="BF51" s="65"/>
      <c r="BG51" s="65"/>
      <c r="BH51" s="65"/>
    </row>
    <row r="52" spans="7:62">
      <c r="G52" s="66"/>
      <c r="H52" s="66"/>
      <c r="I52" s="66"/>
      <c r="J52" s="66"/>
      <c r="K52" s="66"/>
      <c r="R52" s="66"/>
      <c r="S52" s="66"/>
      <c r="T52" s="66"/>
      <c r="BE52" s="65"/>
      <c r="BF52" s="65"/>
      <c r="BG52" s="65"/>
      <c r="BH52" s="65"/>
    </row>
    <row r="53" spans="7:62">
      <c r="G53" s="66"/>
      <c r="H53" s="66"/>
      <c r="I53" s="66"/>
      <c r="J53" s="66"/>
      <c r="K53" s="66"/>
      <c r="R53" s="66"/>
      <c r="S53" s="66"/>
      <c r="T53" s="66"/>
      <c r="BE53" s="65"/>
      <c r="BG53" s="65"/>
      <c r="BH53" s="65"/>
      <c r="BI53" s="65"/>
      <c r="BJ53" s="65"/>
    </row>
    <row r="54" spans="7:62">
      <c r="G54" s="66"/>
      <c r="H54" s="66"/>
      <c r="I54" s="66"/>
      <c r="J54" s="66"/>
      <c r="K54" s="66"/>
      <c r="R54" s="66"/>
      <c r="S54" s="66"/>
      <c r="T54" s="66"/>
      <c r="BD54" s="65"/>
      <c r="BE54" s="68"/>
      <c r="BG54" s="65"/>
      <c r="BH54" s="65"/>
      <c r="BI54" s="65"/>
      <c r="BJ54" s="65"/>
    </row>
    <row r="55" spans="7:62">
      <c r="G55" s="66"/>
      <c r="H55" s="66"/>
      <c r="I55" s="66"/>
      <c r="J55" s="66"/>
      <c r="K55" s="66"/>
      <c r="R55" s="66"/>
      <c r="S55" s="66"/>
      <c r="T55" s="66"/>
      <c r="BD55" s="65"/>
      <c r="BE55" s="68"/>
      <c r="BG55" s="65"/>
      <c r="BH55" s="65"/>
      <c r="BI55" s="65"/>
      <c r="BJ55" s="65"/>
    </row>
    <row r="56" spans="7:62">
      <c r="G56" s="66"/>
      <c r="H56" s="66"/>
      <c r="I56" s="66"/>
      <c r="J56" s="66"/>
      <c r="K56" s="66"/>
      <c r="R56" s="66"/>
      <c r="S56" s="66"/>
      <c r="T56" s="66"/>
      <c r="BD56" s="65"/>
      <c r="BE56" s="68"/>
      <c r="BG56" s="65"/>
      <c r="BH56" s="65"/>
      <c r="BI56" s="65"/>
      <c r="BJ56" s="65"/>
    </row>
    <row r="57" spans="7:62">
      <c r="G57" s="66"/>
      <c r="H57" s="66"/>
      <c r="I57" s="66"/>
      <c r="BD57" s="65"/>
      <c r="BE57" s="68"/>
      <c r="BG57" s="65"/>
      <c r="BH57" s="65"/>
      <c r="BI57" s="65"/>
      <c r="BJ57" s="65"/>
    </row>
    <row r="58" spans="7:62" ht="12.75">
      <c r="G58" s="66"/>
      <c r="H58" s="66"/>
      <c r="I58" s="66"/>
      <c r="L58" s="66"/>
      <c r="M58" s="69"/>
      <c r="N58" s="66"/>
      <c r="O58" s="66"/>
      <c r="BD58" s="65"/>
      <c r="BE58" s="68"/>
      <c r="BG58" s="65"/>
      <c r="BH58" s="65"/>
      <c r="BI58" s="65"/>
      <c r="BJ58" s="65"/>
    </row>
    <row r="59" spans="7:62">
      <c r="G59" s="66"/>
      <c r="H59" s="66"/>
      <c r="I59" s="66"/>
      <c r="BD59" s="65"/>
      <c r="BE59" s="68"/>
      <c r="BG59" s="65"/>
      <c r="BH59" s="65"/>
      <c r="BI59" s="65"/>
      <c r="BJ59" s="65"/>
    </row>
    <row r="60" spans="7:62">
      <c r="G60" s="66"/>
      <c r="H60" s="66"/>
      <c r="I60" s="66"/>
      <c r="BD60" s="65"/>
      <c r="BE60" s="68"/>
      <c r="BG60" s="65"/>
      <c r="BH60" s="65"/>
      <c r="BI60" s="65"/>
      <c r="BJ60" s="65"/>
    </row>
    <row r="61" spans="7:62">
      <c r="G61" s="66"/>
      <c r="H61" s="66"/>
      <c r="I61" s="66"/>
      <c r="BD61" s="65"/>
      <c r="BE61" s="68"/>
      <c r="BG61" s="65"/>
      <c r="BH61" s="65"/>
      <c r="BI61" s="65"/>
      <c r="BJ61" s="65"/>
    </row>
    <row r="62" spans="7:62">
      <c r="BD62" s="65"/>
      <c r="BE62" s="68"/>
      <c r="BG62" s="65"/>
      <c r="BH62" s="65"/>
      <c r="BI62" s="65"/>
      <c r="BJ62" s="65"/>
    </row>
    <row r="63" spans="7:62">
      <c r="BD63" s="65"/>
      <c r="BE63" s="68"/>
      <c r="BG63" s="65"/>
      <c r="BH63" s="65"/>
      <c r="BI63" s="65"/>
      <c r="BJ63" s="65"/>
    </row>
    <row r="64" spans="7:62">
      <c r="BD64" s="65"/>
      <c r="BE64" s="68"/>
      <c r="BG64" s="65"/>
      <c r="BH64" s="65"/>
      <c r="BI64" s="65"/>
      <c r="BJ64" s="65"/>
    </row>
    <row r="65" spans="12:62">
      <c r="BD65" s="65"/>
      <c r="BE65" s="68"/>
      <c r="BG65" s="65"/>
      <c r="BH65" s="65"/>
      <c r="BI65" s="65"/>
      <c r="BJ65" s="65"/>
    </row>
    <row r="66" spans="12:62">
      <c r="BD66" s="65"/>
      <c r="BE66" s="68"/>
      <c r="BG66" s="65"/>
      <c r="BH66" s="65"/>
      <c r="BI66" s="65"/>
      <c r="BJ66" s="65"/>
    </row>
    <row r="67" spans="12:62">
      <c r="BD67" s="65"/>
      <c r="BE67" s="68"/>
      <c r="BG67" s="65"/>
      <c r="BH67" s="65"/>
      <c r="BI67" s="65"/>
      <c r="BJ67" s="65"/>
    </row>
    <row r="69" spans="12:62" ht="12.75">
      <c r="L69" s="66"/>
      <c r="M69" s="69"/>
      <c r="N69" s="66"/>
      <c r="O69" s="66"/>
    </row>
    <row r="70" spans="12:62" ht="12.75">
      <c r="L70" s="66"/>
      <c r="M70" s="69"/>
      <c r="N70" s="66"/>
      <c r="O70" s="66"/>
    </row>
    <row r="71" spans="12:62" ht="12.75">
      <c r="L71" s="66"/>
      <c r="M71" s="69"/>
      <c r="N71" s="66"/>
      <c r="O71" s="66"/>
    </row>
    <row r="72" spans="12:62" ht="12.75">
      <c r="L72" s="66"/>
      <c r="M72" s="69"/>
      <c r="N72" s="66"/>
      <c r="O72" s="66"/>
    </row>
    <row r="73" spans="12:62" ht="12.75">
      <c r="L73" s="66"/>
      <c r="M73" s="69"/>
      <c r="N73" s="66"/>
      <c r="O73" s="66"/>
    </row>
    <row r="74" spans="12:62" ht="12.75">
      <c r="L74" s="66"/>
      <c r="M74" s="69"/>
      <c r="N74" s="66"/>
      <c r="O74" s="66"/>
    </row>
    <row r="75" spans="12:62" ht="12.75">
      <c r="L75" s="66"/>
      <c r="M75" s="69"/>
      <c r="N75" s="66"/>
      <c r="O75" s="66"/>
    </row>
    <row r="76" spans="12:62" ht="12.75">
      <c r="L76" s="66"/>
      <c r="M76" s="69"/>
      <c r="N76" s="66"/>
      <c r="O76" s="66"/>
    </row>
  </sheetData>
  <sheetProtection algorithmName="SHA-512" hashValue="jnwRlwLTVauQl+ZsDHTVvg4hRCHIk24TbCZb00YRNPOe0n3vSU5/IjjwwGi6toX7PlEUhlf5tZgeot3rypo/Ew==" saltValue="NBSmoLEM9l4c0yRj+zip/w==" spinCount="100000" sheet="1" objects="1" scenarios="1"/>
  <mergeCells count="113">
    <mergeCell ref="AS3:AT3"/>
    <mergeCell ref="AS4:AT4"/>
    <mergeCell ref="AO17:AP17"/>
    <mergeCell ref="P16:AB16"/>
    <mergeCell ref="S7:V7"/>
    <mergeCell ref="Z17:AB17"/>
    <mergeCell ref="AE17:AE21"/>
    <mergeCell ref="AI17:AL17"/>
    <mergeCell ref="Q17:T17"/>
    <mergeCell ref="AI8:AN8"/>
    <mergeCell ref="AH15:AM15"/>
    <mergeCell ref="Q14:T14"/>
    <mergeCell ref="P15:S15"/>
    <mergeCell ref="AS18:AT18"/>
    <mergeCell ref="Q20:T20"/>
    <mergeCell ref="P21:S21"/>
    <mergeCell ref="U17:X17"/>
    <mergeCell ref="Q11:T11"/>
    <mergeCell ref="AH12:AM12"/>
    <mergeCell ref="Z20:AB20"/>
    <mergeCell ref="Y21:AA21"/>
    <mergeCell ref="P12:S12"/>
    <mergeCell ref="R33:U33"/>
    <mergeCell ref="P18:S18"/>
    <mergeCell ref="S32:V32"/>
    <mergeCell ref="AK32:AO34"/>
    <mergeCell ref="AB3:AD3"/>
    <mergeCell ref="Z5:AD5"/>
    <mergeCell ref="AI14:AN14"/>
    <mergeCell ref="Y18:AA18"/>
    <mergeCell ref="AP3:AR4"/>
    <mergeCell ref="P24:S24"/>
    <mergeCell ref="Q23:T23"/>
    <mergeCell ref="U23:X23"/>
    <mergeCell ref="AL31:AQ31"/>
    <mergeCell ref="AA29:AE29"/>
    <mergeCell ref="S29:V29"/>
    <mergeCell ref="AA30:AE30"/>
    <mergeCell ref="R30:U30"/>
    <mergeCell ref="AA28:AE28"/>
    <mergeCell ref="AS31:AU31"/>
    <mergeCell ref="AE9:AE14"/>
    <mergeCell ref="P27:S27"/>
    <mergeCell ref="AL27:AO27"/>
    <mergeCell ref="AS27:AU27"/>
    <mergeCell ref="AL30:AO30"/>
    <mergeCell ref="Y28:Z28"/>
    <mergeCell ref="Y29:Z29"/>
    <mergeCell ref="AS16:AT16"/>
    <mergeCell ref="AS17:AT17"/>
    <mergeCell ref="AS24:AU24"/>
    <mergeCell ref="AT23:AV23"/>
    <mergeCell ref="AT26:AV26"/>
    <mergeCell ref="AS29:AS30"/>
    <mergeCell ref="B7:C7"/>
    <mergeCell ref="C8:K8"/>
    <mergeCell ref="D7:I7"/>
    <mergeCell ref="AO20:AP20"/>
    <mergeCell ref="AH9:AM9"/>
    <mergeCell ref="AT29:AV30"/>
    <mergeCell ref="Y30:Z30"/>
    <mergeCell ref="AI11:AN11"/>
    <mergeCell ref="AH18:AK18"/>
    <mergeCell ref="M11:M24"/>
    <mergeCell ref="P22:V22"/>
    <mergeCell ref="B2:J3"/>
    <mergeCell ref="F12:H12"/>
    <mergeCell ref="F15:H15"/>
    <mergeCell ref="H23:J23"/>
    <mergeCell ref="G11:I11"/>
    <mergeCell ref="F9:I9"/>
    <mergeCell ref="B33:C33"/>
    <mergeCell ref="H30:I30"/>
    <mergeCell ref="B31:C31"/>
    <mergeCell ref="B32:C32"/>
    <mergeCell ref="D33:F33"/>
    <mergeCell ref="H32:I32"/>
    <mergeCell ref="D32:F32"/>
    <mergeCell ref="D30:F30"/>
    <mergeCell ref="B29:C29"/>
    <mergeCell ref="B30:C30"/>
    <mergeCell ref="D23:G23"/>
    <mergeCell ref="H29:I29"/>
    <mergeCell ref="B28:C28"/>
    <mergeCell ref="D24:F24"/>
    <mergeCell ref="D25:F25"/>
    <mergeCell ref="D26:F26"/>
    <mergeCell ref="H27:I27"/>
    <mergeCell ref="D29:F29"/>
    <mergeCell ref="AW18:AW20"/>
    <mergeCell ref="AA32:AF34"/>
    <mergeCell ref="AG32:AJ34"/>
    <mergeCell ref="H28:I28"/>
    <mergeCell ref="AF5:AU5"/>
    <mergeCell ref="B21:J22"/>
    <mergeCell ref="H31:I31"/>
    <mergeCell ref="H24:I24"/>
    <mergeCell ref="H25:I25"/>
    <mergeCell ref="H26:I26"/>
    <mergeCell ref="B25:C25"/>
    <mergeCell ref="B26:C26"/>
    <mergeCell ref="AM29:AP29"/>
    <mergeCell ref="M26:M33"/>
    <mergeCell ref="Q26:T26"/>
    <mergeCell ref="AM26:AP26"/>
    <mergeCell ref="H33:I33"/>
    <mergeCell ref="D27:F27"/>
    <mergeCell ref="D28:F28"/>
    <mergeCell ref="D31:F31"/>
    <mergeCell ref="B27:C27"/>
    <mergeCell ref="G14:I14"/>
    <mergeCell ref="B23:C23"/>
    <mergeCell ref="B24:C24"/>
  </mergeCells>
  <phoneticPr fontId="3"/>
  <dataValidations count="4">
    <dataValidation type="custom" allowBlank="1" showInputMessage="1" showErrorMessage="1" error="入力は少数第1位までにして下さい。" sqref="AU13:AU14 W7:X7" xr:uid="{00000000-0002-0000-0F00-000000000000}">
      <formula1>W7=ROUND(W7,1)</formula1>
    </dataValidation>
    <dataValidation type="custom" allowBlank="1" showInputMessage="1" showErrorMessage="1" sqref="H24:H33" xr:uid="{00000000-0002-0000-0F00-000001000000}">
      <formula1>H24=ROUND(H24,1)</formula1>
    </dataValidation>
    <dataValidation type="custom" allowBlank="1" showInputMessage="1" showErrorMessage="1" error="入力は少数第2位までにしてください。" sqref="AS31:AU31 F15:H15 P12:S12 P15:S15 P18:S18 P21:S21 P24:S24 AH9:AM9 AH12:AM12 AH15:AM15 AU16:AU18 AO21 AA28:AE30 AS27:AU27 AL30:AO30 D24:F33" xr:uid="{00000000-0002-0000-0F00-000002000000}">
      <formula1>D9=ROUND(D9,2)</formula1>
    </dataValidation>
    <dataValidation type="textLength" allowBlank="1" showInputMessage="1" showErrorMessage="1" errorTitle="要確認" error="「廃酸」は、中間処理を経ずに「中間処分」はできません。" sqref="R33:U33" xr:uid="{00000000-0002-0000-0F00-000003000000}">
      <formula1>0</formula1>
      <formula2>0</formula2>
    </dataValidation>
  </dataValidations>
  <pageMargins left="0.59055118110236227" right="0.59055118110236227" top="0.62992125984251968" bottom="0.39370078740157483" header="0.51181102362204722" footer="0"/>
  <pageSetup paperSize="9" scale="68" orientation="landscape" r:id="rId1"/>
  <headerFooter alignWithMargins="0"/>
  <drawing r:id="rId2"/>
  <legacyDrawing r:id="rId3"/>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codeName="Sheet9">
    <pageSetUpPr fitToPage="1"/>
  </sheetPr>
  <dimension ref="B1:BJ76"/>
  <sheetViews>
    <sheetView showGridLines="0" zoomScaleNormal="100" workbookViewId="0">
      <selection activeCell="B2" sqref="B2:J3"/>
    </sheetView>
  </sheetViews>
  <sheetFormatPr defaultColWidth="9" defaultRowHeight="12"/>
  <cols>
    <col min="1" max="2" width="2.875" style="38" customWidth="1"/>
    <col min="3" max="3" width="18.375" style="38" customWidth="1"/>
    <col min="4" max="5" width="4.375" style="38" customWidth="1"/>
    <col min="6" max="6" width="3.75" style="38" customWidth="1"/>
    <col min="7" max="7" width="2.375" style="38" customWidth="1"/>
    <col min="8" max="8" width="10.375" style="38" customWidth="1"/>
    <col min="9" max="9" width="2.375" style="38" customWidth="1"/>
    <col min="10" max="11" width="2.5" style="38" customWidth="1"/>
    <col min="12" max="12" width="2.75" style="38" customWidth="1"/>
    <col min="13" max="13" width="2.875" style="38" customWidth="1"/>
    <col min="14" max="15" width="2.75" style="38" customWidth="1"/>
    <col min="16" max="16" width="3" style="38" customWidth="1"/>
    <col min="17" max="19" width="4.75" style="38" customWidth="1"/>
    <col min="20" max="22" width="2.875" style="38" customWidth="1"/>
    <col min="23" max="24" width="2.5" style="38" customWidth="1"/>
    <col min="25" max="25" width="2.875" style="38" customWidth="1"/>
    <col min="26" max="26" width="7.75" style="38" customWidth="1"/>
    <col min="27" max="27" width="4.75" style="38" customWidth="1"/>
    <col min="28" max="28" width="2" style="38" customWidth="1"/>
    <col min="29" max="30" width="2.375" style="38" customWidth="1"/>
    <col min="31" max="31" width="3.125" style="38" customWidth="1"/>
    <col min="32" max="33" width="2.375" style="38" customWidth="1"/>
    <col min="34" max="34" width="2.875" style="38" customWidth="1"/>
    <col min="35" max="35" width="7.75" style="38" customWidth="1"/>
    <col min="36" max="37" width="4.375" style="38" customWidth="1"/>
    <col min="38" max="38" width="3.375" style="38" customWidth="1"/>
    <col min="39" max="39" width="2.75" style="38" customWidth="1"/>
    <col min="40" max="40" width="2.875" style="38" customWidth="1"/>
    <col min="41" max="41" width="10.75" style="38" customWidth="1"/>
    <col min="42" max="42" width="2.875" style="38" customWidth="1"/>
    <col min="43" max="44" width="2.5" style="38" customWidth="1"/>
    <col min="45" max="45" width="2.75" style="38" customWidth="1"/>
    <col min="46" max="46" width="7.75" style="38" customWidth="1"/>
    <col min="47" max="47" width="11.75" style="38" customWidth="1"/>
    <col min="48" max="48" width="1.875" style="38" customWidth="1"/>
    <col min="49" max="49" width="5.375" style="38" customWidth="1"/>
    <col min="50" max="58" width="9" style="38"/>
    <col min="59" max="59" width="16.25" style="38" customWidth="1"/>
    <col min="60" max="16384" width="9" style="38"/>
  </cols>
  <sheetData>
    <row r="1" spans="2:49" ht="27" customHeight="1">
      <c r="F1" s="37"/>
      <c r="S1" s="83" t="s">
        <v>74</v>
      </c>
      <c r="T1" s="83" t="s">
        <v>214</v>
      </c>
    </row>
    <row r="2" spans="2:49" ht="12" customHeight="1" thickBot="1">
      <c r="B2" s="522" t="s">
        <v>277</v>
      </c>
      <c r="C2" s="522"/>
      <c r="D2" s="522"/>
      <c r="E2" s="522"/>
      <c r="F2" s="522"/>
      <c r="G2" s="522"/>
      <c r="H2" s="522"/>
      <c r="I2" s="522"/>
      <c r="J2" s="522"/>
      <c r="K2" s="116"/>
      <c r="L2" s="116"/>
      <c r="M2" s="116"/>
      <c r="N2" s="116"/>
      <c r="O2" s="116"/>
      <c r="P2" s="116"/>
      <c r="Q2" s="116"/>
      <c r="R2" s="116"/>
      <c r="S2" s="116"/>
      <c r="T2" s="116"/>
      <c r="U2" s="116"/>
      <c r="V2" s="116"/>
      <c r="W2" s="116"/>
      <c r="X2" s="116"/>
      <c r="Y2" s="97"/>
      <c r="Z2" s="39"/>
      <c r="AA2" s="39"/>
      <c r="AB2" s="39"/>
      <c r="AC2" s="39"/>
      <c r="AD2" s="39"/>
      <c r="AE2" s="39"/>
      <c r="AF2" s="39"/>
      <c r="AG2" s="39"/>
      <c r="AH2" s="39"/>
      <c r="AI2" s="39"/>
      <c r="AJ2" s="39"/>
      <c r="AK2" s="39"/>
      <c r="AL2" s="39"/>
      <c r="AM2" s="39"/>
      <c r="AN2" s="39"/>
      <c r="AO2" s="39"/>
      <c r="AP2" s="39"/>
      <c r="AQ2" s="39"/>
      <c r="AR2" s="39"/>
      <c r="AS2" s="39"/>
      <c r="AT2" s="39"/>
      <c r="AU2" s="109"/>
      <c r="AV2" s="107"/>
      <c r="AW2" s="382"/>
    </row>
    <row r="3" spans="2:49" ht="13.15" customHeight="1">
      <c r="B3" s="522"/>
      <c r="C3" s="522"/>
      <c r="D3" s="522"/>
      <c r="E3" s="522"/>
      <c r="F3" s="522"/>
      <c r="G3" s="522"/>
      <c r="H3" s="522"/>
      <c r="I3" s="522"/>
      <c r="J3" s="522"/>
      <c r="K3" s="116"/>
      <c r="L3" s="116"/>
      <c r="M3" s="116"/>
      <c r="N3" s="116"/>
      <c r="O3" s="116"/>
      <c r="P3" s="116"/>
      <c r="Q3" s="116"/>
      <c r="R3" s="116"/>
      <c r="S3" s="116"/>
      <c r="T3" s="116"/>
      <c r="U3" s="116"/>
      <c r="V3" s="116"/>
      <c r="W3" s="116"/>
      <c r="X3" s="116"/>
      <c r="Y3" s="97"/>
      <c r="Z3" s="40"/>
      <c r="AA3" s="40"/>
      <c r="AB3" s="614"/>
      <c r="AC3" s="614"/>
      <c r="AD3" s="614"/>
      <c r="AE3" s="88"/>
      <c r="AF3" s="98"/>
      <c r="AG3" s="98"/>
      <c r="AH3" s="98"/>
      <c r="AI3" s="98"/>
      <c r="AJ3" s="98"/>
      <c r="AK3" s="98"/>
      <c r="AL3" s="98"/>
      <c r="AM3" s="98"/>
      <c r="AN3" s="98"/>
      <c r="AO3" s="98"/>
      <c r="AP3" s="626" t="s">
        <v>298</v>
      </c>
      <c r="AQ3" s="603"/>
      <c r="AR3" s="604"/>
      <c r="AS3" s="610" t="s">
        <v>0</v>
      </c>
      <c r="AT3" s="611"/>
      <c r="AU3" s="108" t="s">
        <v>88</v>
      </c>
      <c r="AV3" s="98"/>
      <c r="AW3" s="382"/>
    </row>
    <row r="4" spans="2:49" ht="14.25" thickBot="1">
      <c r="C4" s="97"/>
      <c r="F4" s="97"/>
      <c r="G4" s="97"/>
      <c r="H4" s="97"/>
      <c r="I4" s="97"/>
      <c r="J4" s="97"/>
      <c r="K4" s="97"/>
      <c r="L4" s="97"/>
      <c r="M4" s="97"/>
      <c r="N4" s="97"/>
      <c r="O4" s="97"/>
      <c r="P4" s="97"/>
      <c r="Q4" s="97"/>
      <c r="R4" s="97"/>
      <c r="S4" s="97"/>
      <c r="T4" s="97"/>
      <c r="U4" s="97"/>
      <c r="V4" s="97"/>
      <c r="W4" s="97"/>
      <c r="X4" s="97"/>
      <c r="Y4" s="97"/>
      <c r="Z4" s="40"/>
      <c r="AA4" s="40"/>
      <c r="AB4" s="99"/>
      <c r="AC4" s="99"/>
      <c r="AD4" s="99"/>
      <c r="AE4" s="88"/>
      <c r="AF4" s="98"/>
      <c r="AG4" s="98"/>
      <c r="AH4" s="98"/>
      <c r="AI4" s="98"/>
      <c r="AJ4" s="98"/>
      <c r="AK4" s="98"/>
      <c r="AL4" s="98"/>
      <c r="AM4" s="98"/>
      <c r="AN4" s="98"/>
      <c r="AO4" s="98"/>
      <c r="AP4" s="605"/>
      <c r="AQ4" s="606"/>
      <c r="AR4" s="607"/>
      <c r="AS4" s="612" t="str">
        <f>+表紙!N28</f>
        <v>○</v>
      </c>
      <c r="AT4" s="613"/>
      <c r="AU4" s="250" t="str">
        <f>+表紙!O28</f>
        <v>　</v>
      </c>
      <c r="AV4" s="98"/>
      <c r="AW4" s="382"/>
    </row>
    <row r="5" spans="2:49" ht="15" customHeight="1">
      <c r="B5" s="143" t="s">
        <v>84</v>
      </c>
      <c r="C5" s="143"/>
      <c r="F5" s="143"/>
      <c r="G5" s="96"/>
      <c r="H5" s="96"/>
      <c r="I5" s="96"/>
      <c r="J5" s="96"/>
      <c r="K5" s="96"/>
      <c r="L5" s="96"/>
      <c r="M5" s="40"/>
      <c r="N5" s="40"/>
      <c r="O5" s="40"/>
      <c r="P5" s="40"/>
      <c r="Q5" s="40"/>
      <c r="R5" s="40"/>
      <c r="S5" s="40"/>
      <c r="T5" s="40"/>
      <c r="U5" s="40"/>
      <c r="V5" s="40"/>
      <c r="W5" s="40"/>
      <c r="X5" s="40"/>
      <c r="Y5" s="40"/>
      <c r="Z5" s="624" t="s">
        <v>81</v>
      </c>
      <c r="AA5" s="624"/>
      <c r="AB5" s="625"/>
      <c r="AC5" s="625"/>
      <c r="AD5" s="625"/>
      <c r="AE5" s="88" t="s">
        <v>85</v>
      </c>
      <c r="AF5" s="532" t="str">
        <f>+表紙!F47</f>
        <v>日鋪建設株式会社　関東南支店</v>
      </c>
      <c r="AG5" s="532"/>
      <c r="AH5" s="532"/>
      <c r="AI5" s="532"/>
      <c r="AJ5" s="532"/>
      <c r="AK5" s="532"/>
      <c r="AL5" s="532"/>
      <c r="AM5" s="532"/>
      <c r="AN5" s="532"/>
      <c r="AO5" s="532"/>
      <c r="AP5" s="532"/>
      <c r="AQ5" s="532"/>
      <c r="AR5" s="532"/>
      <c r="AS5" s="532"/>
      <c r="AT5" s="532"/>
      <c r="AU5" s="532"/>
      <c r="AV5" s="218"/>
      <c r="AW5" s="382"/>
    </row>
    <row r="6" spans="2:49" ht="24.75" customHeight="1" thickBot="1">
      <c r="B6" s="294" t="s">
        <v>422</v>
      </c>
      <c r="C6" s="123"/>
      <c r="F6" s="123"/>
      <c r="G6" s="123"/>
      <c r="H6" s="123"/>
      <c r="I6" s="123"/>
      <c r="J6" s="123"/>
      <c r="K6" s="123"/>
      <c r="L6" s="123"/>
      <c r="M6" s="123"/>
      <c r="N6" s="123"/>
      <c r="O6" s="123"/>
      <c r="P6" s="123"/>
      <c r="Q6" s="123"/>
      <c r="R6" s="123"/>
      <c r="S6" s="123"/>
      <c r="T6" s="123"/>
      <c r="U6" s="123"/>
      <c r="V6" s="123"/>
      <c r="W6" s="123"/>
      <c r="X6" s="123"/>
      <c r="Y6" s="123"/>
      <c r="AC6" s="40"/>
      <c r="AD6" s="40"/>
      <c r="AE6" s="40"/>
      <c r="AF6" s="40"/>
      <c r="AG6" s="40"/>
      <c r="AH6" s="40"/>
      <c r="AI6" s="40"/>
      <c r="AJ6" s="40"/>
      <c r="AK6" s="40"/>
      <c r="AL6" s="40"/>
      <c r="AM6" s="40"/>
      <c r="AN6" s="40"/>
      <c r="AO6" s="40"/>
      <c r="AP6" s="40"/>
      <c r="AQ6" s="40"/>
      <c r="AR6" s="40"/>
      <c r="AS6" s="40"/>
      <c r="AT6" s="40"/>
      <c r="AU6" s="40"/>
      <c r="AV6" s="40"/>
      <c r="AW6" s="382"/>
    </row>
    <row r="7" spans="2:49" ht="28.15" customHeight="1" thickBot="1">
      <c r="B7" s="586" t="s">
        <v>278</v>
      </c>
      <c r="C7" s="587"/>
      <c r="D7" s="583" t="s">
        <v>263</v>
      </c>
      <c r="E7" s="584"/>
      <c r="F7" s="584"/>
      <c r="G7" s="584"/>
      <c r="H7" s="584"/>
      <c r="I7" s="585"/>
      <c r="J7" s="132"/>
      <c r="K7" s="51"/>
      <c r="L7" s="145"/>
      <c r="M7" s="145"/>
      <c r="N7" s="145"/>
      <c r="O7" s="145"/>
      <c r="P7" s="145"/>
      <c r="Q7" s="145"/>
      <c r="R7" s="145"/>
      <c r="S7" s="618"/>
      <c r="T7" s="619"/>
      <c r="U7" s="619"/>
      <c r="V7" s="619"/>
      <c r="W7" s="257"/>
      <c r="X7" s="257"/>
      <c r="Y7" s="124"/>
      <c r="AB7"/>
      <c r="AC7"/>
      <c r="AD7"/>
      <c r="AE7"/>
      <c r="AF7" s="91"/>
      <c r="AG7" s="91"/>
      <c r="AH7" s="91"/>
      <c r="AI7" s="91"/>
      <c r="AJ7" s="91"/>
      <c r="AK7" s="91"/>
      <c r="AL7" s="91"/>
      <c r="AM7" s="91"/>
      <c r="AN7" s="91"/>
      <c r="AO7" s="51"/>
      <c r="AP7" s="51"/>
      <c r="AQ7" s="51"/>
      <c r="AR7" s="51"/>
      <c r="AS7"/>
      <c r="AT7"/>
      <c r="AU7"/>
      <c r="AV7"/>
      <c r="AW7" s="382"/>
    </row>
    <row r="8" spans="2:49" ht="28.15" customHeight="1" thickTop="1" thickBot="1">
      <c r="B8" s="41" t="s">
        <v>83</v>
      </c>
      <c r="C8" s="593" t="s">
        <v>86</v>
      </c>
      <c r="D8" s="593"/>
      <c r="E8" s="593"/>
      <c r="F8" s="593"/>
      <c r="G8" s="593"/>
      <c r="H8" s="593"/>
      <c r="I8" s="593"/>
      <c r="J8" s="593"/>
      <c r="K8" s="593"/>
      <c r="L8" s="137"/>
      <c r="M8" s="137"/>
      <c r="N8" s="137"/>
      <c r="O8" s="137"/>
      <c r="P8" s="137"/>
      <c r="Q8" s="137"/>
      <c r="R8" s="137"/>
      <c r="S8" s="137"/>
      <c r="T8" s="137"/>
      <c r="U8" s="137"/>
      <c r="V8" s="137"/>
      <c r="W8" s="119"/>
      <c r="X8" s="119"/>
      <c r="Y8" s="119"/>
      <c r="Z8" s="91"/>
      <c r="AA8" s="91"/>
      <c r="AB8" s="91"/>
      <c r="AC8" s="91"/>
      <c r="AD8" s="91"/>
      <c r="AE8" s="91"/>
      <c r="AF8" s="51"/>
      <c r="AG8" s="47"/>
      <c r="AH8" s="43" t="s">
        <v>29</v>
      </c>
      <c r="AI8" s="539" t="s">
        <v>303</v>
      </c>
      <c r="AJ8" s="539"/>
      <c r="AK8" s="539"/>
      <c r="AL8" s="539"/>
      <c r="AM8" s="539"/>
      <c r="AN8" s="540"/>
      <c r="AO8" s="51"/>
      <c r="AP8" s="51"/>
      <c r="AQ8" s="51"/>
      <c r="AR8" s="51"/>
      <c r="AS8"/>
      <c r="AT8"/>
      <c r="AU8"/>
      <c r="AV8"/>
      <c r="AW8" s="382"/>
    </row>
    <row r="9" spans="2:49" ht="24.75" customHeight="1" thickTop="1" thickBot="1">
      <c r="B9" s="175" t="s">
        <v>190</v>
      </c>
      <c r="F9" s="590" t="s">
        <v>156</v>
      </c>
      <c r="G9" s="591"/>
      <c r="H9" s="591"/>
      <c r="I9" s="592"/>
      <c r="J9" s="137"/>
      <c r="K9" s="137"/>
      <c r="L9" s="137"/>
      <c r="M9" s="137"/>
      <c r="N9" s="137"/>
      <c r="O9" s="137"/>
      <c r="P9" s="137"/>
      <c r="Q9" s="137"/>
      <c r="R9" s="137"/>
      <c r="S9" s="137"/>
      <c r="T9" s="137"/>
      <c r="U9" s="137"/>
      <c r="V9" s="137"/>
      <c r="W9" s="119"/>
      <c r="X9" s="119"/>
      <c r="Y9" s="119"/>
      <c r="Z9" s="91"/>
      <c r="AA9" s="91"/>
      <c r="AB9" s="91"/>
      <c r="AC9" s="91"/>
      <c r="AD9" s="91"/>
      <c r="AE9" s="620" t="s">
        <v>20</v>
      </c>
      <c r="AF9" s="54"/>
      <c r="AH9" s="541"/>
      <c r="AI9" s="542"/>
      <c r="AJ9" s="542"/>
      <c r="AK9" s="542"/>
      <c r="AL9" s="542"/>
      <c r="AM9" s="542"/>
      <c r="AN9" s="50" t="s">
        <v>13</v>
      </c>
      <c r="AO9" s="51"/>
      <c r="AP9" s="51"/>
      <c r="AQ9" s="51"/>
      <c r="AR9" s="51"/>
      <c r="AS9"/>
      <c r="AT9"/>
      <c r="AU9"/>
      <c r="AV9"/>
      <c r="AW9" s="382"/>
    </row>
    <row r="10" spans="2:49" ht="24.75" customHeight="1" thickTop="1" thickBot="1">
      <c r="F10" s="92"/>
      <c r="G10" s="118"/>
      <c r="H10" s="118"/>
      <c r="I10" s="118"/>
      <c r="J10" s="118"/>
      <c r="K10" s="118"/>
      <c r="L10" s="118"/>
      <c r="M10" s="118"/>
      <c r="N10" s="118"/>
      <c r="O10" s="118"/>
      <c r="P10" s="118"/>
      <c r="Q10" s="118"/>
      <c r="R10" s="118"/>
      <c r="S10" s="118"/>
      <c r="T10" s="118"/>
      <c r="U10" s="118"/>
      <c r="V10" s="118"/>
      <c r="W10" s="119"/>
      <c r="X10" s="119"/>
      <c r="Y10" s="119"/>
      <c r="Z10" s="91"/>
      <c r="AA10" s="91"/>
      <c r="AB10" s="91"/>
      <c r="AD10" s="51"/>
      <c r="AE10" s="621"/>
      <c r="AF10" s="54"/>
      <c r="AN10" s="51"/>
      <c r="AO10" s="51"/>
      <c r="AP10" s="51"/>
      <c r="AQ10" s="51"/>
      <c r="AR10" s="51"/>
      <c r="AS10"/>
      <c r="AT10"/>
      <c r="AU10"/>
      <c r="AV10"/>
      <c r="AW10" s="382"/>
    </row>
    <row r="11" spans="2:49" ht="27" customHeight="1" thickTop="1" thickBot="1">
      <c r="C11" s="153" t="s">
        <v>157</v>
      </c>
      <c r="F11" s="43" t="s">
        <v>17</v>
      </c>
      <c r="G11" s="539" t="s">
        <v>300</v>
      </c>
      <c r="H11" s="539"/>
      <c r="I11" s="540"/>
      <c r="J11" s="44"/>
      <c r="K11" s="45"/>
      <c r="L11" s="46"/>
      <c r="M11" s="579" t="s">
        <v>18</v>
      </c>
      <c r="N11" s="46"/>
      <c r="O11" s="47"/>
      <c r="P11" s="43" t="s">
        <v>19</v>
      </c>
      <c r="Q11" s="594" t="s">
        <v>206</v>
      </c>
      <c r="R11" s="594"/>
      <c r="S11" s="594"/>
      <c r="T11" s="595"/>
      <c r="U11" s="177"/>
      <c r="V11" s="62"/>
      <c r="W11" s="51"/>
      <c r="X11" s="51"/>
      <c r="Y11"/>
      <c r="Z11"/>
      <c r="AA11"/>
      <c r="AB11"/>
      <c r="AC11" s="51"/>
      <c r="AD11" s="59"/>
      <c r="AE11" s="621"/>
      <c r="AF11" s="134"/>
      <c r="AG11" s="47"/>
      <c r="AH11" s="43" t="s">
        <v>36</v>
      </c>
      <c r="AI11" s="539" t="s">
        <v>211</v>
      </c>
      <c r="AJ11" s="539"/>
      <c r="AK11" s="539"/>
      <c r="AL11" s="539"/>
      <c r="AM11" s="539"/>
      <c r="AN11" s="540"/>
      <c r="AO11" s="51"/>
      <c r="AP11" s="51"/>
      <c r="AQ11" s="51"/>
      <c r="AR11" s="51"/>
      <c r="AS11"/>
      <c r="AT11"/>
      <c r="AU11"/>
      <c r="AV11"/>
      <c r="AW11" s="382"/>
    </row>
    <row r="12" spans="2:49" ht="24.75" customHeight="1" thickTop="1" thickBot="1">
      <c r="F12" s="545">
        <f>+ROUND(P12,2)+ROUND(P15,2)+ROUND(P18,2)+ROUND(P24,2)+P27-ROUND(F15,2)</f>
        <v>0</v>
      </c>
      <c r="G12" s="546"/>
      <c r="H12" s="546"/>
      <c r="I12" s="222" t="s">
        <v>13</v>
      </c>
      <c r="J12" s="51"/>
      <c r="K12" s="52"/>
      <c r="L12" s="51"/>
      <c r="M12" s="580"/>
      <c r="N12" s="53"/>
      <c r="P12" s="541"/>
      <c r="Q12" s="596"/>
      <c r="R12" s="596"/>
      <c r="S12" s="596"/>
      <c r="T12" s="50" t="s">
        <v>13</v>
      </c>
      <c r="U12" s="51"/>
      <c r="V12" s="51"/>
      <c r="W12" s="51"/>
      <c r="X12" s="51"/>
      <c r="Y12"/>
      <c r="Z12"/>
      <c r="AA12"/>
      <c r="AB12"/>
      <c r="AC12" s="54"/>
      <c r="AE12" s="621"/>
      <c r="AG12" s="126"/>
      <c r="AH12" s="541"/>
      <c r="AI12" s="542"/>
      <c r="AJ12" s="542"/>
      <c r="AK12" s="542"/>
      <c r="AL12" s="542"/>
      <c r="AM12" s="542"/>
      <c r="AN12" s="50" t="s">
        <v>13</v>
      </c>
      <c r="AO12" s="51"/>
      <c r="AP12" s="51"/>
      <c r="AQ12" s="51"/>
      <c r="AR12" s="51"/>
      <c r="AS12"/>
      <c r="AT12"/>
      <c r="AU12"/>
      <c r="AV12"/>
      <c r="AW12" s="382"/>
    </row>
    <row r="13" spans="2:49" ht="24.75" customHeight="1" thickTop="1" thickBot="1">
      <c r="J13" s="51"/>
      <c r="K13" s="55"/>
      <c r="L13" s="51"/>
      <c r="M13" s="580"/>
      <c r="N13" s="54"/>
      <c r="U13" s="51"/>
      <c r="V13" s="51"/>
      <c r="W13" s="51"/>
      <c r="X13" s="51"/>
      <c r="Y13"/>
      <c r="Z13"/>
      <c r="AA13"/>
      <c r="AB13"/>
      <c r="AC13" s="54"/>
      <c r="AE13" s="621"/>
      <c r="AG13" s="132"/>
      <c r="AH13" s="129"/>
      <c r="AI13" s="130"/>
      <c r="AJ13" s="130"/>
      <c r="AK13" s="130"/>
      <c r="AL13" s="130"/>
      <c r="AM13" s="131"/>
      <c r="AN13" s="131"/>
      <c r="AQ13" s="39"/>
      <c r="AR13" s="39"/>
      <c r="AS13" s="128"/>
      <c r="AT13" s="128"/>
      <c r="AU13" s="257"/>
      <c r="AV13" s="51"/>
      <c r="AW13" s="382"/>
    </row>
    <row r="14" spans="2:49" ht="27" customHeight="1" thickTop="1" thickBot="1">
      <c r="F14" s="49" t="s">
        <v>402</v>
      </c>
      <c r="G14" s="561" t="s">
        <v>163</v>
      </c>
      <c r="H14" s="561"/>
      <c r="I14" s="544"/>
      <c r="J14" s="57"/>
      <c r="K14" s="58"/>
      <c r="L14" s="51"/>
      <c r="M14" s="580"/>
      <c r="N14" s="54"/>
      <c r="O14" s="46"/>
      <c r="P14" s="43" t="s">
        <v>24</v>
      </c>
      <c r="Q14" s="594" t="s">
        <v>279</v>
      </c>
      <c r="R14" s="594"/>
      <c r="S14" s="594"/>
      <c r="T14" s="595"/>
      <c r="U14" s="177"/>
      <c r="V14" s="62"/>
      <c r="W14" s="51"/>
      <c r="X14" s="51"/>
      <c r="Y14"/>
      <c r="Z14"/>
      <c r="AA14"/>
      <c r="AB14"/>
      <c r="AC14" s="54"/>
      <c r="AE14" s="622"/>
      <c r="AG14" s="133"/>
      <c r="AH14" s="49" t="s">
        <v>138</v>
      </c>
      <c r="AI14" s="608" t="s">
        <v>222</v>
      </c>
      <c r="AJ14" s="608"/>
      <c r="AK14" s="608"/>
      <c r="AL14" s="608"/>
      <c r="AM14" s="608"/>
      <c r="AN14" s="609"/>
      <c r="AO14"/>
      <c r="AS14" s="128"/>
      <c r="AT14" s="128"/>
      <c r="AU14" s="257"/>
      <c r="AV14" s="51"/>
      <c r="AW14" s="382"/>
    </row>
    <row r="15" spans="2:49" ht="24.75" customHeight="1" thickBot="1">
      <c r="F15" s="557"/>
      <c r="G15" s="558"/>
      <c r="H15" s="558"/>
      <c r="I15" s="42" t="s">
        <v>13</v>
      </c>
      <c r="J15" s="51"/>
      <c r="K15" s="54"/>
      <c r="L15" s="51"/>
      <c r="M15" s="580"/>
      <c r="N15" s="54"/>
      <c r="P15" s="541"/>
      <c r="Q15" s="596"/>
      <c r="R15" s="596"/>
      <c r="S15" s="596"/>
      <c r="T15" s="50" t="s">
        <v>13</v>
      </c>
      <c r="U15" s="51"/>
      <c r="V15" s="51"/>
      <c r="W15" s="51"/>
      <c r="X15" s="51"/>
      <c r="Y15"/>
      <c r="Z15"/>
      <c r="AA15"/>
      <c r="AB15"/>
      <c r="AC15" s="54"/>
      <c r="AH15" s="571"/>
      <c r="AI15" s="562"/>
      <c r="AJ15" s="562"/>
      <c r="AK15" s="562"/>
      <c r="AL15" s="562"/>
      <c r="AM15" s="562"/>
      <c r="AN15" s="42" t="s">
        <v>13</v>
      </c>
      <c r="AO15"/>
      <c r="AS15" s="60" t="s">
        <v>30</v>
      </c>
      <c r="AT15" s="61"/>
      <c r="AW15" s="382"/>
    </row>
    <row r="16" spans="2:49" ht="27" customHeight="1" thickTop="1" thickBot="1">
      <c r="K16" s="54"/>
      <c r="L16" s="51"/>
      <c r="M16" s="580"/>
      <c r="N16" s="54"/>
      <c r="P16" s="578" t="str">
        <f>+IF(Y18=0,"",IF(Y18-P18=Y18,"エラー！：⑥残さ物量があるのに、④自ら中間処理した量がゼロになっています",""))</f>
        <v/>
      </c>
      <c r="Q16" s="578"/>
      <c r="R16" s="578"/>
      <c r="S16" s="578"/>
      <c r="T16" s="578"/>
      <c r="U16" s="578"/>
      <c r="V16" s="578"/>
      <c r="W16" s="578"/>
      <c r="X16" s="578"/>
      <c r="Y16" s="578"/>
      <c r="Z16" s="578"/>
      <c r="AA16" s="578"/>
      <c r="AB16" s="578"/>
      <c r="AC16" s="54"/>
      <c r="AD16" s="51"/>
      <c r="AE16" s="173"/>
      <c r="AP16" s="48"/>
      <c r="AQ16" s="51"/>
      <c r="AS16" s="547" t="s">
        <v>137</v>
      </c>
      <c r="AT16" s="548"/>
      <c r="AU16" s="223"/>
      <c r="AV16" s="42" t="s">
        <v>13</v>
      </c>
      <c r="AW16" s="382"/>
    </row>
    <row r="17" spans="2:49" ht="27" customHeight="1" thickTop="1" thickBot="1">
      <c r="K17" s="54"/>
      <c r="L17" s="51"/>
      <c r="M17" s="580"/>
      <c r="N17" s="54"/>
      <c r="O17" s="46"/>
      <c r="P17" s="43" t="s">
        <v>27</v>
      </c>
      <c r="Q17" s="539" t="s">
        <v>207</v>
      </c>
      <c r="R17" s="539"/>
      <c r="S17" s="539"/>
      <c r="T17" s="540"/>
      <c r="U17" s="588"/>
      <c r="V17" s="589"/>
      <c r="W17" s="589"/>
      <c r="X17" s="589"/>
      <c r="Y17" s="125" t="s">
        <v>21</v>
      </c>
      <c r="Z17" s="539" t="s">
        <v>210</v>
      </c>
      <c r="AA17" s="539"/>
      <c r="AB17" s="540"/>
      <c r="AC17" s="138"/>
      <c r="AD17" s="133"/>
      <c r="AE17" s="579" t="s">
        <v>28</v>
      </c>
      <c r="AF17" s="46"/>
      <c r="AG17" s="46"/>
      <c r="AH17" s="225" t="s">
        <v>140</v>
      </c>
      <c r="AI17" s="561" t="s">
        <v>212</v>
      </c>
      <c r="AJ17" s="561"/>
      <c r="AK17" s="561"/>
      <c r="AL17" s="544"/>
      <c r="AM17" s="46"/>
      <c r="AN17" s="234"/>
      <c r="AO17" s="543" t="s">
        <v>186</v>
      </c>
      <c r="AP17" s="544"/>
      <c r="AQ17" s="236"/>
      <c r="AS17" s="547" t="s">
        <v>192</v>
      </c>
      <c r="AT17" s="548"/>
      <c r="AU17" s="223"/>
      <c r="AV17" s="42" t="s">
        <v>34</v>
      </c>
      <c r="AW17" s="382"/>
    </row>
    <row r="18" spans="2:49" ht="27" customHeight="1" thickBot="1">
      <c r="K18" s="54"/>
      <c r="L18" s="51"/>
      <c r="M18" s="580"/>
      <c r="N18" s="54"/>
      <c r="P18" s="541"/>
      <c r="Q18" s="596"/>
      <c r="R18" s="596"/>
      <c r="S18" s="596"/>
      <c r="T18" s="50" t="s">
        <v>13</v>
      </c>
      <c r="U18"/>
      <c r="V18" s="227"/>
      <c r="W18"/>
      <c r="X18" s="181"/>
      <c r="Y18" s="545">
        <f>+ROUND(AH9,2)+ROUND(AH12,2)+ROUND(AH15,2)+AH18</f>
        <v>0</v>
      </c>
      <c r="Z18" s="546"/>
      <c r="AA18" s="546"/>
      <c r="AB18" s="50" t="s">
        <v>4</v>
      </c>
      <c r="AC18" s="180"/>
      <c r="AD18" s="180"/>
      <c r="AE18" s="580"/>
      <c r="AH18" s="549">
        <f>+ROUND(AO18,2)+ROUND(AO21,2)</f>
        <v>0</v>
      </c>
      <c r="AI18" s="534"/>
      <c r="AJ18" s="534"/>
      <c r="AK18" s="534"/>
      <c r="AL18" s="42" t="s">
        <v>13</v>
      </c>
      <c r="AM18" s="53"/>
      <c r="AO18" s="251">
        <f>+ROUND(AU16,2)+ROUND(AU17,2)+ROUND(AU18,2)</f>
        <v>0</v>
      </c>
      <c r="AP18" s="42" t="s">
        <v>34</v>
      </c>
      <c r="AS18" s="547" t="s">
        <v>139</v>
      </c>
      <c r="AT18" s="548"/>
      <c r="AU18" s="223"/>
      <c r="AV18" s="42" t="s">
        <v>26</v>
      </c>
      <c r="AW18" s="623" t="s">
        <v>410</v>
      </c>
    </row>
    <row r="19" spans="2:49" ht="24.75" customHeight="1" thickTop="1" thickBot="1">
      <c r="K19" s="54"/>
      <c r="L19" s="51"/>
      <c r="M19" s="580"/>
      <c r="N19" s="54"/>
      <c r="P19" s="120"/>
      <c r="Q19" s="226"/>
      <c r="R19" s="184"/>
      <c r="S19" s="120"/>
      <c r="T19" s="120"/>
      <c r="U19" s="122"/>
      <c r="V19" s="228"/>
      <c r="W19" s="122"/>
      <c r="X19" s="122"/>
      <c r="Y19" s="121"/>
      <c r="Z19" s="121"/>
      <c r="AA19" s="121"/>
      <c r="AB19" s="121"/>
      <c r="AC19" s="51"/>
      <c r="AD19" s="51"/>
      <c r="AE19" s="580"/>
      <c r="AH19" s="51"/>
      <c r="AI19" s="54"/>
      <c r="AJ19" s="51"/>
      <c r="AK19" s="51"/>
      <c r="AL19" s="51"/>
      <c r="AM19" s="54"/>
      <c r="AS19"/>
      <c r="AT19"/>
      <c r="AU19"/>
      <c r="AV19"/>
      <c r="AW19" s="623"/>
    </row>
    <row r="20" spans="2:49" ht="27" customHeight="1" thickTop="1" thickBot="1">
      <c r="K20" s="54"/>
      <c r="L20" s="51"/>
      <c r="M20" s="580"/>
      <c r="N20" s="54"/>
      <c r="P20" s="43" t="s">
        <v>48</v>
      </c>
      <c r="Q20" s="539" t="s">
        <v>208</v>
      </c>
      <c r="R20" s="539"/>
      <c r="S20" s="539"/>
      <c r="T20" s="540"/>
      <c r="U20" s="120"/>
      <c r="V20" s="229"/>
      <c r="W20" s="232"/>
      <c r="X20" s="233"/>
      <c r="Y20" s="125" t="s">
        <v>25</v>
      </c>
      <c r="Z20" s="539" t="s">
        <v>209</v>
      </c>
      <c r="AA20" s="539"/>
      <c r="AB20" s="540"/>
      <c r="AC20" s="51"/>
      <c r="AD20" s="51"/>
      <c r="AE20" s="580"/>
      <c r="AG20" s="51"/>
      <c r="AH20" s="51"/>
      <c r="AI20" s="54"/>
      <c r="AJ20" s="51"/>
      <c r="AK20" s="51"/>
      <c r="AL20" s="136"/>
      <c r="AM20" s="54"/>
      <c r="AN20" s="235"/>
      <c r="AO20" s="543" t="s">
        <v>188</v>
      </c>
      <c r="AP20" s="544"/>
      <c r="AQ20" s="178"/>
      <c r="AR20" s="51"/>
      <c r="AS20" s="56"/>
      <c r="AT20" s="56"/>
      <c r="AW20" s="623"/>
    </row>
    <row r="21" spans="2:49" ht="25.15" customHeight="1" thickBot="1">
      <c r="B21" s="550" t="s">
        <v>421</v>
      </c>
      <c r="C21" s="550"/>
      <c r="D21" s="550"/>
      <c r="E21" s="550"/>
      <c r="F21" s="550"/>
      <c r="G21" s="550"/>
      <c r="H21" s="550"/>
      <c r="I21" s="550"/>
      <c r="J21" s="550"/>
      <c r="K21" s="54"/>
      <c r="L21" s="51"/>
      <c r="M21" s="580"/>
      <c r="N21" s="54"/>
      <c r="P21" s="541"/>
      <c r="Q21" s="600"/>
      <c r="R21" s="600"/>
      <c r="S21" s="600"/>
      <c r="T21" s="50" t="s">
        <v>13</v>
      </c>
      <c r="U21" s="120"/>
      <c r="V21" s="120"/>
      <c r="W21" s="120"/>
      <c r="X21" s="120"/>
      <c r="Y21" s="545">
        <f>+P18-Y18</f>
        <v>0</v>
      </c>
      <c r="Z21" s="546"/>
      <c r="AA21" s="546"/>
      <c r="AB21" s="50" t="s">
        <v>4</v>
      </c>
      <c r="AC21" s="122"/>
      <c r="AD21" s="51"/>
      <c r="AE21" s="581"/>
      <c r="AG21" s="51"/>
      <c r="AH21" s="51"/>
      <c r="AI21" s="54"/>
      <c r="AJ21" s="51"/>
      <c r="AK21" s="51"/>
      <c r="AL21" s="51"/>
      <c r="AM21" s="51"/>
      <c r="AN21" s="136"/>
      <c r="AO21" s="223"/>
      <c r="AP21" s="42" t="s">
        <v>38</v>
      </c>
      <c r="AQ21" s="178"/>
      <c r="AR21" s="51"/>
      <c r="AS21"/>
      <c r="AT21"/>
      <c r="AU21"/>
      <c r="AV21"/>
      <c r="AW21" s="382"/>
    </row>
    <row r="22" spans="2:49" ht="25.5" customHeight="1" thickTop="1" thickBot="1">
      <c r="B22" s="551"/>
      <c r="C22" s="551"/>
      <c r="D22" s="551"/>
      <c r="E22" s="551"/>
      <c r="F22" s="551"/>
      <c r="G22" s="551"/>
      <c r="H22" s="551"/>
      <c r="I22" s="551"/>
      <c r="J22" s="551"/>
      <c r="K22" s="54"/>
      <c r="L22" s="51"/>
      <c r="M22" s="580"/>
      <c r="N22" s="54"/>
      <c r="P22" s="597" t="str">
        <f>+IF(P21=0,"",IF(P18&lt;P21,"エラー !：④の内数である⑤の量が④を超えています",""))</f>
        <v/>
      </c>
      <c r="Q22" s="597"/>
      <c r="R22" s="597"/>
      <c r="S22" s="597"/>
      <c r="T22" s="597"/>
      <c r="U22" s="597"/>
      <c r="V22" s="597"/>
      <c r="W22" s="121"/>
      <c r="X22" s="121"/>
      <c r="Y22" s="121"/>
      <c r="Z22" s="121"/>
      <c r="AA22" s="121"/>
      <c r="AB22" s="121"/>
      <c r="AC22" s="51"/>
      <c r="AD22" s="51"/>
      <c r="AE22" s="173"/>
      <c r="AG22" s="51"/>
      <c r="AH22" s="51"/>
      <c r="AI22" s="54"/>
      <c r="AJ22" s="51"/>
      <c r="AK22" s="51"/>
      <c r="AL22" s="51"/>
      <c r="AM22" s="51"/>
      <c r="AN22" s="51"/>
      <c r="AW22" s="382"/>
    </row>
    <row r="23" spans="2:49" ht="27" customHeight="1" thickTop="1" thickBot="1">
      <c r="B23" s="554" t="s">
        <v>159</v>
      </c>
      <c r="C23" s="556"/>
      <c r="D23" s="555" t="s">
        <v>423</v>
      </c>
      <c r="E23" s="555"/>
      <c r="F23" s="555"/>
      <c r="G23" s="556"/>
      <c r="H23" s="554" t="s">
        <v>424</v>
      </c>
      <c r="I23" s="555"/>
      <c r="J23" s="556"/>
      <c r="K23" s="54"/>
      <c r="L23" s="51"/>
      <c r="M23" s="580"/>
      <c r="N23" s="54"/>
      <c r="O23" s="46"/>
      <c r="P23" s="49" t="s">
        <v>72</v>
      </c>
      <c r="Q23" s="561" t="s">
        <v>32</v>
      </c>
      <c r="R23" s="561"/>
      <c r="S23" s="561"/>
      <c r="T23" s="544"/>
      <c r="U23" s="598"/>
      <c r="V23" s="599"/>
      <c r="W23" s="599"/>
      <c r="X23" s="599"/>
      <c r="AC23" s="51"/>
      <c r="AD23" s="51"/>
      <c r="AE23"/>
      <c r="AF23"/>
      <c r="AG23"/>
      <c r="AH23"/>
      <c r="AI23" s="237"/>
      <c r="AJ23"/>
      <c r="AK23" s="51"/>
      <c r="AL23" s="51"/>
      <c r="AM23" s="51"/>
      <c r="AN23" s="140"/>
      <c r="AP23" s="51"/>
      <c r="AR23" s="47"/>
      <c r="AS23" s="125" t="s">
        <v>152</v>
      </c>
      <c r="AT23" s="539" t="s">
        <v>153</v>
      </c>
      <c r="AU23" s="539"/>
      <c r="AV23" s="540"/>
      <c r="AW23" s="382"/>
    </row>
    <row r="24" spans="2:49" ht="27" customHeight="1" thickBot="1">
      <c r="B24" s="535" t="s">
        <v>160</v>
      </c>
      <c r="C24" s="536"/>
      <c r="D24" s="562">
        <v>0</v>
      </c>
      <c r="E24" s="562"/>
      <c r="F24" s="562"/>
      <c r="G24" s="182" t="s">
        <v>158</v>
      </c>
      <c r="H24" s="533">
        <f>+F12</f>
        <v>0</v>
      </c>
      <c r="I24" s="534"/>
      <c r="J24" s="182" t="s">
        <v>158</v>
      </c>
      <c r="K24" s="54"/>
      <c r="L24" s="51"/>
      <c r="M24" s="581"/>
      <c r="P24" s="571"/>
      <c r="Q24" s="601"/>
      <c r="R24" s="601"/>
      <c r="S24" s="601"/>
      <c r="T24" s="42" t="s">
        <v>13</v>
      </c>
      <c r="U24"/>
      <c r="V24"/>
      <c r="W24"/>
      <c r="X24"/>
      <c r="AC24" s="51"/>
      <c r="AD24" s="51"/>
      <c r="AE24"/>
      <c r="AF24"/>
      <c r="AG24"/>
      <c r="AH24"/>
      <c r="AI24" s="237"/>
      <c r="AJ24"/>
      <c r="AK24" s="51"/>
      <c r="AL24" s="130"/>
      <c r="AM24" s="51"/>
      <c r="AN24" s="51"/>
      <c r="AQ24" s="54"/>
      <c r="AR24" s="135"/>
      <c r="AS24" s="545">
        <f>+ROUND(AU16,2)+ROUND(AA28,2)</f>
        <v>0</v>
      </c>
      <c r="AT24" s="546"/>
      <c r="AU24" s="546"/>
      <c r="AV24" s="50" t="s">
        <v>13</v>
      </c>
      <c r="AW24" s="382"/>
    </row>
    <row r="25" spans="2:49" ht="27" customHeight="1" thickBot="1">
      <c r="B25" s="535" t="s">
        <v>161</v>
      </c>
      <c r="C25" s="536"/>
      <c r="D25" s="562">
        <v>0</v>
      </c>
      <c r="E25" s="562"/>
      <c r="F25" s="562"/>
      <c r="G25" s="182" t="s">
        <v>158</v>
      </c>
      <c r="H25" s="533">
        <f>+P12+AH9</f>
        <v>0</v>
      </c>
      <c r="I25" s="534"/>
      <c r="J25" s="182" t="s">
        <v>158</v>
      </c>
      <c r="K25" s="54"/>
      <c r="L25" s="51"/>
      <c r="P25" s="51"/>
      <c r="Q25" s="51"/>
      <c r="R25" s="51"/>
      <c r="S25" s="51"/>
      <c r="T25" s="51"/>
      <c r="U25" s="51"/>
      <c r="V25" s="51"/>
      <c r="AE25" s="139"/>
      <c r="AH25" s="51"/>
      <c r="AI25" s="54"/>
      <c r="AJ25" s="51"/>
      <c r="AK25" s="51"/>
      <c r="AL25" s="174"/>
      <c r="AM25" s="174"/>
      <c r="AN25" s="174"/>
      <c r="AQ25" s="239"/>
      <c r="AR25" s="117"/>
      <c r="AW25" s="382"/>
    </row>
    <row r="26" spans="2:49" ht="27" customHeight="1" thickTop="1" thickBot="1">
      <c r="B26" s="535" t="s">
        <v>162</v>
      </c>
      <c r="C26" s="536"/>
      <c r="D26" s="562">
        <v>0</v>
      </c>
      <c r="E26" s="562"/>
      <c r="F26" s="562"/>
      <c r="G26" s="182" t="s">
        <v>158</v>
      </c>
      <c r="H26" s="533">
        <f>+P21</f>
        <v>0</v>
      </c>
      <c r="I26" s="534"/>
      <c r="J26" s="182" t="s">
        <v>158</v>
      </c>
      <c r="K26" s="54"/>
      <c r="L26" s="133"/>
      <c r="M26" s="579" t="s">
        <v>35</v>
      </c>
      <c r="N26" s="46"/>
      <c r="O26" s="46"/>
      <c r="P26" s="225" t="s">
        <v>142</v>
      </c>
      <c r="Q26" s="561" t="s">
        <v>143</v>
      </c>
      <c r="R26" s="561"/>
      <c r="S26" s="561"/>
      <c r="T26" s="544"/>
      <c r="U26" s="46"/>
      <c r="V26" s="46"/>
      <c r="W26" s="46"/>
      <c r="X26" s="46"/>
      <c r="Y26" s="46"/>
      <c r="Z26" s="46"/>
      <c r="AA26" s="46"/>
      <c r="AB26" s="46"/>
      <c r="AC26" s="46"/>
      <c r="AD26" s="46"/>
      <c r="AE26" s="46"/>
      <c r="AF26" s="46"/>
      <c r="AG26" s="46"/>
      <c r="AH26" s="46"/>
      <c r="AI26" s="59"/>
      <c r="AJ26" s="46"/>
      <c r="AK26" s="47"/>
      <c r="AL26" s="125" t="s">
        <v>149</v>
      </c>
      <c r="AM26" s="539" t="s">
        <v>213</v>
      </c>
      <c r="AN26" s="539"/>
      <c r="AO26" s="539"/>
      <c r="AP26" s="540"/>
      <c r="AQ26" s="241"/>
      <c r="AR26" s="242"/>
      <c r="AS26" s="125" t="s">
        <v>154</v>
      </c>
      <c r="AT26" s="539" t="s">
        <v>398</v>
      </c>
      <c r="AU26" s="539"/>
      <c r="AV26" s="540"/>
      <c r="AW26" s="382"/>
    </row>
    <row r="27" spans="2:49" ht="27" customHeight="1" thickBot="1">
      <c r="B27" s="535" t="s">
        <v>164</v>
      </c>
      <c r="C27" s="536"/>
      <c r="D27" s="562">
        <v>0</v>
      </c>
      <c r="E27" s="562"/>
      <c r="F27" s="562"/>
      <c r="G27" s="182" t="s">
        <v>158</v>
      </c>
      <c r="H27" s="533">
        <f>+Y21</f>
        <v>0</v>
      </c>
      <c r="I27" s="534"/>
      <c r="J27" s="182" t="s">
        <v>158</v>
      </c>
      <c r="M27" s="580"/>
      <c r="P27" s="549">
        <f>+R30+ROUND(R33,2)</f>
        <v>0</v>
      </c>
      <c r="Q27" s="582"/>
      <c r="R27" s="582"/>
      <c r="S27" s="582"/>
      <c r="T27" s="42" t="s">
        <v>38</v>
      </c>
      <c r="U27" s="62"/>
      <c r="V27" s="62"/>
      <c r="Y27" s="60" t="s">
        <v>39</v>
      </c>
      <c r="Z27" s="63"/>
      <c r="AH27" s="51"/>
      <c r="AI27" s="51"/>
      <c r="AJ27" s="51"/>
      <c r="AK27" s="51"/>
      <c r="AL27" s="545">
        <f>+AH18+P27</f>
        <v>0</v>
      </c>
      <c r="AM27" s="546"/>
      <c r="AN27" s="546"/>
      <c r="AO27" s="546"/>
      <c r="AP27" s="50" t="s">
        <v>13</v>
      </c>
      <c r="AQ27" s="239"/>
      <c r="AR27" s="117"/>
      <c r="AS27" s="541"/>
      <c r="AT27" s="542"/>
      <c r="AU27" s="542"/>
      <c r="AV27" s="50" t="s">
        <v>13</v>
      </c>
      <c r="AW27" s="382"/>
    </row>
    <row r="28" spans="2:49" ht="27" customHeight="1" thickTop="1" thickBot="1">
      <c r="B28" s="537" t="s">
        <v>299</v>
      </c>
      <c r="C28" s="538"/>
      <c r="D28" s="562">
        <v>0</v>
      </c>
      <c r="E28" s="562"/>
      <c r="F28" s="562"/>
      <c r="G28" s="182" t="s">
        <v>158</v>
      </c>
      <c r="H28" s="533">
        <f>+P15+AH12</f>
        <v>0</v>
      </c>
      <c r="I28" s="534"/>
      <c r="J28" s="182" t="s">
        <v>158</v>
      </c>
      <c r="M28" s="580"/>
      <c r="P28" s="54"/>
      <c r="U28" s="51"/>
      <c r="V28" s="51"/>
      <c r="Y28" s="572" t="s">
        <v>137</v>
      </c>
      <c r="Z28" s="573"/>
      <c r="AA28" s="571"/>
      <c r="AB28" s="562"/>
      <c r="AC28" s="562"/>
      <c r="AD28" s="562"/>
      <c r="AE28" s="562"/>
      <c r="AF28" s="42" t="s">
        <v>13</v>
      </c>
      <c r="AH28" s="51"/>
      <c r="AI28" s="51"/>
      <c r="AN28" s="238"/>
      <c r="AQ28" s="239"/>
      <c r="AR28" s="117"/>
      <c r="AS28" s="383" t="str">
        <f>+IF(AS27=0,"",IF(AL27&lt;(AS24+AS27+AS31),"エラー !：⑩の内数である（⑫+⑬＋⑭）の量が⑩を超えています",""))</f>
        <v/>
      </c>
      <c r="AT28" s="379"/>
      <c r="AU28" s="379"/>
      <c r="AV28" s="379"/>
      <c r="AW28" s="382"/>
    </row>
    <row r="29" spans="2:49" ht="27" customHeight="1" thickTop="1" thickBot="1">
      <c r="B29" s="535" t="s">
        <v>165</v>
      </c>
      <c r="C29" s="536"/>
      <c r="D29" s="562">
        <v>0</v>
      </c>
      <c r="E29" s="562"/>
      <c r="F29" s="562"/>
      <c r="G29" s="182" t="s">
        <v>158</v>
      </c>
      <c r="H29" s="533">
        <f>+AL27</f>
        <v>0</v>
      </c>
      <c r="I29" s="534"/>
      <c r="J29" s="182" t="s">
        <v>158</v>
      </c>
      <c r="M29" s="580"/>
      <c r="P29" s="54"/>
      <c r="Q29" s="133"/>
      <c r="R29" s="49" t="s">
        <v>145</v>
      </c>
      <c r="S29" s="561" t="s">
        <v>33</v>
      </c>
      <c r="T29" s="576"/>
      <c r="U29" s="576"/>
      <c r="V29" s="577"/>
      <c r="W29" s="46"/>
      <c r="X29" s="64"/>
      <c r="Y29" s="572" t="s">
        <v>191</v>
      </c>
      <c r="Z29" s="573"/>
      <c r="AA29" s="571"/>
      <c r="AB29" s="562"/>
      <c r="AC29" s="562"/>
      <c r="AD29" s="562"/>
      <c r="AE29" s="562"/>
      <c r="AF29" s="42" t="s">
        <v>13</v>
      </c>
      <c r="AH29" s="51"/>
      <c r="AI29" s="51"/>
      <c r="AJ29" s="51"/>
      <c r="AK29" s="51"/>
      <c r="AL29" s="125" t="s">
        <v>150</v>
      </c>
      <c r="AM29" s="539" t="s">
        <v>151</v>
      </c>
      <c r="AN29" s="539"/>
      <c r="AO29" s="539"/>
      <c r="AP29" s="540"/>
      <c r="AQ29" s="240"/>
      <c r="AR29" s="243"/>
      <c r="AS29" s="569" t="s">
        <v>155</v>
      </c>
      <c r="AT29" s="565" t="s">
        <v>399</v>
      </c>
      <c r="AU29" s="565"/>
      <c r="AV29" s="566"/>
      <c r="AW29" s="382"/>
    </row>
    <row r="30" spans="2:49" ht="27" customHeight="1" thickBot="1">
      <c r="B30" s="535" t="s">
        <v>166</v>
      </c>
      <c r="C30" s="536"/>
      <c r="D30" s="562">
        <v>0</v>
      </c>
      <c r="E30" s="562"/>
      <c r="F30" s="562"/>
      <c r="G30" s="182" t="s">
        <v>158</v>
      </c>
      <c r="H30" s="533">
        <f>+AL30</f>
        <v>0</v>
      </c>
      <c r="I30" s="534"/>
      <c r="J30" s="182" t="s">
        <v>158</v>
      </c>
      <c r="M30" s="580"/>
      <c r="P30" s="54"/>
      <c r="R30" s="549">
        <f>+ROUND(AA28,2)+ROUND(AA29,2)+ROUND(AA30,2)</f>
        <v>0</v>
      </c>
      <c r="S30" s="582"/>
      <c r="T30" s="582"/>
      <c r="U30" s="582"/>
      <c r="V30" s="42" t="s">
        <v>16</v>
      </c>
      <c r="Y30" s="572" t="s">
        <v>148</v>
      </c>
      <c r="Z30" s="573"/>
      <c r="AA30" s="571"/>
      <c r="AB30" s="562"/>
      <c r="AC30" s="562"/>
      <c r="AD30" s="562"/>
      <c r="AE30" s="562"/>
      <c r="AF30" s="42" t="s">
        <v>13</v>
      </c>
      <c r="AL30" s="541"/>
      <c r="AM30" s="542"/>
      <c r="AN30" s="542"/>
      <c r="AO30" s="542"/>
      <c r="AP30" s="50" t="s">
        <v>13</v>
      </c>
      <c r="AS30" s="570"/>
      <c r="AT30" s="567"/>
      <c r="AU30" s="567"/>
      <c r="AV30" s="568"/>
      <c r="AW30" s="382"/>
    </row>
    <row r="31" spans="2:49" ht="27" customHeight="1" thickTop="1" thickBot="1">
      <c r="B31" s="535" t="s">
        <v>167</v>
      </c>
      <c r="C31" s="536"/>
      <c r="D31" s="562">
        <v>0</v>
      </c>
      <c r="E31" s="562"/>
      <c r="F31" s="562"/>
      <c r="G31" s="182" t="s">
        <v>158</v>
      </c>
      <c r="H31" s="533">
        <f>+AS24</f>
        <v>0</v>
      </c>
      <c r="I31" s="534"/>
      <c r="J31" s="182" t="s">
        <v>158</v>
      </c>
      <c r="M31" s="580"/>
      <c r="P31" s="54"/>
      <c r="Y31"/>
      <c r="Z31"/>
      <c r="AA31" s="65" t="s">
        <v>309</v>
      </c>
      <c r="AK31" s="117"/>
      <c r="AL31" s="578" t="str">
        <f>+IF(AL30=0,"",IF(AL27&lt;AL30,"エラー !：⑩の内数である⑪の量が⑩を超えています",""))</f>
        <v/>
      </c>
      <c r="AM31" s="578"/>
      <c r="AN31" s="578"/>
      <c r="AO31" s="578"/>
      <c r="AP31" s="578"/>
      <c r="AQ31" s="578"/>
      <c r="AR31" s="39"/>
      <c r="AS31" s="563"/>
      <c r="AT31" s="564"/>
      <c r="AU31" s="564"/>
      <c r="AV31" s="152" t="s">
        <v>13</v>
      </c>
      <c r="AW31" s="382"/>
    </row>
    <row r="32" spans="2:49" ht="27" customHeight="1" thickTop="1" thickBot="1">
      <c r="B32" s="535" t="s">
        <v>400</v>
      </c>
      <c r="C32" s="536"/>
      <c r="D32" s="562">
        <v>0</v>
      </c>
      <c r="E32" s="562"/>
      <c r="F32" s="562"/>
      <c r="G32" s="182" t="s">
        <v>158</v>
      </c>
      <c r="H32" s="533">
        <f>+AS27</f>
        <v>0</v>
      </c>
      <c r="I32" s="534"/>
      <c r="J32" s="182" t="s">
        <v>158</v>
      </c>
      <c r="M32" s="580"/>
      <c r="P32" s="54"/>
      <c r="Q32" s="133"/>
      <c r="R32" s="49" t="s">
        <v>147</v>
      </c>
      <c r="S32" s="561" t="s">
        <v>37</v>
      </c>
      <c r="T32" s="576"/>
      <c r="U32" s="576"/>
      <c r="V32" s="577"/>
      <c r="W32" s="51"/>
      <c r="X32" s="51"/>
      <c r="Y32"/>
      <c r="Z32"/>
      <c r="AA32" s="523" t="s">
        <v>280</v>
      </c>
      <c r="AB32" s="524"/>
      <c r="AC32" s="524"/>
      <c r="AD32" s="524"/>
      <c r="AE32" s="524"/>
      <c r="AF32" s="524"/>
      <c r="AG32" s="524" t="s">
        <v>281</v>
      </c>
      <c r="AH32" s="524"/>
      <c r="AI32" s="524"/>
      <c r="AJ32" s="524"/>
      <c r="AK32" s="524" t="s">
        <v>310</v>
      </c>
      <c r="AL32" s="524"/>
      <c r="AM32" s="524"/>
      <c r="AN32" s="524"/>
      <c r="AO32" s="529"/>
      <c r="AP32" s="176"/>
      <c r="AS32" s="384" t="str">
        <f>+IF(AS31=0,"",IF(AL27&lt;(AS24+AS27+AS31),"エラー !：⑩の内数である（⑫+⑬＋⑭）の量が⑩を超えています",""))</f>
        <v/>
      </c>
      <c r="AT32" s="380"/>
      <c r="AU32" s="380"/>
      <c r="AV32" s="380"/>
      <c r="AW32" s="382"/>
    </row>
    <row r="33" spans="2:62" ht="27" customHeight="1" thickBot="1">
      <c r="B33" s="559" t="s">
        <v>401</v>
      </c>
      <c r="C33" s="560"/>
      <c r="D33" s="574">
        <v>0</v>
      </c>
      <c r="E33" s="575"/>
      <c r="F33" s="575"/>
      <c r="G33" s="183" t="s">
        <v>158</v>
      </c>
      <c r="H33" s="552">
        <f>+AS31</f>
        <v>0</v>
      </c>
      <c r="I33" s="553"/>
      <c r="J33" s="183" t="s">
        <v>158</v>
      </c>
      <c r="M33" s="581"/>
      <c r="R33" s="571"/>
      <c r="S33" s="562"/>
      <c r="T33" s="562"/>
      <c r="U33" s="562"/>
      <c r="V33" s="42" t="s">
        <v>38</v>
      </c>
      <c r="W33" s="51"/>
      <c r="X33" s="51"/>
      <c r="Y33"/>
      <c r="Z33"/>
      <c r="AA33" s="525"/>
      <c r="AB33" s="526"/>
      <c r="AC33" s="526"/>
      <c r="AD33" s="526"/>
      <c r="AE33" s="526"/>
      <c r="AF33" s="526"/>
      <c r="AG33" s="526"/>
      <c r="AH33" s="526"/>
      <c r="AI33" s="526"/>
      <c r="AJ33" s="526"/>
      <c r="AK33" s="526"/>
      <c r="AL33" s="526"/>
      <c r="AM33" s="526"/>
      <c r="AN33" s="526"/>
      <c r="AO33" s="530"/>
      <c r="AP33" s="176"/>
      <c r="AW33" s="382"/>
    </row>
    <row r="34" spans="2:62" ht="18" customHeight="1">
      <c r="C34" s="244" t="str">
        <f>+IF(D30=0,"",IF(D29&lt;D30,"エラー !：上の表は、⑩の内数である⑪の量が⑩を超えています",""))</f>
        <v/>
      </c>
      <c r="AA34" s="527"/>
      <c r="AB34" s="528"/>
      <c r="AC34" s="528"/>
      <c r="AD34" s="528"/>
      <c r="AE34" s="528"/>
      <c r="AF34" s="528"/>
      <c r="AG34" s="528"/>
      <c r="AH34" s="528"/>
      <c r="AI34" s="528"/>
      <c r="AJ34" s="528"/>
      <c r="AK34" s="528"/>
      <c r="AL34" s="528"/>
      <c r="AM34" s="528"/>
      <c r="AN34" s="528"/>
      <c r="AO34" s="531"/>
      <c r="AP34" s="176"/>
      <c r="AW34" s="382"/>
    </row>
    <row r="35" spans="2:62" ht="15" customHeight="1">
      <c r="C35" s="245" t="str">
        <f>+IF(D31=0,"",IF(D29&lt;D31,"エラー !：上の表は、⑩の内数である⑫の量が⑩を超えています",""))</f>
        <v/>
      </c>
      <c r="AF35" s="62"/>
      <c r="AG35" s="62"/>
      <c r="AH35" s="62"/>
      <c r="AI35" s="62"/>
      <c r="AJ35" s="62"/>
      <c r="AK35" s="62"/>
      <c r="AL35" s="51"/>
      <c r="AM35" s="51"/>
      <c r="AN35" s="51"/>
      <c r="AO35" s="51"/>
      <c r="AP35" s="51"/>
      <c r="AQ35" s="51"/>
      <c r="AR35" s="51"/>
    </row>
    <row r="36" spans="2:62" ht="15" customHeight="1">
      <c r="C36" s="245" t="str">
        <f>+IF(D32=0,"",IF(D29&lt;D32,"エラー !：上の表は、⑩の内数である⑬の量が⑩を超えています",""))</f>
        <v/>
      </c>
      <c r="AF36" s="62"/>
      <c r="AG36" s="62"/>
      <c r="AH36" s="62"/>
      <c r="AI36" s="62"/>
      <c r="AJ36" s="62"/>
      <c r="AK36" s="62"/>
      <c r="AL36" s="62"/>
      <c r="AM36" s="141"/>
      <c r="AN36" s="141"/>
      <c r="AO36" s="117"/>
      <c r="AP36" s="51"/>
      <c r="AQ36" s="51"/>
      <c r="AR36" s="51"/>
      <c r="AS36" s="51"/>
      <c r="AT36" s="51"/>
      <c r="AU36" s="51"/>
      <c r="AV36" s="51"/>
      <c r="AW36" s="66"/>
      <c r="AY36" s="51"/>
      <c r="AZ36" s="51"/>
      <c r="BA36" s="51"/>
      <c r="BB36" s="51"/>
      <c r="BC36" s="51"/>
      <c r="BD36" s="51"/>
    </row>
    <row r="37" spans="2:62" ht="15" customHeight="1">
      <c r="C37" s="245" t="str">
        <f>+IF(D33=0,"",IF(D29&lt;D33,"エラー !：上の表は、⑩の内数である⑭の量が⑩を超えています",""))</f>
        <v/>
      </c>
      <c r="J37" s="66"/>
      <c r="K37" s="66"/>
      <c r="R37" s="66"/>
      <c r="S37" s="66"/>
      <c r="T37" s="66"/>
      <c r="AF37" s="51"/>
      <c r="AG37" s="51"/>
      <c r="AH37" s="51"/>
      <c r="AI37" s="51"/>
      <c r="AJ37" s="51"/>
      <c r="AK37" s="51"/>
      <c r="AL37" s="62"/>
      <c r="AM37" s="117"/>
      <c r="AN37" s="117"/>
      <c r="AO37" s="117"/>
      <c r="AP37" s="51"/>
      <c r="AQ37" s="51"/>
      <c r="AR37" s="51"/>
      <c r="AS37" s="51"/>
      <c r="AT37" s="51"/>
      <c r="AU37" s="62"/>
      <c r="AV37" s="62"/>
      <c r="AW37" s="66"/>
      <c r="AY37" s="51"/>
      <c r="AZ37" s="51"/>
      <c r="BA37" s="51"/>
      <c r="BB37" s="51"/>
      <c r="BC37" s="51"/>
      <c r="BD37" s="51"/>
    </row>
    <row r="38" spans="2:62" ht="13.5">
      <c r="J38" s="66"/>
      <c r="K38" s="66"/>
      <c r="R38" s="66"/>
      <c r="S38" s="66"/>
      <c r="T38" s="66"/>
      <c r="AF38" s="51"/>
      <c r="AG38" s="51"/>
      <c r="AH38" s="51"/>
      <c r="AI38" s="51"/>
      <c r="AJ38" s="51"/>
      <c r="AK38" s="51"/>
      <c r="AL38" s="62"/>
      <c r="AM38" s="117"/>
      <c r="AN38" s="117"/>
      <c r="AO38" s="117"/>
      <c r="AP38" s="51"/>
      <c r="AQ38" s="51"/>
      <c r="AR38" s="51"/>
      <c r="AS38" s="117"/>
      <c r="AT38" s="141"/>
      <c r="AU38" s="62"/>
      <c r="AV38" s="62"/>
      <c r="AW38" s="66"/>
      <c r="AY38" s="51"/>
      <c r="AZ38" s="51"/>
      <c r="BA38" s="51"/>
      <c r="BB38" s="51"/>
      <c r="BC38" s="51"/>
      <c r="BD38" s="51"/>
    </row>
    <row r="39" spans="2:62" ht="13.5">
      <c r="J39" s="66"/>
      <c r="K39" s="66"/>
      <c r="R39" s="66"/>
      <c r="S39" s="66"/>
      <c r="T39" s="66"/>
      <c r="AF39" s="51"/>
      <c r="AG39" s="51"/>
      <c r="AH39" s="51"/>
      <c r="AI39" s="51"/>
      <c r="AJ39" s="51"/>
      <c r="AK39" s="51"/>
      <c r="AL39" s="62"/>
      <c r="AM39" s="117"/>
      <c r="AN39" s="117"/>
      <c r="AO39" s="117"/>
      <c r="AP39" s="51"/>
      <c r="AQ39" s="51"/>
      <c r="AR39" s="51"/>
      <c r="AS39" s="117"/>
      <c r="AT39" s="62"/>
      <c r="AU39" s="62"/>
      <c r="AV39" s="62"/>
      <c r="AW39" s="66"/>
      <c r="AY39" s="51"/>
      <c r="AZ39" s="51"/>
      <c r="BA39" s="51"/>
      <c r="BB39" s="51"/>
      <c r="BC39" s="51"/>
      <c r="BD39" s="51"/>
    </row>
    <row r="40" spans="2:62" ht="13.5">
      <c r="J40" s="66"/>
      <c r="K40" s="66"/>
      <c r="R40" s="66"/>
      <c r="S40" s="66"/>
      <c r="T40" s="66"/>
      <c r="AF40" s="51"/>
      <c r="AG40" s="51"/>
      <c r="AH40" s="51"/>
      <c r="AI40" s="51"/>
      <c r="AJ40" s="51"/>
      <c r="AK40" s="51"/>
      <c r="AL40" s="62"/>
      <c r="AM40" s="117"/>
      <c r="AN40" s="117"/>
      <c r="AO40" s="117"/>
      <c r="AP40" s="51"/>
      <c r="AQ40" s="51"/>
      <c r="AR40" s="51"/>
      <c r="AS40" s="117"/>
      <c r="AT40" s="62"/>
      <c r="AU40" s="62"/>
      <c r="AV40" s="62"/>
      <c r="AW40" s="66"/>
      <c r="AY40" s="51"/>
      <c r="AZ40" s="51"/>
      <c r="BA40" s="51"/>
      <c r="BB40" s="51"/>
      <c r="BC40" s="51"/>
      <c r="BD40" s="51"/>
    </row>
    <row r="41" spans="2:62" ht="13.5">
      <c r="J41" s="66"/>
      <c r="K41" s="66"/>
      <c r="R41" s="66"/>
      <c r="S41" s="66"/>
      <c r="T41" s="66"/>
      <c r="AF41" s="51"/>
      <c r="AG41" s="51"/>
      <c r="AH41" s="51"/>
      <c r="AI41" s="51"/>
      <c r="AJ41" s="51"/>
      <c r="AK41" s="51"/>
      <c r="AL41" s="51"/>
      <c r="AM41" s="51"/>
      <c r="AN41" s="51"/>
      <c r="AO41" s="51"/>
      <c r="AP41" s="51"/>
      <c r="AQ41" s="51"/>
      <c r="AR41" s="51"/>
      <c r="AS41" s="117"/>
      <c r="AT41" s="62"/>
      <c r="AU41" s="62"/>
      <c r="AV41" s="62"/>
      <c r="AW41" s="66"/>
      <c r="AY41" s="51"/>
      <c r="AZ41" s="51"/>
      <c r="BA41" s="51"/>
      <c r="BB41" s="51"/>
      <c r="BC41" s="51"/>
      <c r="BD41" s="51"/>
    </row>
    <row r="42" spans="2:62" ht="13.5">
      <c r="I42" s="66"/>
      <c r="J42" s="66"/>
      <c r="K42" s="66"/>
      <c r="R42" s="66"/>
      <c r="S42" s="66"/>
      <c r="T42" s="66"/>
      <c r="AQ42" s="51"/>
      <c r="AR42" s="51"/>
      <c r="AS42" s="117"/>
      <c r="AT42" s="62"/>
      <c r="AY42" s="51"/>
      <c r="AZ42" s="51"/>
      <c r="BA42" s="51"/>
      <c r="BB42" s="51"/>
      <c r="BC42" s="51"/>
      <c r="BD42" s="51"/>
    </row>
    <row r="43" spans="2:62">
      <c r="I43" s="66"/>
      <c r="J43" s="66"/>
      <c r="K43" s="66"/>
      <c r="R43" s="66"/>
      <c r="S43" s="66"/>
      <c r="T43" s="66"/>
      <c r="AW43" s="66"/>
      <c r="AY43" s="51"/>
      <c r="AZ43" s="51"/>
      <c r="BA43" s="51"/>
      <c r="BB43" s="51"/>
      <c r="BC43" s="51"/>
      <c r="BD43" s="51"/>
    </row>
    <row r="44" spans="2:62">
      <c r="I44" s="66"/>
      <c r="J44" s="66"/>
      <c r="K44" s="66"/>
      <c r="R44" s="66"/>
      <c r="S44" s="66"/>
      <c r="T44" s="66"/>
      <c r="AW44" s="66"/>
    </row>
    <row r="45" spans="2:62">
      <c r="I45" s="66"/>
      <c r="J45" s="66"/>
      <c r="K45" s="66"/>
      <c r="R45" s="66"/>
      <c r="S45" s="66"/>
      <c r="T45" s="66"/>
    </row>
    <row r="46" spans="2:62">
      <c r="I46" s="66"/>
      <c r="J46" s="66"/>
      <c r="K46" s="66"/>
      <c r="R46" s="66"/>
      <c r="S46" s="66"/>
      <c r="T46" s="66"/>
    </row>
    <row r="47" spans="2:62" ht="13.5">
      <c r="I47" s="66"/>
      <c r="J47" s="66"/>
      <c r="K47" s="66"/>
      <c r="R47" s="66"/>
      <c r="S47" s="66"/>
      <c r="T47" s="66"/>
      <c r="BH47" s="67"/>
      <c r="BI47" s="67"/>
      <c r="BJ47" s="65"/>
    </row>
    <row r="48" spans="2:62">
      <c r="I48" s="66"/>
      <c r="J48" s="66"/>
      <c r="K48" s="66"/>
      <c r="R48" s="66"/>
      <c r="S48" s="66"/>
      <c r="T48" s="66"/>
      <c r="BH48" s="65"/>
    </row>
    <row r="49" spans="7:62">
      <c r="G49" s="66"/>
      <c r="H49" s="66"/>
      <c r="I49" s="66"/>
      <c r="J49" s="66"/>
      <c r="K49" s="66"/>
      <c r="R49" s="66"/>
      <c r="S49" s="66"/>
      <c r="T49" s="66"/>
      <c r="BE49" s="65"/>
      <c r="BF49" s="65"/>
      <c r="BG49" s="65"/>
      <c r="BH49" s="65"/>
    </row>
    <row r="50" spans="7:62">
      <c r="G50" s="66"/>
      <c r="H50" s="66"/>
      <c r="I50" s="66"/>
      <c r="J50" s="66"/>
      <c r="K50" s="66"/>
      <c r="R50" s="66"/>
      <c r="S50" s="66"/>
      <c r="T50" s="66"/>
      <c r="BE50" s="65"/>
      <c r="BF50" s="65"/>
      <c r="BG50" s="65"/>
      <c r="BH50" s="65"/>
    </row>
    <row r="51" spans="7:62">
      <c r="G51" s="66"/>
      <c r="H51" s="66"/>
      <c r="I51" s="66"/>
      <c r="J51" s="66"/>
      <c r="K51" s="66"/>
      <c r="R51" s="66"/>
      <c r="S51" s="66"/>
      <c r="T51" s="66"/>
      <c r="BE51" s="65"/>
      <c r="BF51" s="65"/>
      <c r="BG51" s="65"/>
      <c r="BH51" s="65"/>
    </row>
    <row r="52" spans="7:62">
      <c r="G52" s="66"/>
      <c r="H52" s="66"/>
      <c r="I52" s="66"/>
      <c r="J52" s="66"/>
      <c r="K52" s="66"/>
      <c r="R52" s="66"/>
      <c r="S52" s="66"/>
      <c r="T52" s="66"/>
      <c r="BE52" s="65"/>
      <c r="BF52" s="65"/>
      <c r="BG52" s="65"/>
      <c r="BH52" s="65"/>
    </row>
    <row r="53" spans="7:62">
      <c r="G53" s="66"/>
      <c r="H53" s="66"/>
      <c r="I53" s="66"/>
      <c r="J53" s="66"/>
      <c r="K53" s="66"/>
      <c r="R53" s="66"/>
      <c r="S53" s="66"/>
      <c r="T53" s="66"/>
      <c r="BE53" s="65"/>
      <c r="BG53" s="65"/>
      <c r="BH53" s="65"/>
      <c r="BI53" s="65"/>
      <c r="BJ53" s="65"/>
    </row>
    <row r="54" spans="7:62">
      <c r="G54" s="66"/>
      <c r="H54" s="66"/>
      <c r="I54" s="66"/>
      <c r="J54" s="66"/>
      <c r="K54" s="66"/>
      <c r="R54" s="66"/>
      <c r="S54" s="66"/>
      <c r="T54" s="66"/>
      <c r="BD54" s="65"/>
      <c r="BE54" s="68"/>
      <c r="BG54" s="65"/>
      <c r="BH54" s="65"/>
      <c r="BI54" s="65"/>
      <c r="BJ54" s="65"/>
    </row>
    <row r="55" spans="7:62">
      <c r="G55" s="66"/>
      <c r="H55" s="66"/>
      <c r="I55" s="66"/>
      <c r="J55" s="66"/>
      <c r="K55" s="66"/>
      <c r="R55" s="66"/>
      <c r="S55" s="66"/>
      <c r="T55" s="66"/>
      <c r="BD55" s="65"/>
      <c r="BE55" s="68"/>
      <c r="BG55" s="65"/>
      <c r="BH55" s="65"/>
      <c r="BI55" s="65"/>
      <c r="BJ55" s="65"/>
    </row>
    <row r="56" spans="7:62">
      <c r="G56" s="66"/>
      <c r="H56" s="66"/>
      <c r="I56" s="66"/>
      <c r="J56" s="66"/>
      <c r="K56" s="66"/>
      <c r="R56" s="66"/>
      <c r="S56" s="66"/>
      <c r="T56" s="66"/>
      <c r="BD56" s="65"/>
      <c r="BE56" s="68"/>
      <c r="BG56" s="65"/>
      <c r="BH56" s="65"/>
      <c r="BI56" s="65"/>
      <c r="BJ56" s="65"/>
    </row>
    <row r="57" spans="7:62">
      <c r="G57" s="66"/>
      <c r="H57" s="66"/>
      <c r="I57" s="66"/>
      <c r="BD57" s="65"/>
      <c r="BE57" s="68"/>
      <c r="BG57" s="65"/>
      <c r="BH57" s="65"/>
      <c r="BI57" s="65"/>
      <c r="BJ57" s="65"/>
    </row>
    <row r="58" spans="7:62" ht="12.75">
      <c r="G58" s="66"/>
      <c r="H58" s="66"/>
      <c r="I58" s="66"/>
      <c r="L58" s="66"/>
      <c r="M58" s="69"/>
      <c r="N58" s="66"/>
      <c r="O58" s="66"/>
      <c r="BD58" s="65"/>
      <c r="BE58" s="68"/>
      <c r="BG58" s="65"/>
      <c r="BH58" s="65"/>
      <c r="BI58" s="65"/>
      <c r="BJ58" s="65"/>
    </row>
    <row r="59" spans="7:62">
      <c r="G59" s="66"/>
      <c r="H59" s="66"/>
      <c r="I59" s="66"/>
      <c r="BD59" s="65"/>
      <c r="BE59" s="68"/>
      <c r="BG59" s="65"/>
      <c r="BH59" s="65"/>
      <c r="BI59" s="65"/>
      <c r="BJ59" s="65"/>
    </row>
    <row r="60" spans="7:62">
      <c r="G60" s="66"/>
      <c r="H60" s="66"/>
      <c r="I60" s="66"/>
      <c r="BD60" s="65"/>
      <c r="BE60" s="68"/>
      <c r="BG60" s="65"/>
      <c r="BH60" s="65"/>
      <c r="BI60" s="65"/>
      <c r="BJ60" s="65"/>
    </row>
    <row r="61" spans="7:62">
      <c r="G61" s="66"/>
      <c r="H61" s="66"/>
      <c r="I61" s="66"/>
      <c r="BD61" s="65"/>
      <c r="BE61" s="68"/>
      <c r="BG61" s="65"/>
      <c r="BH61" s="65"/>
      <c r="BI61" s="65"/>
      <c r="BJ61" s="65"/>
    </row>
    <row r="62" spans="7:62">
      <c r="BD62" s="65"/>
      <c r="BE62" s="68"/>
      <c r="BG62" s="65"/>
      <c r="BH62" s="65"/>
      <c r="BI62" s="65"/>
      <c r="BJ62" s="65"/>
    </row>
    <row r="63" spans="7:62">
      <c r="BD63" s="65"/>
      <c r="BE63" s="68"/>
      <c r="BG63" s="65"/>
      <c r="BH63" s="65"/>
      <c r="BI63" s="65"/>
      <c r="BJ63" s="65"/>
    </row>
    <row r="64" spans="7:62">
      <c r="BD64" s="65"/>
      <c r="BE64" s="68"/>
      <c r="BG64" s="65"/>
      <c r="BH64" s="65"/>
      <c r="BI64" s="65"/>
      <c r="BJ64" s="65"/>
    </row>
    <row r="65" spans="12:62">
      <c r="BD65" s="65"/>
      <c r="BE65" s="68"/>
      <c r="BG65" s="65"/>
      <c r="BH65" s="65"/>
      <c r="BI65" s="65"/>
      <c r="BJ65" s="65"/>
    </row>
    <row r="66" spans="12:62">
      <c r="BD66" s="65"/>
      <c r="BE66" s="68"/>
      <c r="BG66" s="65"/>
      <c r="BH66" s="65"/>
      <c r="BI66" s="65"/>
      <c r="BJ66" s="65"/>
    </row>
    <row r="67" spans="12:62">
      <c r="BD67" s="65"/>
      <c r="BE67" s="68"/>
      <c r="BG67" s="65"/>
      <c r="BH67" s="65"/>
      <c r="BI67" s="65"/>
      <c r="BJ67" s="65"/>
    </row>
    <row r="69" spans="12:62" ht="12.75">
      <c r="L69" s="66"/>
      <c r="M69" s="69"/>
      <c r="N69" s="66"/>
      <c r="O69" s="66"/>
    </row>
    <row r="70" spans="12:62" ht="12.75">
      <c r="L70" s="66"/>
      <c r="M70" s="69"/>
      <c r="N70" s="66"/>
      <c r="O70" s="66"/>
    </row>
    <row r="71" spans="12:62" ht="12.75">
      <c r="L71" s="66"/>
      <c r="M71" s="69"/>
      <c r="N71" s="66"/>
      <c r="O71" s="66"/>
    </row>
    <row r="72" spans="12:62" ht="12.75">
      <c r="L72" s="66"/>
      <c r="M72" s="69"/>
      <c r="N72" s="66"/>
      <c r="O72" s="66"/>
    </row>
    <row r="73" spans="12:62" ht="12.75">
      <c r="L73" s="66"/>
      <c r="M73" s="69"/>
      <c r="N73" s="66"/>
      <c r="O73" s="66"/>
    </row>
    <row r="74" spans="12:62" ht="12.75">
      <c r="L74" s="66"/>
      <c r="M74" s="69"/>
      <c r="N74" s="66"/>
      <c r="O74" s="66"/>
    </row>
    <row r="75" spans="12:62" ht="12.75">
      <c r="L75" s="66"/>
      <c r="M75" s="69"/>
      <c r="N75" s="66"/>
      <c r="O75" s="66"/>
    </row>
    <row r="76" spans="12:62" ht="12.75">
      <c r="L76" s="66"/>
      <c r="M76" s="69"/>
      <c r="N76" s="66"/>
      <c r="O76" s="66"/>
    </row>
  </sheetData>
  <sheetProtection algorithmName="SHA-512" hashValue="Pzc5okIzcsZFt2GKLANW6bmiwb3/OXlyBpoXwzDfrngUbkWC6wTDUvWhNimJqcMg4Y9x128nhX5T/Oj2xp4iWQ==" saltValue="EdI9UxXkBumjjm23mPs2Kg==" spinCount="100000" sheet="1" objects="1" scenarios="1"/>
  <mergeCells count="113">
    <mergeCell ref="AS3:AT3"/>
    <mergeCell ref="AS4:AT4"/>
    <mergeCell ref="AO17:AP17"/>
    <mergeCell ref="P16:AB16"/>
    <mergeCell ref="S7:V7"/>
    <mergeCell ref="Z17:AB17"/>
    <mergeCell ref="AE17:AE21"/>
    <mergeCell ref="AI17:AL17"/>
    <mergeCell ref="Q17:T17"/>
    <mergeCell ref="AI8:AN8"/>
    <mergeCell ref="AH15:AM15"/>
    <mergeCell ref="Q14:T14"/>
    <mergeCell ref="P15:S15"/>
    <mergeCell ref="AS18:AT18"/>
    <mergeCell ref="Q20:T20"/>
    <mergeCell ref="P21:S21"/>
    <mergeCell ref="U17:X17"/>
    <mergeCell ref="Q11:T11"/>
    <mergeCell ref="AH12:AM12"/>
    <mergeCell ref="Z20:AB20"/>
    <mergeCell ref="Y21:AA21"/>
    <mergeCell ref="P12:S12"/>
    <mergeCell ref="R33:U33"/>
    <mergeCell ref="P18:S18"/>
    <mergeCell ref="S32:V32"/>
    <mergeCell ref="AK32:AO34"/>
    <mergeCell ref="AB3:AD3"/>
    <mergeCell ref="Z5:AD5"/>
    <mergeCell ref="AI14:AN14"/>
    <mergeCell ref="Y18:AA18"/>
    <mergeCell ref="AP3:AR4"/>
    <mergeCell ref="P24:S24"/>
    <mergeCell ref="Q23:T23"/>
    <mergeCell ref="U23:X23"/>
    <mergeCell ref="AL31:AQ31"/>
    <mergeCell ref="AA29:AE29"/>
    <mergeCell ref="S29:V29"/>
    <mergeCell ref="AA30:AE30"/>
    <mergeCell ref="R30:U30"/>
    <mergeCell ref="AA28:AE28"/>
    <mergeCell ref="AS31:AU31"/>
    <mergeCell ref="AE9:AE14"/>
    <mergeCell ref="P27:S27"/>
    <mergeCell ref="AL27:AO27"/>
    <mergeCell ref="AS27:AU27"/>
    <mergeCell ref="AL30:AO30"/>
    <mergeCell ref="Y28:Z28"/>
    <mergeCell ref="Y29:Z29"/>
    <mergeCell ref="AS16:AT16"/>
    <mergeCell ref="AS17:AT17"/>
    <mergeCell ref="AS24:AU24"/>
    <mergeCell ref="AT23:AV23"/>
    <mergeCell ref="AT26:AV26"/>
    <mergeCell ref="AS29:AS30"/>
    <mergeCell ref="B7:C7"/>
    <mergeCell ref="C8:K8"/>
    <mergeCell ref="D7:I7"/>
    <mergeCell ref="AO20:AP20"/>
    <mergeCell ref="AH9:AM9"/>
    <mergeCell ref="AT29:AV30"/>
    <mergeCell ref="Y30:Z30"/>
    <mergeCell ref="AI11:AN11"/>
    <mergeCell ref="AH18:AK18"/>
    <mergeCell ref="M11:M24"/>
    <mergeCell ref="P22:V22"/>
    <mergeCell ref="B2:J3"/>
    <mergeCell ref="F12:H12"/>
    <mergeCell ref="F15:H15"/>
    <mergeCell ref="H23:J23"/>
    <mergeCell ref="G11:I11"/>
    <mergeCell ref="F9:I9"/>
    <mergeCell ref="B33:C33"/>
    <mergeCell ref="H30:I30"/>
    <mergeCell ref="B31:C31"/>
    <mergeCell ref="B32:C32"/>
    <mergeCell ref="D33:F33"/>
    <mergeCell ref="H32:I32"/>
    <mergeCell ref="D32:F32"/>
    <mergeCell ref="D30:F30"/>
    <mergeCell ref="B29:C29"/>
    <mergeCell ref="B30:C30"/>
    <mergeCell ref="D23:G23"/>
    <mergeCell ref="H29:I29"/>
    <mergeCell ref="B28:C28"/>
    <mergeCell ref="D24:F24"/>
    <mergeCell ref="D25:F25"/>
    <mergeCell ref="D26:F26"/>
    <mergeCell ref="H27:I27"/>
    <mergeCell ref="D29:F29"/>
    <mergeCell ref="AW18:AW20"/>
    <mergeCell ref="AA32:AF34"/>
    <mergeCell ref="AG32:AJ34"/>
    <mergeCell ref="H28:I28"/>
    <mergeCell ref="AF5:AU5"/>
    <mergeCell ref="B21:J22"/>
    <mergeCell ref="H31:I31"/>
    <mergeCell ref="H24:I24"/>
    <mergeCell ref="H25:I25"/>
    <mergeCell ref="H26:I26"/>
    <mergeCell ref="B25:C25"/>
    <mergeCell ref="B26:C26"/>
    <mergeCell ref="AM29:AP29"/>
    <mergeCell ref="M26:M33"/>
    <mergeCell ref="Q26:T26"/>
    <mergeCell ref="AM26:AP26"/>
    <mergeCell ref="H33:I33"/>
    <mergeCell ref="D27:F27"/>
    <mergeCell ref="D28:F28"/>
    <mergeCell ref="D31:F31"/>
    <mergeCell ref="B27:C27"/>
    <mergeCell ref="G14:I14"/>
    <mergeCell ref="B23:C23"/>
    <mergeCell ref="B24:C24"/>
  </mergeCells>
  <phoneticPr fontId="3"/>
  <dataValidations count="4">
    <dataValidation type="custom" allowBlank="1" showInputMessage="1" showErrorMessage="1" error="入力は少数第1位までにして下さい。" sqref="AU13:AU14 W7:X7" xr:uid="{00000000-0002-0000-1000-000000000000}">
      <formula1>W7=ROUND(W7,1)</formula1>
    </dataValidation>
    <dataValidation type="custom" allowBlank="1" showInputMessage="1" showErrorMessage="1" sqref="H24:H33" xr:uid="{00000000-0002-0000-1000-000001000000}">
      <formula1>H24=ROUND(H24,1)</formula1>
    </dataValidation>
    <dataValidation type="custom" allowBlank="1" showInputMessage="1" showErrorMessage="1" error="入力は少数第2位までにしてください。" sqref="AS31:AU31 F15:H15 P12:S12 P15:S15 P18:S18 P21:S21 P24:S24 AH9:AM9 AH12:AM12 AH15:AM15 AU16:AU18 AO21 AA28:AE30 AS27:AU27 AL30:AO30 D24:F33" xr:uid="{00000000-0002-0000-1000-000002000000}">
      <formula1>D9=ROUND(D9,2)</formula1>
    </dataValidation>
    <dataValidation type="textLength" allowBlank="1" showInputMessage="1" showErrorMessage="1" errorTitle="要確認" error="「廃ｱﾙｶﾘ」は、中間処理を経ずに「最終処分」はできません。" sqref="R33:U33" xr:uid="{00000000-0002-0000-1000-000003000000}">
      <formula1>0</formula1>
      <formula2>0</formula2>
    </dataValidation>
  </dataValidations>
  <pageMargins left="0.59055118110236227" right="0.59055118110236227" top="0.62992125984251968" bottom="0.39370078740157483" header="0.51181102362204722" footer="0"/>
  <pageSetup paperSize="9" scale="68" orientation="landscape" r:id="rId1"/>
  <headerFooter alignWithMargins="0"/>
  <drawing r:id="rId2"/>
  <legacyDrawing r:id="rId3"/>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codeName="Sheet12">
    <pageSetUpPr fitToPage="1"/>
  </sheetPr>
  <dimension ref="B1:BJ76"/>
  <sheetViews>
    <sheetView showGridLines="0" zoomScaleNormal="100" workbookViewId="0">
      <selection activeCell="B2" sqref="B2:J3"/>
    </sheetView>
  </sheetViews>
  <sheetFormatPr defaultColWidth="9" defaultRowHeight="12"/>
  <cols>
    <col min="1" max="2" width="2.875" style="38" customWidth="1"/>
    <col min="3" max="3" width="18.375" style="38" customWidth="1"/>
    <col min="4" max="5" width="4.375" style="38" customWidth="1"/>
    <col min="6" max="6" width="3.75" style="38" customWidth="1"/>
    <col min="7" max="7" width="2.375" style="38" customWidth="1"/>
    <col min="8" max="8" width="10.375" style="38" customWidth="1"/>
    <col min="9" max="9" width="2.375" style="38" customWidth="1"/>
    <col min="10" max="11" width="2.5" style="38" customWidth="1"/>
    <col min="12" max="12" width="2.75" style="38" customWidth="1"/>
    <col min="13" max="13" width="2.875" style="38" customWidth="1"/>
    <col min="14" max="15" width="2.75" style="38" customWidth="1"/>
    <col min="16" max="16" width="3" style="38" customWidth="1"/>
    <col min="17" max="19" width="4.75" style="38" customWidth="1"/>
    <col min="20" max="22" width="2.875" style="38" customWidth="1"/>
    <col min="23" max="24" width="2.5" style="38" customWidth="1"/>
    <col min="25" max="25" width="2.875" style="38" customWidth="1"/>
    <col min="26" max="26" width="7.75" style="38" customWidth="1"/>
    <col min="27" max="27" width="4.75" style="38" customWidth="1"/>
    <col min="28" max="28" width="2" style="38" customWidth="1"/>
    <col min="29" max="30" width="2.375" style="38" customWidth="1"/>
    <col min="31" max="31" width="3.125" style="38" customWidth="1"/>
    <col min="32" max="33" width="2.375" style="38" customWidth="1"/>
    <col min="34" max="34" width="2.875" style="38" customWidth="1"/>
    <col min="35" max="35" width="7.75" style="38" customWidth="1"/>
    <col min="36" max="37" width="4.375" style="38" customWidth="1"/>
    <col min="38" max="38" width="3.375" style="38" customWidth="1"/>
    <col min="39" max="39" width="2.75" style="38" customWidth="1"/>
    <col min="40" max="40" width="2.875" style="38" customWidth="1"/>
    <col min="41" max="41" width="10.75" style="38" customWidth="1"/>
    <col min="42" max="42" width="2.875" style="38" customWidth="1"/>
    <col min="43" max="44" width="2.5" style="38" customWidth="1"/>
    <col min="45" max="45" width="2.75" style="38" customWidth="1"/>
    <col min="46" max="46" width="7.75" style="38" customWidth="1"/>
    <col min="47" max="47" width="11.75" style="38" customWidth="1"/>
    <col min="48" max="48" width="1.875" style="38" customWidth="1"/>
    <col min="49" max="49" width="5.375" style="38" customWidth="1"/>
    <col min="50" max="58" width="9" style="38"/>
    <col min="59" max="59" width="16.25" style="38" customWidth="1"/>
    <col min="60" max="16384" width="9" style="38"/>
  </cols>
  <sheetData>
    <row r="1" spans="2:49" ht="27" customHeight="1">
      <c r="F1" s="37"/>
      <c r="S1" s="83" t="s">
        <v>73</v>
      </c>
      <c r="T1" s="83" t="s">
        <v>214</v>
      </c>
    </row>
    <row r="2" spans="2:49" ht="12" customHeight="1" thickBot="1">
      <c r="B2" s="522" t="s">
        <v>277</v>
      </c>
      <c r="C2" s="522"/>
      <c r="D2" s="522"/>
      <c r="E2" s="522"/>
      <c r="F2" s="522"/>
      <c r="G2" s="522"/>
      <c r="H2" s="522"/>
      <c r="I2" s="522"/>
      <c r="J2" s="522"/>
      <c r="K2" s="116"/>
      <c r="L2" s="116"/>
      <c r="M2" s="116"/>
      <c r="N2" s="116"/>
      <c r="O2" s="116"/>
      <c r="P2" s="116"/>
      <c r="Q2" s="116"/>
      <c r="R2" s="116"/>
      <c r="S2" s="116"/>
      <c r="T2" s="116"/>
      <c r="U2" s="116"/>
      <c r="V2" s="116"/>
      <c r="W2" s="116"/>
      <c r="X2" s="116"/>
      <c r="Y2" s="97"/>
      <c r="Z2" s="39"/>
      <c r="AA2" s="39"/>
      <c r="AB2" s="39"/>
      <c r="AC2" s="39"/>
      <c r="AD2" s="39"/>
      <c r="AE2" s="39"/>
      <c r="AF2" s="39"/>
      <c r="AG2" s="39"/>
      <c r="AH2" s="39"/>
      <c r="AI2" s="39"/>
      <c r="AJ2" s="39"/>
      <c r="AK2" s="39"/>
      <c r="AL2" s="39"/>
      <c r="AM2" s="39"/>
      <c r="AN2" s="39"/>
      <c r="AO2" s="39"/>
      <c r="AP2" s="39"/>
      <c r="AQ2" s="39"/>
      <c r="AR2" s="39"/>
      <c r="AS2" s="39"/>
      <c r="AT2" s="39"/>
      <c r="AU2" s="109"/>
      <c r="AV2" s="107"/>
      <c r="AW2" s="382"/>
    </row>
    <row r="3" spans="2:49" ht="13.15" customHeight="1">
      <c r="B3" s="522"/>
      <c r="C3" s="522"/>
      <c r="D3" s="522"/>
      <c r="E3" s="522"/>
      <c r="F3" s="522"/>
      <c r="G3" s="522"/>
      <c r="H3" s="522"/>
      <c r="I3" s="522"/>
      <c r="J3" s="522"/>
      <c r="K3" s="116"/>
      <c r="L3" s="116"/>
      <c r="M3" s="116"/>
      <c r="N3" s="116"/>
      <c r="O3" s="116"/>
      <c r="P3" s="116"/>
      <c r="Q3" s="116"/>
      <c r="R3" s="116"/>
      <c r="S3" s="116"/>
      <c r="T3" s="116"/>
      <c r="U3" s="116"/>
      <c r="V3" s="116"/>
      <c r="W3" s="116"/>
      <c r="X3" s="116"/>
      <c r="Y3" s="97"/>
      <c r="Z3" s="40"/>
      <c r="AA3" s="40"/>
      <c r="AB3" s="614"/>
      <c r="AC3" s="614"/>
      <c r="AD3" s="614"/>
      <c r="AE3" s="88"/>
      <c r="AF3" s="98"/>
      <c r="AG3" s="98"/>
      <c r="AH3" s="98"/>
      <c r="AI3" s="98"/>
      <c r="AJ3" s="98"/>
      <c r="AK3" s="98"/>
      <c r="AL3" s="98"/>
      <c r="AM3" s="98"/>
      <c r="AN3" s="98"/>
      <c r="AO3" s="98"/>
      <c r="AP3" s="626" t="s">
        <v>298</v>
      </c>
      <c r="AQ3" s="603"/>
      <c r="AR3" s="604"/>
      <c r="AS3" s="610" t="s">
        <v>0</v>
      </c>
      <c r="AT3" s="611"/>
      <c r="AU3" s="108" t="s">
        <v>88</v>
      </c>
      <c r="AV3" s="98"/>
      <c r="AW3" s="382"/>
    </row>
    <row r="4" spans="2:49" ht="14.25" thickBot="1">
      <c r="C4" s="97"/>
      <c r="F4" s="97"/>
      <c r="G4" s="97"/>
      <c r="H4" s="97"/>
      <c r="I4" s="97"/>
      <c r="J4" s="97"/>
      <c r="K4" s="97"/>
      <c r="L4" s="97"/>
      <c r="M4" s="97"/>
      <c r="N4" s="97"/>
      <c r="O4" s="97"/>
      <c r="P4" s="97"/>
      <c r="Q4" s="97"/>
      <c r="R4" s="97"/>
      <c r="S4" s="97"/>
      <c r="T4" s="97"/>
      <c r="U4" s="97"/>
      <c r="V4" s="97"/>
      <c r="W4" s="97"/>
      <c r="X4" s="97"/>
      <c r="Y4" s="97"/>
      <c r="Z4" s="40"/>
      <c r="AA4" s="40"/>
      <c r="AB4" s="99"/>
      <c r="AC4" s="99"/>
      <c r="AD4" s="99"/>
      <c r="AE4" s="88"/>
      <c r="AF4" s="98"/>
      <c r="AG4" s="98"/>
      <c r="AH4" s="98"/>
      <c r="AI4" s="98"/>
      <c r="AJ4" s="98"/>
      <c r="AK4" s="98"/>
      <c r="AL4" s="98"/>
      <c r="AM4" s="98"/>
      <c r="AN4" s="98"/>
      <c r="AO4" s="98"/>
      <c r="AP4" s="605"/>
      <c r="AQ4" s="606"/>
      <c r="AR4" s="607"/>
      <c r="AS4" s="612" t="str">
        <f>+表紙!N28</f>
        <v>○</v>
      </c>
      <c r="AT4" s="613"/>
      <c r="AU4" s="250" t="str">
        <f>+表紙!O28</f>
        <v>　</v>
      </c>
      <c r="AV4" s="98"/>
      <c r="AW4" s="382"/>
    </row>
    <row r="5" spans="2:49" ht="15" customHeight="1">
      <c r="B5" s="143" t="s">
        <v>84</v>
      </c>
      <c r="C5" s="143"/>
      <c r="F5" s="143"/>
      <c r="G5" s="96"/>
      <c r="H5" s="96"/>
      <c r="I5" s="96"/>
      <c r="J5" s="96"/>
      <c r="K5" s="96"/>
      <c r="L5" s="96"/>
      <c r="M5" s="40"/>
      <c r="N5" s="40"/>
      <c r="O5" s="40"/>
      <c r="P5" s="40"/>
      <c r="Q5" s="40"/>
      <c r="R5" s="40"/>
      <c r="S5" s="40"/>
      <c r="T5" s="40"/>
      <c r="U5" s="40"/>
      <c r="V5" s="40"/>
      <c r="W5" s="40"/>
      <c r="X5" s="40"/>
      <c r="Y5" s="40"/>
      <c r="Z5" s="624" t="s">
        <v>81</v>
      </c>
      <c r="AA5" s="624"/>
      <c r="AB5" s="625"/>
      <c r="AC5" s="625"/>
      <c r="AD5" s="625"/>
      <c r="AE5" s="88" t="s">
        <v>75</v>
      </c>
      <c r="AF5" s="532" t="str">
        <f>+表紙!F47</f>
        <v>日鋪建設株式会社　関東南支店</v>
      </c>
      <c r="AG5" s="532"/>
      <c r="AH5" s="532"/>
      <c r="AI5" s="532"/>
      <c r="AJ5" s="532"/>
      <c r="AK5" s="532"/>
      <c r="AL5" s="532"/>
      <c r="AM5" s="532"/>
      <c r="AN5" s="532"/>
      <c r="AO5" s="532"/>
      <c r="AP5" s="532"/>
      <c r="AQ5" s="532"/>
      <c r="AR5" s="532"/>
      <c r="AS5" s="532"/>
      <c r="AT5" s="532"/>
      <c r="AU5" s="532"/>
      <c r="AV5" s="218"/>
      <c r="AW5" s="382"/>
    </row>
    <row r="6" spans="2:49" ht="24.75" customHeight="1" thickBot="1">
      <c r="B6" s="294" t="s">
        <v>422</v>
      </c>
      <c r="C6" s="123"/>
      <c r="F6" s="123"/>
      <c r="G6" s="123"/>
      <c r="H6" s="123"/>
      <c r="I6" s="123"/>
      <c r="J6" s="123"/>
      <c r="K6" s="123"/>
      <c r="L6" s="123"/>
      <c r="M6" s="123"/>
      <c r="N6" s="123"/>
      <c r="O6" s="123"/>
      <c r="P6" s="123"/>
      <c r="Q6" s="123"/>
      <c r="R6" s="123"/>
      <c r="S6" s="123"/>
      <c r="T6" s="123"/>
      <c r="U6" s="123"/>
      <c r="V6" s="123"/>
      <c r="W6" s="123"/>
      <c r="X6" s="123"/>
      <c r="Y6" s="123"/>
      <c r="AC6" s="40"/>
      <c r="AD6" s="40"/>
      <c r="AE6" s="40"/>
      <c r="AF6" s="40"/>
      <c r="AG6" s="40"/>
      <c r="AH6" s="40"/>
      <c r="AI6" s="40"/>
      <c r="AJ6" s="40"/>
      <c r="AK6" s="40"/>
      <c r="AL6" s="40"/>
      <c r="AM6" s="40"/>
      <c r="AN6" s="40"/>
      <c r="AO6" s="40"/>
      <c r="AP6" s="40"/>
      <c r="AQ6" s="40"/>
      <c r="AR6" s="40"/>
      <c r="AS6" s="40"/>
      <c r="AT6" s="40"/>
      <c r="AU6" s="40"/>
      <c r="AV6" s="40"/>
      <c r="AW6" s="382"/>
    </row>
    <row r="7" spans="2:49" ht="28.15" customHeight="1" thickBot="1">
      <c r="B7" s="586" t="s">
        <v>278</v>
      </c>
      <c r="C7" s="587"/>
      <c r="D7" s="583" t="s">
        <v>306</v>
      </c>
      <c r="E7" s="584"/>
      <c r="F7" s="584"/>
      <c r="G7" s="584"/>
      <c r="H7" s="584"/>
      <c r="I7" s="585"/>
      <c r="J7" s="132"/>
      <c r="K7" s="51"/>
      <c r="L7" s="145"/>
      <c r="M7" s="145"/>
      <c r="N7" s="145"/>
      <c r="O7" s="145"/>
      <c r="P7" s="145"/>
      <c r="Q7" s="145"/>
      <c r="R7" s="145"/>
      <c r="S7" s="618"/>
      <c r="T7" s="619"/>
      <c r="U7" s="619"/>
      <c r="V7" s="619"/>
      <c r="W7" s="257"/>
      <c r="X7" s="257"/>
      <c r="Y7" s="124"/>
      <c r="AB7"/>
      <c r="AC7"/>
      <c r="AD7"/>
      <c r="AE7"/>
      <c r="AF7" s="91"/>
      <c r="AG7" s="91"/>
      <c r="AH7" s="91"/>
      <c r="AI7" s="91"/>
      <c r="AJ7" s="91"/>
      <c r="AK7" s="91"/>
      <c r="AL7" s="91"/>
      <c r="AM7" s="91"/>
      <c r="AN7" s="91"/>
      <c r="AO7" s="51"/>
      <c r="AP7" s="51"/>
      <c r="AQ7" s="51"/>
      <c r="AR7" s="51"/>
      <c r="AS7"/>
      <c r="AT7"/>
      <c r="AU7"/>
      <c r="AV7"/>
      <c r="AW7" s="382"/>
    </row>
    <row r="8" spans="2:49" ht="28.15" customHeight="1" thickTop="1" thickBot="1">
      <c r="B8" s="41" t="s">
        <v>83</v>
      </c>
      <c r="C8" s="593" t="s">
        <v>86</v>
      </c>
      <c r="D8" s="593"/>
      <c r="E8" s="593"/>
      <c r="F8" s="593"/>
      <c r="G8" s="593"/>
      <c r="H8" s="593"/>
      <c r="I8" s="593"/>
      <c r="J8" s="593"/>
      <c r="K8" s="593"/>
      <c r="L8" s="137"/>
      <c r="M8" s="137"/>
      <c r="N8" s="137"/>
      <c r="O8" s="137"/>
      <c r="P8" s="137"/>
      <c r="Q8" s="137"/>
      <c r="R8" s="137"/>
      <c r="S8" s="137"/>
      <c r="T8" s="137"/>
      <c r="U8" s="137"/>
      <c r="V8" s="137"/>
      <c r="W8" s="119"/>
      <c r="X8" s="119"/>
      <c r="Y8" s="119"/>
      <c r="Z8" s="91"/>
      <c r="AA8" s="91"/>
      <c r="AB8" s="91"/>
      <c r="AC8" s="91"/>
      <c r="AD8" s="91"/>
      <c r="AE8" s="91"/>
      <c r="AF8" s="51"/>
      <c r="AG8" s="47"/>
      <c r="AH8" s="43" t="s">
        <v>29</v>
      </c>
      <c r="AI8" s="539" t="s">
        <v>303</v>
      </c>
      <c r="AJ8" s="539"/>
      <c r="AK8" s="539"/>
      <c r="AL8" s="539"/>
      <c r="AM8" s="539"/>
      <c r="AN8" s="540"/>
      <c r="AO8" s="51"/>
      <c r="AP8" s="51"/>
      <c r="AQ8" s="51"/>
      <c r="AR8" s="51"/>
      <c r="AS8"/>
      <c r="AT8"/>
      <c r="AU8"/>
      <c r="AV8"/>
      <c r="AW8" s="382"/>
    </row>
    <row r="9" spans="2:49" ht="24.75" customHeight="1" thickTop="1" thickBot="1">
      <c r="B9" s="175" t="s">
        <v>190</v>
      </c>
      <c r="F9" s="590" t="s">
        <v>156</v>
      </c>
      <c r="G9" s="591"/>
      <c r="H9" s="591"/>
      <c r="I9" s="592"/>
      <c r="J9" s="137"/>
      <c r="K9" s="137"/>
      <c r="L9" s="137"/>
      <c r="M9" s="137"/>
      <c r="N9" s="137"/>
      <c r="O9" s="137"/>
      <c r="P9" s="137"/>
      <c r="Q9" s="137"/>
      <c r="R9" s="137"/>
      <c r="S9" s="137"/>
      <c r="T9" s="137"/>
      <c r="U9" s="137"/>
      <c r="V9" s="137"/>
      <c r="W9" s="119"/>
      <c r="X9" s="119"/>
      <c r="Y9" s="119"/>
      <c r="Z9" s="91"/>
      <c r="AA9" s="91"/>
      <c r="AB9" s="91"/>
      <c r="AC9" s="91"/>
      <c r="AD9" s="91"/>
      <c r="AE9" s="620" t="s">
        <v>20</v>
      </c>
      <c r="AF9" s="54"/>
      <c r="AH9" s="541"/>
      <c r="AI9" s="542"/>
      <c r="AJ9" s="542"/>
      <c r="AK9" s="542"/>
      <c r="AL9" s="542"/>
      <c r="AM9" s="542"/>
      <c r="AN9" s="50" t="s">
        <v>13</v>
      </c>
      <c r="AO9" s="51"/>
      <c r="AP9" s="51"/>
      <c r="AQ9" s="51"/>
      <c r="AR9" s="51"/>
      <c r="AS9"/>
      <c r="AT9"/>
      <c r="AU9"/>
      <c r="AV9"/>
      <c r="AW9" s="382"/>
    </row>
    <row r="10" spans="2:49" ht="24.75" customHeight="1" thickTop="1" thickBot="1">
      <c r="F10" s="92"/>
      <c r="G10" s="118"/>
      <c r="H10" s="118"/>
      <c r="I10" s="118"/>
      <c r="J10" s="118"/>
      <c r="K10" s="118"/>
      <c r="L10" s="118"/>
      <c r="M10" s="118"/>
      <c r="N10" s="118"/>
      <c r="O10" s="118"/>
      <c r="P10" s="118"/>
      <c r="Q10" s="118"/>
      <c r="R10" s="118"/>
      <c r="S10" s="118"/>
      <c r="T10" s="118"/>
      <c r="U10" s="118"/>
      <c r="V10" s="118"/>
      <c r="W10" s="119"/>
      <c r="X10" s="119"/>
      <c r="Y10" s="119"/>
      <c r="Z10" s="91"/>
      <c r="AA10" s="91"/>
      <c r="AB10" s="91"/>
      <c r="AD10" s="51"/>
      <c r="AE10" s="621"/>
      <c r="AF10" s="54"/>
      <c r="AN10" s="51"/>
      <c r="AO10" s="51"/>
      <c r="AP10" s="51"/>
      <c r="AQ10" s="51"/>
      <c r="AR10" s="51"/>
      <c r="AS10"/>
      <c r="AT10"/>
      <c r="AU10"/>
      <c r="AV10"/>
      <c r="AW10" s="382"/>
    </row>
    <row r="11" spans="2:49" ht="27" customHeight="1" thickTop="1" thickBot="1">
      <c r="C11" s="153" t="s">
        <v>157</v>
      </c>
      <c r="F11" s="43" t="s">
        <v>17</v>
      </c>
      <c r="G11" s="539" t="s">
        <v>300</v>
      </c>
      <c r="H11" s="539"/>
      <c r="I11" s="540"/>
      <c r="J11" s="44"/>
      <c r="K11" s="45"/>
      <c r="L11" s="46"/>
      <c r="M11" s="579" t="s">
        <v>18</v>
      </c>
      <c r="N11" s="46"/>
      <c r="O11" s="47"/>
      <c r="P11" s="43" t="s">
        <v>19</v>
      </c>
      <c r="Q11" s="594" t="s">
        <v>206</v>
      </c>
      <c r="R11" s="594"/>
      <c r="S11" s="594"/>
      <c r="T11" s="595"/>
      <c r="U11" s="177"/>
      <c r="V11" s="62"/>
      <c r="W11" s="51"/>
      <c r="X11" s="51"/>
      <c r="Y11"/>
      <c r="Z11"/>
      <c r="AA11"/>
      <c r="AB11"/>
      <c r="AC11" s="51"/>
      <c r="AD11" s="59"/>
      <c r="AE11" s="621"/>
      <c r="AF11" s="134"/>
      <c r="AG11" s="47"/>
      <c r="AH11" s="43" t="s">
        <v>36</v>
      </c>
      <c r="AI11" s="539" t="s">
        <v>211</v>
      </c>
      <c r="AJ11" s="539"/>
      <c r="AK11" s="539"/>
      <c r="AL11" s="539"/>
      <c r="AM11" s="539"/>
      <c r="AN11" s="540"/>
      <c r="AO11" s="51"/>
      <c r="AP11" s="51"/>
      <c r="AQ11" s="51"/>
      <c r="AR11" s="51"/>
      <c r="AS11"/>
      <c r="AT11"/>
      <c r="AU11"/>
      <c r="AV11"/>
      <c r="AW11" s="382"/>
    </row>
    <row r="12" spans="2:49" ht="24.75" customHeight="1" thickTop="1" thickBot="1">
      <c r="F12" s="545">
        <f>+ROUND(P12,2)+ROUND(P15,2)+ROUND(P18,2)+ROUND(P24,2)+P27-ROUND(F15,2)</f>
        <v>0</v>
      </c>
      <c r="G12" s="546"/>
      <c r="H12" s="546"/>
      <c r="I12" s="222" t="s">
        <v>13</v>
      </c>
      <c r="J12" s="51"/>
      <c r="K12" s="52"/>
      <c r="L12" s="51"/>
      <c r="M12" s="580"/>
      <c r="N12" s="53"/>
      <c r="P12" s="541"/>
      <c r="Q12" s="596"/>
      <c r="R12" s="596"/>
      <c r="S12" s="596"/>
      <c r="T12" s="50" t="s">
        <v>13</v>
      </c>
      <c r="U12" s="51"/>
      <c r="V12" s="51"/>
      <c r="W12" s="51"/>
      <c r="X12" s="51"/>
      <c r="Y12"/>
      <c r="Z12"/>
      <c r="AA12"/>
      <c r="AB12"/>
      <c r="AC12" s="54"/>
      <c r="AE12" s="621"/>
      <c r="AG12" s="126"/>
      <c r="AH12" s="541"/>
      <c r="AI12" s="542"/>
      <c r="AJ12" s="542"/>
      <c r="AK12" s="542"/>
      <c r="AL12" s="542"/>
      <c r="AM12" s="542"/>
      <c r="AN12" s="50" t="s">
        <v>13</v>
      </c>
      <c r="AO12" s="51"/>
      <c r="AP12" s="51"/>
      <c r="AQ12" s="51"/>
      <c r="AR12" s="51"/>
      <c r="AS12"/>
      <c r="AT12"/>
      <c r="AU12"/>
      <c r="AV12"/>
      <c r="AW12" s="382"/>
    </row>
    <row r="13" spans="2:49" ht="24.75" customHeight="1" thickTop="1" thickBot="1">
      <c r="J13" s="51"/>
      <c r="K13" s="55"/>
      <c r="L13" s="51"/>
      <c r="M13" s="580"/>
      <c r="N13" s="54"/>
      <c r="U13" s="51"/>
      <c r="V13" s="51"/>
      <c r="W13" s="51"/>
      <c r="X13" s="51"/>
      <c r="Y13"/>
      <c r="Z13"/>
      <c r="AA13"/>
      <c r="AB13"/>
      <c r="AC13" s="54"/>
      <c r="AE13" s="621"/>
      <c r="AG13" s="132"/>
      <c r="AH13" s="129"/>
      <c r="AI13" s="130"/>
      <c r="AJ13" s="130"/>
      <c r="AK13" s="130"/>
      <c r="AL13" s="130"/>
      <c r="AM13" s="131"/>
      <c r="AN13" s="131"/>
      <c r="AQ13" s="39"/>
      <c r="AR13" s="39"/>
      <c r="AS13" s="128"/>
      <c r="AT13" s="128"/>
      <c r="AU13" s="257"/>
      <c r="AV13" s="51"/>
      <c r="AW13" s="382"/>
    </row>
    <row r="14" spans="2:49" ht="27" customHeight="1" thickTop="1" thickBot="1">
      <c r="F14" s="49" t="s">
        <v>402</v>
      </c>
      <c r="G14" s="561" t="s">
        <v>163</v>
      </c>
      <c r="H14" s="561"/>
      <c r="I14" s="544"/>
      <c r="J14" s="57"/>
      <c r="K14" s="58"/>
      <c r="L14" s="51"/>
      <c r="M14" s="580"/>
      <c r="N14" s="54"/>
      <c r="O14" s="46"/>
      <c r="P14" s="43" t="s">
        <v>24</v>
      </c>
      <c r="Q14" s="594" t="s">
        <v>279</v>
      </c>
      <c r="R14" s="594"/>
      <c r="S14" s="594"/>
      <c r="T14" s="595"/>
      <c r="U14" s="177"/>
      <c r="V14" s="62"/>
      <c r="W14" s="51"/>
      <c r="X14" s="51"/>
      <c r="Y14"/>
      <c r="Z14"/>
      <c r="AA14"/>
      <c r="AB14"/>
      <c r="AC14" s="54"/>
      <c r="AE14" s="622"/>
      <c r="AG14" s="133"/>
      <c r="AH14" s="49" t="s">
        <v>138</v>
      </c>
      <c r="AI14" s="608" t="s">
        <v>222</v>
      </c>
      <c r="AJ14" s="608"/>
      <c r="AK14" s="608"/>
      <c r="AL14" s="608"/>
      <c r="AM14" s="608"/>
      <c r="AN14" s="609"/>
      <c r="AO14"/>
      <c r="AS14" s="128"/>
      <c r="AT14" s="128"/>
      <c r="AU14" s="257"/>
      <c r="AV14" s="51"/>
      <c r="AW14" s="382"/>
    </row>
    <row r="15" spans="2:49" ht="24.75" customHeight="1" thickBot="1">
      <c r="F15" s="557"/>
      <c r="G15" s="558"/>
      <c r="H15" s="558"/>
      <c r="I15" s="42" t="s">
        <v>13</v>
      </c>
      <c r="J15" s="51"/>
      <c r="K15" s="54"/>
      <c r="L15" s="51"/>
      <c r="M15" s="580"/>
      <c r="N15" s="54"/>
      <c r="P15" s="541"/>
      <c r="Q15" s="596"/>
      <c r="R15" s="596"/>
      <c r="S15" s="596"/>
      <c r="T15" s="50" t="s">
        <v>13</v>
      </c>
      <c r="U15" s="51"/>
      <c r="V15" s="51"/>
      <c r="W15" s="51"/>
      <c r="X15" s="51"/>
      <c r="Y15"/>
      <c r="Z15"/>
      <c r="AA15"/>
      <c r="AB15"/>
      <c r="AC15" s="54"/>
      <c r="AH15" s="571"/>
      <c r="AI15" s="562"/>
      <c r="AJ15" s="562"/>
      <c r="AK15" s="562"/>
      <c r="AL15" s="562"/>
      <c r="AM15" s="562"/>
      <c r="AN15" s="42" t="s">
        <v>13</v>
      </c>
      <c r="AO15"/>
      <c r="AS15" s="60" t="s">
        <v>30</v>
      </c>
      <c r="AT15" s="61"/>
      <c r="AW15" s="382"/>
    </row>
    <row r="16" spans="2:49" ht="27" customHeight="1" thickTop="1" thickBot="1">
      <c r="K16" s="54"/>
      <c r="L16" s="51"/>
      <c r="M16" s="580"/>
      <c r="N16" s="54"/>
      <c r="P16" s="578" t="str">
        <f>+IF(Y18=0,"",IF(Y18-P18=Y18,"エラー！：⑥残さ物量があるのに、④自ら中間処理した量がゼロになっています",""))</f>
        <v/>
      </c>
      <c r="Q16" s="578"/>
      <c r="R16" s="578"/>
      <c r="S16" s="578"/>
      <c r="T16" s="578"/>
      <c r="U16" s="578"/>
      <c r="V16" s="578"/>
      <c r="W16" s="578"/>
      <c r="X16" s="578"/>
      <c r="Y16" s="578"/>
      <c r="Z16" s="578"/>
      <c r="AA16" s="578"/>
      <c r="AB16" s="578"/>
      <c r="AC16" s="54"/>
      <c r="AD16" s="51"/>
      <c r="AE16" s="173"/>
      <c r="AP16" s="48"/>
      <c r="AQ16" s="51"/>
      <c r="AS16" s="547" t="s">
        <v>137</v>
      </c>
      <c r="AT16" s="548"/>
      <c r="AU16" s="223"/>
      <c r="AV16" s="42" t="s">
        <v>13</v>
      </c>
      <c r="AW16" s="382"/>
    </row>
    <row r="17" spans="2:49" ht="27" customHeight="1" thickTop="1" thickBot="1">
      <c r="K17" s="54"/>
      <c r="L17" s="51"/>
      <c r="M17" s="580"/>
      <c r="N17" s="54"/>
      <c r="O17" s="46"/>
      <c r="P17" s="43" t="s">
        <v>27</v>
      </c>
      <c r="Q17" s="539" t="s">
        <v>207</v>
      </c>
      <c r="R17" s="539"/>
      <c r="S17" s="539"/>
      <c r="T17" s="540"/>
      <c r="U17" s="588"/>
      <c r="V17" s="589"/>
      <c r="W17" s="589"/>
      <c r="X17" s="589"/>
      <c r="Y17" s="125" t="s">
        <v>21</v>
      </c>
      <c r="Z17" s="539" t="s">
        <v>210</v>
      </c>
      <c r="AA17" s="539"/>
      <c r="AB17" s="540"/>
      <c r="AC17" s="138"/>
      <c r="AD17" s="133"/>
      <c r="AE17" s="579" t="s">
        <v>28</v>
      </c>
      <c r="AF17" s="46"/>
      <c r="AG17" s="46"/>
      <c r="AH17" s="225" t="s">
        <v>140</v>
      </c>
      <c r="AI17" s="561" t="s">
        <v>212</v>
      </c>
      <c r="AJ17" s="561"/>
      <c r="AK17" s="561"/>
      <c r="AL17" s="544"/>
      <c r="AM17" s="46"/>
      <c r="AN17" s="234"/>
      <c r="AO17" s="543" t="s">
        <v>186</v>
      </c>
      <c r="AP17" s="544"/>
      <c r="AQ17" s="236"/>
      <c r="AS17" s="547" t="s">
        <v>192</v>
      </c>
      <c r="AT17" s="548"/>
      <c r="AU17" s="223"/>
      <c r="AV17" s="42" t="s">
        <v>13</v>
      </c>
      <c r="AW17" s="382"/>
    </row>
    <row r="18" spans="2:49" ht="27" customHeight="1" thickBot="1">
      <c r="K18" s="54"/>
      <c r="L18" s="51"/>
      <c r="M18" s="580"/>
      <c r="N18" s="54"/>
      <c r="P18" s="541"/>
      <c r="Q18" s="596"/>
      <c r="R18" s="596"/>
      <c r="S18" s="596"/>
      <c r="T18" s="50" t="s">
        <v>13</v>
      </c>
      <c r="U18"/>
      <c r="V18" s="227"/>
      <c r="W18"/>
      <c r="X18" s="181"/>
      <c r="Y18" s="545">
        <f>+ROUND(AH9,2)+ROUND(AH12,2)+ROUND(AH15,2)+AH18</f>
        <v>0</v>
      </c>
      <c r="Z18" s="546"/>
      <c r="AA18" s="546"/>
      <c r="AB18" s="50" t="s">
        <v>4</v>
      </c>
      <c r="AC18" s="180"/>
      <c r="AD18" s="180"/>
      <c r="AE18" s="580"/>
      <c r="AH18" s="549">
        <f>+ROUND(AO18,2)+ROUND(AO21,2)</f>
        <v>0</v>
      </c>
      <c r="AI18" s="534"/>
      <c r="AJ18" s="534"/>
      <c r="AK18" s="534"/>
      <c r="AL18" s="42" t="s">
        <v>13</v>
      </c>
      <c r="AM18" s="53"/>
      <c r="AO18" s="251">
        <f>+ROUND(AU16,2)+ROUND(AU17,2)+ROUND(AU18,2)</f>
        <v>0</v>
      </c>
      <c r="AP18" s="42" t="s">
        <v>13</v>
      </c>
      <c r="AS18" s="547" t="s">
        <v>139</v>
      </c>
      <c r="AT18" s="548"/>
      <c r="AU18" s="223"/>
      <c r="AV18" s="42" t="s">
        <v>13</v>
      </c>
      <c r="AW18" s="623" t="s">
        <v>410</v>
      </c>
    </row>
    <row r="19" spans="2:49" ht="24.75" customHeight="1" thickTop="1" thickBot="1">
      <c r="K19" s="54"/>
      <c r="L19" s="51"/>
      <c r="M19" s="580"/>
      <c r="N19" s="54"/>
      <c r="P19" s="120"/>
      <c r="Q19" s="226"/>
      <c r="R19" s="184"/>
      <c r="S19" s="120"/>
      <c r="T19" s="120"/>
      <c r="U19" s="122"/>
      <c r="V19" s="228"/>
      <c r="W19" s="122"/>
      <c r="X19" s="122"/>
      <c r="Y19" s="121"/>
      <c r="Z19" s="121"/>
      <c r="AA19" s="121"/>
      <c r="AB19" s="121"/>
      <c r="AC19" s="51"/>
      <c r="AD19" s="51"/>
      <c r="AE19" s="580"/>
      <c r="AH19" s="51"/>
      <c r="AI19" s="54"/>
      <c r="AJ19" s="51"/>
      <c r="AK19" s="51"/>
      <c r="AL19" s="51"/>
      <c r="AM19" s="54"/>
      <c r="AS19"/>
      <c r="AT19"/>
      <c r="AU19"/>
      <c r="AV19"/>
      <c r="AW19" s="623"/>
    </row>
    <row r="20" spans="2:49" ht="27" customHeight="1" thickTop="1" thickBot="1">
      <c r="K20" s="54"/>
      <c r="L20" s="51"/>
      <c r="M20" s="580"/>
      <c r="N20" s="54"/>
      <c r="P20" s="43" t="s">
        <v>48</v>
      </c>
      <c r="Q20" s="539" t="s">
        <v>208</v>
      </c>
      <c r="R20" s="539"/>
      <c r="S20" s="539"/>
      <c r="T20" s="540"/>
      <c r="U20" s="120"/>
      <c r="V20" s="229"/>
      <c r="W20" s="232"/>
      <c r="X20" s="233"/>
      <c r="Y20" s="125" t="s">
        <v>25</v>
      </c>
      <c r="Z20" s="539" t="s">
        <v>209</v>
      </c>
      <c r="AA20" s="539"/>
      <c r="AB20" s="540"/>
      <c r="AC20" s="51"/>
      <c r="AD20" s="51"/>
      <c r="AE20" s="580"/>
      <c r="AG20" s="51"/>
      <c r="AH20" s="51"/>
      <c r="AI20" s="54"/>
      <c r="AJ20" s="51"/>
      <c r="AK20" s="51"/>
      <c r="AL20" s="136"/>
      <c r="AM20" s="54"/>
      <c r="AN20" s="235"/>
      <c r="AO20" s="543" t="s">
        <v>187</v>
      </c>
      <c r="AP20" s="544"/>
      <c r="AQ20" s="178"/>
      <c r="AR20" s="51"/>
      <c r="AS20" s="56"/>
      <c r="AT20" s="56"/>
      <c r="AW20" s="623"/>
    </row>
    <row r="21" spans="2:49" ht="25.15" customHeight="1" thickBot="1">
      <c r="B21" s="550" t="s">
        <v>421</v>
      </c>
      <c r="C21" s="550"/>
      <c r="D21" s="550"/>
      <c r="E21" s="550"/>
      <c r="F21" s="550"/>
      <c r="G21" s="550"/>
      <c r="H21" s="550"/>
      <c r="I21" s="550"/>
      <c r="J21" s="550"/>
      <c r="K21" s="54"/>
      <c r="L21" s="51"/>
      <c r="M21" s="580"/>
      <c r="N21" s="54"/>
      <c r="P21" s="541"/>
      <c r="Q21" s="600"/>
      <c r="R21" s="600"/>
      <c r="S21" s="600"/>
      <c r="T21" s="50" t="s">
        <v>13</v>
      </c>
      <c r="U21" s="120"/>
      <c r="V21" s="120"/>
      <c r="W21" s="120"/>
      <c r="X21" s="120"/>
      <c r="Y21" s="545">
        <f>+P18-Y18</f>
        <v>0</v>
      </c>
      <c r="Z21" s="546"/>
      <c r="AA21" s="546"/>
      <c r="AB21" s="50" t="s">
        <v>4</v>
      </c>
      <c r="AC21" s="122"/>
      <c r="AD21" s="51"/>
      <c r="AE21" s="581"/>
      <c r="AG21" s="51"/>
      <c r="AH21" s="51"/>
      <c r="AI21" s="54"/>
      <c r="AJ21" s="51"/>
      <c r="AK21" s="51"/>
      <c r="AL21" s="51"/>
      <c r="AM21" s="51"/>
      <c r="AN21" s="136"/>
      <c r="AO21" s="223"/>
      <c r="AP21" s="42" t="s">
        <v>13</v>
      </c>
      <c r="AQ21" s="178"/>
      <c r="AR21" s="51"/>
      <c r="AS21"/>
      <c r="AT21"/>
      <c r="AU21"/>
      <c r="AV21"/>
      <c r="AW21" s="382"/>
    </row>
    <row r="22" spans="2:49" ht="25.5" customHeight="1" thickTop="1" thickBot="1">
      <c r="B22" s="551"/>
      <c r="C22" s="551"/>
      <c r="D22" s="551"/>
      <c r="E22" s="551"/>
      <c r="F22" s="551"/>
      <c r="G22" s="551"/>
      <c r="H22" s="551"/>
      <c r="I22" s="551"/>
      <c r="J22" s="551"/>
      <c r="K22" s="54"/>
      <c r="L22" s="51"/>
      <c r="M22" s="580"/>
      <c r="N22" s="54"/>
      <c r="P22" s="597" t="str">
        <f>+IF(P21=0,"",IF(P18&lt;P21,"エラー !：④の内数である⑤の量が④を超えています",""))</f>
        <v/>
      </c>
      <c r="Q22" s="597"/>
      <c r="R22" s="597"/>
      <c r="S22" s="597"/>
      <c r="T22" s="597"/>
      <c r="U22" s="597"/>
      <c r="V22" s="597"/>
      <c r="W22" s="121"/>
      <c r="X22" s="121"/>
      <c r="Y22" s="121"/>
      <c r="Z22" s="121"/>
      <c r="AA22" s="121"/>
      <c r="AB22" s="121"/>
      <c r="AC22" s="51"/>
      <c r="AD22" s="51"/>
      <c r="AE22" s="173"/>
      <c r="AG22" s="51"/>
      <c r="AH22" s="51"/>
      <c r="AI22" s="54"/>
      <c r="AJ22" s="51"/>
      <c r="AK22" s="51"/>
      <c r="AL22" s="51"/>
      <c r="AM22" s="51"/>
      <c r="AN22" s="51"/>
      <c r="AW22" s="382"/>
    </row>
    <row r="23" spans="2:49" ht="27" customHeight="1" thickTop="1" thickBot="1">
      <c r="B23" s="554" t="s">
        <v>159</v>
      </c>
      <c r="C23" s="556"/>
      <c r="D23" s="555" t="s">
        <v>423</v>
      </c>
      <c r="E23" s="555"/>
      <c r="F23" s="555"/>
      <c r="G23" s="556"/>
      <c r="H23" s="554" t="s">
        <v>424</v>
      </c>
      <c r="I23" s="555"/>
      <c r="J23" s="556"/>
      <c r="K23" s="54"/>
      <c r="L23" s="51"/>
      <c r="M23" s="580"/>
      <c r="N23" s="54"/>
      <c r="O23" s="46"/>
      <c r="P23" s="49" t="s">
        <v>72</v>
      </c>
      <c r="Q23" s="561" t="s">
        <v>32</v>
      </c>
      <c r="R23" s="561"/>
      <c r="S23" s="561"/>
      <c r="T23" s="544"/>
      <c r="U23" s="598"/>
      <c r="V23" s="599"/>
      <c r="W23" s="599"/>
      <c r="X23" s="599"/>
      <c r="AC23" s="51"/>
      <c r="AD23" s="51"/>
      <c r="AE23"/>
      <c r="AF23"/>
      <c r="AG23"/>
      <c r="AH23"/>
      <c r="AI23" s="237"/>
      <c r="AJ23"/>
      <c r="AK23" s="51"/>
      <c r="AL23" s="51"/>
      <c r="AM23" s="51"/>
      <c r="AN23" s="140"/>
      <c r="AP23" s="51"/>
      <c r="AR23" s="47"/>
      <c r="AS23" s="125" t="s">
        <v>152</v>
      </c>
      <c r="AT23" s="539" t="s">
        <v>153</v>
      </c>
      <c r="AU23" s="539"/>
      <c r="AV23" s="540"/>
      <c r="AW23" s="382"/>
    </row>
    <row r="24" spans="2:49" ht="27" customHeight="1" thickBot="1">
      <c r="B24" s="535" t="s">
        <v>160</v>
      </c>
      <c r="C24" s="536"/>
      <c r="D24" s="562">
        <v>0</v>
      </c>
      <c r="E24" s="562"/>
      <c r="F24" s="562"/>
      <c r="G24" s="182" t="s">
        <v>158</v>
      </c>
      <c r="H24" s="533">
        <f>+F12</f>
        <v>0</v>
      </c>
      <c r="I24" s="534"/>
      <c r="J24" s="182" t="s">
        <v>158</v>
      </c>
      <c r="K24" s="54"/>
      <c r="L24" s="51"/>
      <c r="M24" s="581"/>
      <c r="P24" s="571"/>
      <c r="Q24" s="601"/>
      <c r="R24" s="601"/>
      <c r="S24" s="601"/>
      <c r="T24" s="42" t="s">
        <v>13</v>
      </c>
      <c r="U24"/>
      <c r="V24"/>
      <c r="W24"/>
      <c r="X24"/>
      <c r="AC24" s="51"/>
      <c r="AD24" s="51"/>
      <c r="AE24"/>
      <c r="AF24"/>
      <c r="AG24"/>
      <c r="AH24"/>
      <c r="AI24" s="237"/>
      <c r="AJ24"/>
      <c r="AK24" s="51"/>
      <c r="AL24" s="130"/>
      <c r="AM24" s="51"/>
      <c r="AN24" s="51"/>
      <c r="AQ24" s="54"/>
      <c r="AR24" s="135"/>
      <c r="AS24" s="545">
        <f>+ROUND(AU16,2)+ROUND(AA28,2)</f>
        <v>0</v>
      </c>
      <c r="AT24" s="546"/>
      <c r="AU24" s="546"/>
      <c r="AV24" s="50" t="s">
        <v>13</v>
      </c>
      <c r="AW24" s="382"/>
    </row>
    <row r="25" spans="2:49" ht="27" customHeight="1" thickBot="1">
      <c r="B25" s="535" t="s">
        <v>161</v>
      </c>
      <c r="C25" s="536"/>
      <c r="D25" s="562">
        <v>0</v>
      </c>
      <c r="E25" s="562"/>
      <c r="F25" s="562"/>
      <c r="G25" s="182" t="s">
        <v>158</v>
      </c>
      <c r="H25" s="533">
        <f>+P12+AH9</f>
        <v>0</v>
      </c>
      <c r="I25" s="534"/>
      <c r="J25" s="182" t="s">
        <v>158</v>
      </c>
      <c r="K25" s="54"/>
      <c r="L25" s="51"/>
      <c r="P25" s="51"/>
      <c r="Q25" s="51"/>
      <c r="R25" s="51"/>
      <c r="S25" s="51"/>
      <c r="T25" s="51"/>
      <c r="U25" s="51"/>
      <c r="V25" s="51"/>
      <c r="AE25" s="139"/>
      <c r="AH25" s="51"/>
      <c r="AI25" s="54"/>
      <c r="AJ25" s="51"/>
      <c r="AK25" s="51"/>
      <c r="AL25" s="174"/>
      <c r="AM25" s="174"/>
      <c r="AN25" s="174"/>
      <c r="AQ25" s="239"/>
      <c r="AR25" s="117"/>
      <c r="AW25" s="382"/>
    </row>
    <row r="26" spans="2:49" ht="27" customHeight="1" thickTop="1" thickBot="1">
      <c r="B26" s="535" t="s">
        <v>162</v>
      </c>
      <c r="C26" s="536"/>
      <c r="D26" s="562">
        <v>0</v>
      </c>
      <c r="E26" s="562"/>
      <c r="F26" s="562"/>
      <c r="G26" s="182" t="s">
        <v>158</v>
      </c>
      <c r="H26" s="533">
        <f>+P21</f>
        <v>0</v>
      </c>
      <c r="I26" s="534"/>
      <c r="J26" s="182" t="s">
        <v>158</v>
      </c>
      <c r="K26" s="54"/>
      <c r="L26" s="133"/>
      <c r="M26" s="579" t="s">
        <v>35</v>
      </c>
      <c r="N26" s="46"/>
      <c r="O26" s="46"/>
      <c r="P26" s="225" t="s">
        <v>141</v>
      </c>
      <c r="Q26" s="561" t="s">
        <v>143</v>
      </c>
      <c r="R26" s="561"/>
      <c r="S26" s="561"/>
      <c r="T26" s="544"/>
      <c r="U26" s="46"/>
      <c r="V26" s="46"/>
      <c r="W26" s="46"/>
      <c r="X26" s="46"/>
      <c r="Y26" s="46"/>
      <c r="Z26" s="46"/>
      <c r="AA26" s="46"/>
      <c r="AB26" s="46"/>
      <c r="AC26" s="46"/>
      <c r="AD26" s="46"/>
      <c r="AE26" s="46"/>
      <c r="AF26" s="46"/>
      <c r="AG26" s="46"/>
      <c r="AH26" s="46"/>
      <c r="AI26" s="59"/>
      <c r="AJ26" s="46"/>
      <c r="AK26" s="47"/>
      <c r="AL26" s="125" t="s">
        <v>149</v>
      </c>
      <c r="AM26" s="539" t="s">
        <v>213</v>
      </c>
      <c r="AN26" s="539"/>
      <c r="AO26" s="539"/>
      <c r="AP26" s="540"/>
      <c r="AQ26" s="241"/>
      <c r="AR26" s="242"/>
      <c r="AS26" s="125" t="s">
        <v>154</v>
      </c>
      <c r="AT26" s="539" t="s">
        <v>398</v>
      </c>
      <c r="AU26" s="539"/>
      <c r="AV26" s="540"/>
      <c r="AW26" s="382"/>
    </row>
    <row r="27" spans="2:49" ht="27" customHeight="1" thickBot="1">
      <c r="B27" s="535" t="s">
        <v>164</v>
      </c>
      <c r="C27" s="536"/>
      <c r="D27" s="562">
        <v>0</v>
      </c>
      <c r="E27" s="562"/>
      <c r="F27" s="562"/>
      <c r="G27" s="182" t="s">
        <v>158</v>
      </c>
      <c r="H27" s="533">
        <f>+Y21</f>
        <v>0</v>
      </c>
      <c r="I27" s="534"/>
      <c r="J27" s="182" t="s">
        <v>158</v>
      </c>
      <c r="M27" s="580"/>
      <c r="P27" s="549">
        <f>+R30+ROUND(R33,2)</f>
        <v>0</v>
      </c>
      <c r="Q27" s="582"/>
      <c r="R27" s="582"/>
      <c r="S27" s="582"/>
      <c r="T27" s="42" t="s">
        <v>13</v>
      </c>
      <c r="U27" s="62"/>
      <c r="V27" s="62"/>
      <c r="Y27" s="60" t="s">
        <v>30</v>
      </c>
      <c r="Z27" s="63"/>
      <c r="AH27" s="51"/>
      <c r="AI27" s="51"/>
      <c r="AJ27" s="51"/>
      <c r="AK27" s="51"/>
      <c r="AL27" s="545">
        <f>+AH18+P27</f>
        <v>0</v>
      </c>
      <c r="AM27" s="546"/>
      <c r="AN27" s="546"/>
      <c r="AO27" s="546"/>
      <c r="AP27" s="50" t="s">
        <v>13</v>
      </c>
      <c r="AQ27" s="239"/>
      <c r="AR27" s="117"/>
      <c r="AS27" s="541"/>
      <c r="AT27" s="542"/>
      <c r="AU27" s="542"/>
      <c r="AV27" s="50" t="s">
        <v>13</v>
      </c>
      <c r="AW27" s="382"/>
    </row>
    <row r="28" spans="2:49" ht="27" customHeight="1" thickTop="1" thickBot="1">
      <c r="B28" s="537" t="s">
        <v>299</v>
      </c>
      <c r="C28" s="538"/>
      <c r="D28" s="562">
        <v>0</v>
      </c>
      <c r="E28" s="562"/>
      <c r="F28" s="562"/>
      <c r="G28" s="182" t="s">
        <v>158</v>
      </c>
      <c r="H28" s="533">
        <f>+P15+AH12</f>
        <v>0</v>
      </c>
      <c r="I28" s="534"/>
      <c r="J28" s="182" t="s">
        <v>158</v>
      </c>
      <c r="M28" s="580"/>
      <c r="P28" s="54"/>
      <c r="U28" s="51"/>
      <c r="V28" s="51"/>
      <c r="Y28" s="572" t="s">
        <v>137</v>
      </c>
      <c r="Z28" s="573"/>
      <c r="AA28" s="571"/>
      <c r="AB28" s="562"/>
      <c r="AC28" s="562"/>
      <c r="AD28" s="562"/>
      <c r="AE28" s="562"/>
      <c r="AF28" s="42" t="s">
        <v>13</v>
      </c>
      <c r="AH28" s="51"/>
      <c r="AI28" s="51"/>
      <c r="AN28" s="238"/>
      <c r="AQ28" s="239"/>
      <c r="AR28" s="117"/>
      <c r="AS28" s="383" t="str">
        <f>+IF(AS27=0,"",IF(AL27&lt;(AS24+AS27+AS31),"エラー !：⑩の内数である（⑫+⑬＋⑭）の量が⑩を超えています",""))</f>
        <v/>
      </c>
      <c r="AT28" s="379"/>
      <c r="AU28" s="379"/>
      <c r="AV28" s="379"/>
      <c r="AW28" s="382"/>
    </row>
    <row r="29" spans="2:49" ht="27" customHeight="1" thickTop="1" thickBot="1">
      <c r="B29" s="535" t="s">
        <v>165</v>
      </c>
      <c r="C29" s="536"/>
      <c r="D29" s="562">
        <v>0</v>
      </c>
      <c r="E29" s="562"/>
      <c r="F29" s="562"/>
      <c r="G29" s="182" t="s">
        <v>158</v>
      </c>
      <c r="H29" s="533">
        <f>+AL27</f>
        <v>0</v>
      </c>
      <c r="I29" s="534"/>
      <c r="J29" s="182" t="s">
        <v>158</v>
      </c>
      <c r="M29" s="580"/>
      <c r="P29" s="54"/>
      <c r="Q29" s="133"/>
      <c r="R29" s="49" t="s">
        <v>144</v>
      </c>
      <c r="S29" s="561" t="s">
        <v>33</v>
      </c>
      <c r="T29" s="576"/>
      <c r="U29" s="576"/>
      <c r="V29" s="577"/>
      <c r="W29" s="46"/>
      <c r="X29" s="64"/>
      <c r="Y29" s="572" t="s">
        <v>191</v>
      </c>
      <c r="Z29" s="573"/>
      <c r="AA29" s="571"/>
      <c r="AB29" s="562"/>
      <c r="AC29" s="562"/>
      <c r="AD29" s="562"/>
      <c r="AE29" s="562"/>
      <c r="AF29" s="42" t="s">
        <v>13</v>
      </c>
      <c r="AH29" s="51"/>
      <c r="AI29" s="51"/>
      <c r="AJ29" s="51"/>
      <c r="AK29" s="51"/>
      <c r="AL29" s="125" t="s">
        <v>150</v>
      </c>
      <c r="AM29" s="539" t="s">
        <v>151</v>
      </c>
      <c r="AN29" s="539"/>
      <c r="AO29" s="539"/>
      <c r="AP29" s="540"/>
      <c r="AQ29" s="240"/>
      <c r="AR29" s="243"/>
      <c r="AS29" s="569" t="s">
        <v>155</v>
      </c>
      <c r="AT29" s="565" t="s">
        <v>399</v>
      </c>
      <c r="AU29" s="565"/>
      <c r="AV29" s="566"/>
      <c r="AW29" s="382"/>
    </row>
    <row r="30" spans="2:49" ht="27" customHeight="1" thickBot="1">
      <c r="B30" s="535" t="s">
        <v>166</v>
      </c>
      <c r="C30" s="536"/>
      <c r="D30" s="562">
        <v>0</v>
      </c>
      <c r="E30" s="562"/>
      <c r="F30" s="562"/>
      <c r="G30" s="182" t="s">
        <v>158</v>
      </c>
      <c r="H30" s="533">
        <f>+AL30</f>
        <v>0</v>
      </c>
      <c r="I30" s="534"/>
      <c r="J30" s="182" t="s">
        <v>158</v>
      </c>
      <c r="M30" s="580"/>
      <c r="P30" s="54"/>
      <c r="R30" s="549">
        <f>+ROUND(AA28,2)+ROUND(AA29,2)+ROUND(AA30,2)</f>
        <v>0</v>
      </c>
      <c r="S30" s="582"/>
      <c r="T30" s="582"/>
      <c r="U30" s="582"/>
      <c r="V30" s="42" t="s">
        <v>13</v>
      </c>
      <c r="Y30" s="572" t="s">
        <v>148</v>
      </c>
      <c r="Z30" s="573"/>
      <c r="AA30" s="571"/>
      <c r="AB30" s="562"/>
      <c r="AC30" s="562"/>
      <c r="AD30" s="562"/>
      <c r="AE30" s="562"/>
      <c r="AF30" s="42" t="s">
        <v>13</v>
      </c>
      <c r="AL30" s="541"/>
      <c r="AM30" s="542"/>
      <c r="AN30" s="542"/>
      <c r="AO30" s="542"/>
      <c r="AP30" s="50" t="s">
        <v>13</v>
      </c>
      <c r="AS30" s="570"/>
      <c r="AT30" s="567"/>
      <c r="AU30" s="567"/>
      <c r="AV30" s="568"/>
      <c r="AW30" s="382"/>
    </row>
    <row r="31" spans="2:49" ht="27" customHeight="1" thickTop="1" thickBot="1">
      <c r="B31" s="535" t="s">
        <v>167</v>
      </c>
      <c r="C31" s="536"/>
      <c r="D31" s="562">
        <v>0</v>
      </c>
      <c r="E31" s="562"/>
      <c r="F31" s="562"/>
      <c r="G31" s="182" t="s">
        <v>158</v>
      </c>
      <c r="H31" s="533">
        <f>+AS24</f>
        <v>0</v>
      </c>
      <c r="I31" s="534"/>
      <c r="J31" s="182" t="s">
        <v>158</v>
      </c>
      <c r="M31" s="580"/>
      <c r="P31" s="54"/>
      <c r="Y31"/>
      <c r="Z31"/>
      <c r="AA31" s="65" t="s">
        <v>309</v>
      </c>
      <c r="AK31" s="117"/>
      <c r="AL31" s="578" t="str">
        <f>+IF(AL30=0,"",IF(AL27&lt;AL30,"エラー !：⑩の内数である⑪の量が⑩を超えています",""))</f>
        <v/>
      </c>
      <c r="AM31" s="578"/>
      <c r="AN31" s="578"/>
      <c r="AO31" s="578"/>
      <c r="AP31" s="578"/>
      <c r="AQ31" s="578"/>
      <c r="AR31" s="39"/>
      <c r="AS31" s="563"/>
      <c r="AT31" s="564"/>
      <c r="AU31" s="564"/>
      <c r="AV31" s="152" t="s">
        <v>13</v>
      </c>
      <c r="AW31" s="382"/>
    </row>
    <row r="32" spans="2:49" ht="27" customHeight="1" thickTop="1" thickBot="1">
      <c r="B32" s="535" t="s">
        <v>400</v>
      </c>
      <c r="C32" s="536"/>
      <c r="D32" s="562">
        <v>0</v>
      </c>
      <c r="E32" s="562"/>
      <c r="F32" s="562"/>
      <c r="G32" s="182" t="s">
        <v>158</v>
      </c>
      <c r="H32" s="533">
        <f>+AS27</f>
        <v>0</v>
      </c>
      <c r="I32" s="534"/>
      <c r="J32" s="182" t="s">
        <v>158</v>
      </c>
      <c r="M32" s="580"/>
      <c r="P32" s="54"/>
      <c r="Q32" s="133"/>
      <c r="R32" s="49" t="s">
        <v>146</v>
      </c>
      <c r="S32" s="561" t="s">
        <v>37</v>
      </c>
      <c r="T32" s="576"/>
      <c r="U32" s="576"/>
      <c r="V32" s="577"/>
      <c r="W32" s="51"/>
      <c r="X32" s="51"/>
      <c r="Y32"/>
      <c r="Z32"/>
      <c r="AA32" s="523" t="s">
        <v>280</v>
      </c>
      <c r="AB32" s="524"/>
      <c r="AC32" s="524"/>
      <c r="AD32" s="524"/>
      <c r="AE32" s="524"/>
      <c r="AF32" s="524"/>
      <c r="AG32" s="524" t="s">
        <v>281</v>
      </c>
      <c r="AH32" s="524"/>
      <c r="AI32" s="524"/>
      <c r="AJ32" s="524"/>
      <c r="AK32" s="524" t="s">
        <v>310</v>
      </c>
      <c r="AL32" s="524"/>
      <c r="AM32" s="524"/>
      <c r="AN32" s="524"/>
      <c r="AO32" s="529"/>
      <c r="AP32" s="176"/>
      <c r="AS32" s="384" t="str">
        <f>+IF(AS31=0,"",IF(AL27&lt;(AS24+AS27+AS31),"エラー !：⑩の内数である（⑫+⑬＋⑭）の量が⑩を超えています",""))</f>
        <v/>
      </c>
      <c r="AT32" s="380"/>
      <c r="AU32" s="380"/>
      <c r="AV32" s="380"/>
      <c r="AW32" s="382"/>
    </row>
    <row r="33" spans="2:62" ht="27" customHeight="1" thickBot="1">
      <c r="B33" s="559" t="s">
        <v>401</v>
      </c>
      <c r="C33" s="560"/>
      <c r="D33" s="574">
        <v>0</v>
      </c>
      <c r="E33" s="575"/>
      <c r="F33" s="575"/>
      <c r="G33" s="183" t="s">
        <v>158</v>
      </c>
      <c r="H33" s="552">
        <f>+AS31</f>
        <v>0</v>
      </c>
      <c r="I33" s="553"/>
      <c r="J33" s="183" t="s">
        <v>158</v>
      </c>
      <c r="M33" s="581"/>
      <c r="R33" s="571"/>
      <c r="S33" s="562"/>
      <c r="T33" s="562"/>
      <c r="U33" s="562"/>
      <c r="V33" s="42" t="s">
        <v>13</v>
      </c>
      <c r="W33" s="51"/>
      <c r="X33" s="51"/>
      <c r="Y33"/>
      <c r="Z33"/>
      <c r="AA33" s="525"/>
      <c r="AB33" s="526"/>
      <c r="AC33" s="526"/>
      <c r="AD33" s="526"/>
      <c r="AE33" s="526"/>
      <c r="AF33" s="526"/>
      <c r="AG33" s="526"/>
      <c r="AH33" s="526"/>
      <c r="AI33" s="526"/>
      <c r="AJ33" s="526"/>
      <c r="AK33" s="526"/>
      <c r="AL33" s="526"/>
      <c r="AM33" s="526"/>
      <c r="AN33" s="526"/>
      <c r="AO33" s="530"/>
      <c r="AP33" s="176"/>
      <c r="AW33" s="382"/>
    </row>
    <row r="34" spans="2:62" ht="18" customHeight="1">
      <c r="C34" s="244" t="str">
        <f>+IF(D30=0,"",IF(D29&lt;D30,"エラー !：上の表は、⑩の内数である⑪の量が⑩を超えています",""))</f>
        <v/>
      </c>
      <c r="AA34" s="527"/>
      <c r="AB34" s="528"/>
      <c r="AC34" s="528"/>
      <c r="AD34" s="528"/>
      <c r="AE34" s="528"/>
      <c r="AF34" s="528"/>
      <c r="AG34" s="528"/>
      <c r="AH34" s="528"/>
      <c r="AI34" s="528"/>
      <c r="AJ34" s="528"/>
      <c r="AK34" s="528"/>
      <c r="AL34" s="528"/>
      <c r="AM34" s="528"/>
      <c r="AN34" s="528"/>
      <c r="AO34" s="531"/>
      <c r="AP34" s="176"/>
      <c r="AW34" s="382"/>
    </row>
    <row r="35" spans="2:62" ht="15" customHeight="1">
      <c r="C35" s="245" t="str">
        <f>+IF(D31=0,"",IF(D29&lt;D31,"エラー !：上の表は、⑩の内数である⑫の量が⑩を超えています",""))</f>
        <v/>
      </c>
      <c r="AF35" s="62"/>
      <c r="AG35" s="62"/>
      <c r="AH35" s="62"/>
      <c r="AI35" s="62"/>
      <c r="AJ35" s="62"/>
      <c r="AK35" s="62"/>
      <c r="AL35" s="51"/>
      <c r="AM35" s="51"/>
      <c r="AN35" s="51"/>
      <c r="AO35" s="51"/>
      <c r="AP35" s="51"/>
      <c r="AQ35" s="51"/>
      <c r="AR35" s="51"/>
    </row>
    <row r="36" spans="2:62" ht="15" customHeight="1">
      <c r="C36" s="245" t="str">
        <f>+IF(D32=0,"",IF(D29&lt;D32,"エラー !：上の表は、⑩の内数である⑬の量が⑩を超えています",""))</f>
        <v/>
      </c>
      <c r="AF36" s="62"/>
      <c r="AG36" s="62"/>
      <c r="AH36" s="62"/>
      <c r="AI36" s="62"/>
      <c r="AJ36" s="62"/>
      <c r="AK36" s="62"/>
      <c r="AL36" s="62"/>
      <c r="AM36" s="141"/>
      <c r="AN36" s="141"/>
      <c r="AO36" s="117"/>
      <c r="AP36" s="51"/>
      <c r="AQ36" s="51"/>
      <c r="AR36" s="51"/>
      <c r="AS36" s="51"/>
      <c r="AT36" s="51"/>
      <c r="AU36" s="51"/>
      <c r="AV36" s="51"/>
      <c r="AW36" s="66"/>
      <c r="AY36" s="51"/>
      <c r="AZ36" s="51"/>
      <c r="BA36" s="51"/>
      <c r="BB36" s="51"/>
      <c r="BC36" s="51"/>
      <c r="BD36" s="51"/>
    </row>
    <row r="37" spans="2:62" ht="15" customHeight="1">
      <c r="C37" s="245" t="str">
        <f>+IF(D33=0,"",IF(D29&lt;D33,"エラー !：上の表は、⑩の内数である⑭の量が⑩を超えています",""))</f>
        <v/>
      </c>
      <c r="J37" s="66"/>
      <c r="K37" s="66"/>
      <c r="R37" s="66"/>
      <c r="S37" s="66"/>
      <c r="T37" s="66"/>
      <c r="AF37" s="51"/>
      <c r="AG37" s="51"/>
      <c r="AH37" s="51"/>
      <c r="AI37" s="51"/>
      <c r="AJ37" s="51"/>
      <c r="AK37" s="51"/>
      <c r="AL37" s="62"/>
      <c r="AM37" s="117"/>
      <c r="AN37" s="117"/>
      <c r="AO37" s="117"/>
      <c r="AP37" s="51"/>
      <c r="AQ37" s="51"/>
      <c r="AR37" s="51"/>
      <c r="AS37" s="51"/>
      <c r="AT37" s="51"/>
      <c r="AU37" s="62"/>
      <c r="AV37" s="62"/>
      <c r="AW37" s="66"/>
      <c r="AY37" s="51"/>
      <c r="AZ37" s="51"/>
      <c r="BA37" s="51"/>
      <c r="BB37" s="51"/>
      <c r="BC37" s="51"/>
      <c r="BD37" s="51"/>
    </row>
    <row r="38" spans="2:62" ht="13.5">
      <c r="J38" s="66"/>
      <c r="K38" s="66"/>
      <c r="R38" s="66"/>
      <c r="S38" s="66"/>
      <c r="T38" s="66"/>
      <c r="AF38" s="51"/>
      <c r="AG38" s="51"/>
      <c r="AH38" s="51"/>
      <c r="AI38" s="51"/>
      <c r="AJ38" s="51"/>
      <c r="AK38" s="51"/>
      <c r="AL38" s="62"/>
      <c r="AM38" s="117"/>
      <c r="AN38" s="117"/>
      <c r="AO38" s="117"/>
      <c r="AP38" s="51"/>
      <c r="AQ38" s="51"/>
      <c r="AR38" s="51"/>
      <c r="AS38" s="117"/>
      <c r="AT38" s="141"/>
      <c r="AU38" s="62"/>
      <c r="AV38" s="62"/>
      <c r="AW38" s="66"/>
      <c r="AY38" s="51"/>
      <c r="AZ38" s="51"/>
      <c r="BA38" s="51"/>
      <c r="BB38" s="51"/>
      <c r="BC38" s="51"/>
      <c r="BD38" s="51"/>
    </row>
    <row r="39" spans="2:62" ht="13.5">
      <c r="J39" s="66"/>
      <c r="K39" s="66"/>
      <c r="R39" s="66"/>
      <c r="S39" s="66"/>
      <c r="T39" s="66"/>
      <c r="AF39" s="51"/>
      <c r="AG39" s="51"/>
      <c r="AH39" s="51"/>
      <c r="AI39" s="51"/>
      <c r="AJ39" s="51"/>
      <c r="AK39" s="51"/>
      <c r="AL39" s="62"/>
      <c r="AM39" s="117"/>
      <c r="AN39" s="117"/>
      <c r="AO39" s="117"/>
      <c r="AP39" s="51"/>
      <c r="AQ39" s="51"/>
      <c r="AR39" s="51"/>
      <c r="AS39" s="117"/>
      <c r="AT39" s="62"/>
      <c r="AU39" s="62"/>
      <c r="AV39" s="62"/>
      <c r="AW39" s="66"/>
      <c r="AY39" s="51"/>
      <c r="AZ39" s="51"/>
      <c r="BA39" s="51"/>
      <c r="BB39" s="51"/>
      <c r="BC39" s="51"/>
      <c r="BD39" s="51"/>
    </row>
    <row r="40" spans="2:62" ht="13.5">
      <c r="J40" s="66"/>
      <c r="K40" s="66"/>
      <c r="R40" s="66"/>
      <c r="S40" s="66"/>
      <c r="T40" s="66"/>
      <c r="AF40" s="51"/>
      <c r="AG40" s="51"/>
      <c r="AH40" s="51"/>
      <c r="AI40" s="51"/>
      <c r="AJ40" s="51"/>
      <c r="AK40" s="51"/>
      <c r="AL40" s="62"/>
      <c r="AM40" s="117"/>
      <c r="AN40" s="117"/>
      <c r="AO40" s="117"/>
      <c r="AP40" s="51"/>
      <c r="AQ40" s="51"/>
      <c r="AR40" s="51"/>
      <c r="AS40" s="117"/>
      <c r="AT40" s="62"/>
      <c r="AU40" s="62"/>
      <c r="AV40" s="62"/>
      <c r="AW40" s="66"/>
      <c r="AY40" s="51"/>
      <c r="AZ40" s="51"/>
      <c r="BA40" s="51"/>
      <c r="BB40" s="51"/>
      <c r="BC40" s="51"/>
      <c r="BD40" s="51"/>
    </row>
    <row r="41" spans="2:62" ht="13.5">
      <c r="J41" s="66"/>
      <c r="K41" s="66"/>
      <c r="R41" s="66"/>
      <c r="S41" s="66"/>
      <c r="T41" s="66"/>
      <c r="AF41" s="51"/>
      <c r="AG41" s="51"/>
      <c r="AH41" s="51"/>
      <c r="AI41" s="51"/>
      <c r="AJ41" s="51"/>
      <c r="AK41" s="51"/>
      <c r="AL41" s="51"/>
      <c r="AM41" s="51"/>
      <c r="AN41" s="51"/>
      <c r="AO41" s="51"/>
      <c r="AP41" s="51"/>
      <c r="AQ41" s="51"/>
      <c r="AR41" s="51"/>
      <c r="AS41" s="117"/>
      <c r="AT41" s="62"/>
      <c r="AU41" s="62"/>
      <c r="AV41" s="62"/>
      <c r="AW41" s="66"/>
      <c r="AY41" s="51"/>
      <c r="AZ41" s="51"/>
      <c r="BA41" s="51"/>
      <c r="BB41" s="51"/>
      <c r="BC41" s="51"/>
      <c r="BD41" s="51"/>
    </row>
    <row r="42" spans="2:62" ht="13.5">
      <c r="I42" s="66"/>
      <c r="J42" s="66"/>
      <c r="K42" s="66"/>
      <c r="R42" s="66"/>
      <c r="S42" s="66"/>
      <c r="T42" s="66"/>
      <c r="AQ42" s="51"/>
      <c r="AR42" s="51"/>
      <c r="AS42" s="117"/>
      <c r="AT42" s="62"/>
      <c r="AY42" s="51"/>
      <c r="AZ42" s="51"/>
      <c r="BA42" s="51"/>
      <c r="BB42" s="51"/>
      <c r="BC42" s="51"/>
      <c r="BD42" s="51"/>
    </row>
    <row r="43" spans="2:62">
      <c r="I43" s="66"/>
      <c r="J43" s="66"/>
      <c r="K43" s="66"/>
      <c r="R43" s="66"/>
      <c r="S43" s="66"/>
      <c r="T43" s="66"/>
      <c r="AW43" s="66"/>
      <c r="AY43" s="51"/>
      <c r="AZ43" s="51"/>
      <c r="BA43" s="51"/>
      <c r="BB43" s="51"/>
      <c r="BC43" s="51"/>
      <c r="BD43" s="51"/>
    </row>
    <row r="44" spans="2:62">
      <c r="I44" s="66"/>
      <c r="J44" s="66"/>
      <c r="K44" s="66"/>
      <c r="R44" s="66"/>
      <c r="S44" s="66"/>
      <c r="T44" s="66"/>
      <c r="AW44" s="66"/>
    </row>
    <row r="45" spans="2:62">
      <c r="I45" s="66"/>
      <c r="J45" s="66"/>
      <c r="K45" s="66"/>
      <c r="R45" s="66"/>
      <c r="S45" s="66"/>
      <c r="T45" s="66"/>
    </row>
    <row r="46" spans="2:62">
      <c r="I46" s="66"/>
      <c r="J46" s="66"/>
      <c r="K46" s="66"/>
      <c r="R46" s="66"/>
      <c r="S46" s="66"/>
      <c r="T46" s="66"/>
    </row>
    <row r="47" spans="2:62" ht="13.5">
      <c r="I47" s="66"/>
      <c r="J47" s="66"/>
      <c r="K47" s="66"/>
      <c r="R47" s="66"/>
      <c r="S47" s="66"/>
      <c r="T47" s="66"/>
      <c r="BH47" s="67"/>
      <c r="BI47" s="67"/>
      <c r="BJ47" s="65"/>
    </row>
    <row r="48" spans="2:62">
      <c r="I48" s="66"/>
      <c r="J48" s="66"/>
      <c r="K48" s="66"/>
      <c r="R48" s="66"/>
      <c r="S48" s="66"/>
      <c r="T48" s="66"/>
      <c r="BH48" s="65"/>
    </row>
    <row r="49" spans="7:62">
      <c r="G49" s="66"/>
      <c r="H49" s="66"/>
      <c r="I49" s="66"/>
      <c r="J49" s="66"/>
      <c r="K49" s="66"/>
      <c r="R49" s="66"/>
      <c r="S49" s="66"/>
      <c r="T49" s="66"/>
      <c r="BE49" s="65"/>
      <c r="BF49" s="65"/>
      <c r="BG49" s="65"/>
      <c r="BH49" s="65"/>
    </row>
    <row r="50" spans="7:62">
      <c r="G50" s="66"/>
      <c r="H50" s="66"/>
      <c r="I50" s="66"/>
      <c r="J50" s="66"/>
      <c r="K50" s="66"/>
      <c r="R50" s="66"/>
      <c r="S50" s="66"/>
      <c r="T50" s="66"/>
      <c r="BE50" s="65"/>
      <c r="BF50" s="65"/>
      <c r="BG50" s="65"/>
      <c r="BH50" s="65"/>
    </row>
    <row r="51" spans="7:62">
      <c r="G51" s="66"/>
      <c r="H51" s="66"/>
      <c r="I51" s="66"/>
      <c r="J51" s="66"/>
      <c r="K51" s="66"/>
      <c r="R51" s="66"/>
      <c r="S51" s="66"/>
      <c r="T51" s="66"/>
      <c r="BE51" s="65"/>
      <c r="BF51" s="65"/>
      <c r="BG51" s="65"/>
      <c r="BH51" s="65"/>
    </row>
    <row r="52" spans="7:62">
      <c r="G52" s="66"/>
      <c r="H52" s="66"/>
      <c r="I52" s="66"/>
      <c r="J52" s="66"/>
      <c r="K52" s="66"/>
      <c r="R52" s="66"/>
      <c r="S52" s="66"/>
      <c r="T52" s="66"/>
      <c r="BE52" s="65"/>
      <c r="BF52" s="65"/>
      <c r="BG52" s="65"/>
      <c r="BH52" s="65"/>
    </row>
    <row r="53" spans="7:62">
      <c r="G53" s="66"/>
      <c r="H53" s="66"/>
      <c r="I53" s="66"/>
      <c r="J53" s="66"/>
      <c r="K53" s="66"/>
      <c r="R53" s="66"/>
      <c r="S53" s="66"/>
      <c r="T53" s="66"/>
      <c r="BE53" s="65"/>
      <c r="BG53" s="65"/>
      <c r="BH53" s="65"/>
      <c r="BI53" s="65"/>
      <c r="BJ53" s="65"/>
    </row>
    <row r="54" spans="7:62">
      <c r="G54" s="66"/>
      <c r="H54" s="66"/>
      <c r="I54" s="66"/>
      <c r="J54" s="66"/>
      <c r="K54" s="66"/>
      <c r="R54" s="66"/>
      <c r="S54" s="66"/>
      <c r="T54" s="66"/>
      <c r="BD54" s="65"/>
      <c r="BE54" s="68"/>
      <c r="BG54" s="65"/>
      <c r="BH54" s="65"/>
      <c r="BI54" s="65"/>
      <c r="BJ54" s="65"/>
    </row>
    <row r="55" spans="7:62">
      <c r="G55" s="66"/>
      <c r="H55" s="66"/>
      <c r="I55" s="66"/>
      <c r="J55" s="66"/>
      <c r="K55" s="66"/>
      <c r="R55" s="66"/>
      <c r="S55" s="66"/>
      <c r="T55" s="66"/>
      <c r="BD55" s="65"/>
      <c r="BE55" s="68"/>
      <c r="BG55" s="65"/>
      <c r="BH55" s="65"/>
      <c r="BI55" s="65"/>
      <c r="BJ55" s="65"/>
    </row>
    <row r="56" spans="7:62">
      <c r="G56" s="66"/>
      <c r="H56" s="66"/>
      <c r="I56" s="66"/>
      <c r="J56" s="66"/>
      <c r="K56" s="66"/>
      <c r="R56" s="66"/>
      <c r="S56" s="66"/>
      <c r="T56" s="66"/>
      <c r="BD56" s="65"/>
      <c r="BE56" s="68"/>
      <c r="BG56" s="65"/>
      <c r="BH56" s="65"/>
      <c r="BI56" s="65"/>
      <c r="BJ56" s="65"/>
    </row>
    <row r="57" spans="7:62">
      <c r="G57" s="66"/>
      <c r="H57" s="66"/>
      <c r="I57" s="66"/>
      <c r="BD57" s="65"/>
      <c r="BE57" s="68"/>
      <c r="BG57" s="65"/>
      <c r="BH57" s="65"/>
      <c r="BI57" s="65"/>
      <c r="BJ57" s="65"/>
    </row>
    <row r="58" spans="7:62" ht="12.75">
      <c r="G58" s="66"/>
      <c r="H58" s="66"/>
      <c r="I58" s="66"/>
      <c r="L58" s="66"/>
      <c r="M58" s="69"/>
      <c r="N58" s="66"/>
      <c r="O58" s="66"/>
      <c r="BD58" s="65"/>
      <c r="BE58" s="68"/>
      <c r="BG58" s="65"/>
      <c r="BH58" s="65"/>
      <c r="BI58" s="65"/>
      <c r="BJ58" s="65"/>
    </row>
    <row r="59" spans="7:62">
      <c r="G59" s="66"/>
      <c r="H59" s="66"/>
      <c r="I59" s="66"/>
      <c r="BD59" s="65"/>
      <c r="BE59" s="68"/>
      <c r="BG59" s="65"/>
      <c r="BH59" s="65"/>
      <c r="BI59" s="65"/>
      <c r="BJ59" s="65"/>
    </row>
    <row r="60" spans="7:62">
      <c r="G60" s="66"/>
      <c r="H60" s="66"/>
      <c r="I60" s="66"/>
      <c r="BD60" s="65"/>
      <c r="BE60" s="68"/>
      <c r="BG60" s="65"/>
      <c r="BH60" s="65"/>
      <c r="BI60" s="65"/>
      <c r="BJ60" s="65"/>
    </row>
    <row r="61" spans="7:62">
      <c r="G61" s="66"/>
      <c r="H61" s="66"/>
      <c r="I61" s="66"/>
      <c r="BD61" s="65"/>
      <c r="BE61" s="68"/>
      <c r="BG61" s="65"/>
      <c r="BH61" s="65"/>
      <c r="BI61" s="65"/>
      <c r="BJ61" s="65"/>
    </row>
    <row r="62" spans="7:62">
      <c r="BD62" s="65"/>
      <c r="BE62" s="68"/>
      <c r="BG62" s="65"/>
      <c r="BH62" s="65"/>
      <c r="BI62" s="65"/>
      <c r="BJ62" s="65"/>
    </row>
    <row r="63" spans="7:62">
      <c r="BD63" s="65"/>
      <c r="BE63" s="68"/>
      <c r="BG63" s="65"/>
      <c r="BH63" s="65"/>
      <c r="BI63" s="65"/>
      <c r="BJ63" s="65"/>
    </row>
    <row r="64" spans="7:62">
      <c r="BD64" s="65"/>
      <c r="BE64" s="68"/>
      <c r="BG64" s="65"/>
      <c r="BH64" s="65"/>
      <c r="BI64" s="65"/>
      <c r="BJ64" s="65"/>
    </row>
    <row r="65" spans="12:62">
      <c r="BD65" s="65"/>
      <c r="BE65" s="68"/>
      <c r="BG65" s="65"/>
      <c r="BH65" s="65"/>
      <c r="BI65" s="65"/>
      <c r="BJ65" s="65"/>
    </row>
    <row r="66" spans="12:62">
      <c r="BD66" s="65"/>
      <c r="BE66" s="68"/>
      <c r="BG66" s="65"/>
      <c r="BH66" s="65"/>
      <c r="BI66" s="65"/>
      <c r="BJ66" s="65"/>
    </row>
    <row r="67" spans="12:62">
      <c r="BD67" s="65"/>
      <c r="BE67" s="68"/>
      <c r="BG67" s="65"/>
      <c r="BH67" s="65"/>
      <c r="BI67" s="65"/>
      <c r="BJ67" s="65"/>
    </row>
    <row r="69" spans="12:62" ht="12.75">
      <c r="L69" s="66"/>
      <c r="M69" s="69"/>
      <c r="N69" s="66"/>
      <c r="O69" s="66"/>
    </row>
    <row r="70" spans="12:62" ht="12.75">
      <c r="L70" s="66"/>
      <c r="M70" s="69"/>
      <c r="N70" s="66"/>
      <c r="O70" s="66"/>
    </row>
    <row r="71" spans="12:62" ht="12.75">
      <c r="L71" s="66"/>
      <c r="M71" s="69"/>
      <c r="N71" s="66"/>
      <c r="O71" s="66"/>
    </row>
    <row r="72" spans="12:62" ht="12.75">
      <c r="L72" s="66"/>
      <c r="M72" s="69"/>
      <c r="N72" s="66"/>
      <c r="O72" s="66"/>
    </row>
    <row r="73" spans="12:62" ht="12.75">
      <c r="L73" s="66"/>
      <c r="M73" s="69"/>
      <c r="N73" s="66"/>
      <c r="O73" s="66"/>
    </row>
    <row r="74" spans="12:62" ht="12.75">
      <c r="L74" s="66"/>
      <c r="M74" s="69"/>
      <c r="N74" s="66"/>
      <c r="O74" s="66"/>
    </row>
    <row r="75" spans="12:62" ht="12.75">
      <c r="L75" s="66"/>
      <c r="M75" s="69"/>
      <c r="N75" s="66"/>
      <c r="O75" s="66"/>
    </row>
    <row r="76" spans="12:62" ht="12.75">
      <c r="L76" s="66"/>
      <c r="M76" s="69"/>
      <c r="N76" s="66"/>
      <c r="O76" s="66"/>
    </row>
  </sheetData>
  <sheetProtection algorithmName="SHA-512" hashValue="shp4pfTT7FK61uFWSbBnRSrRhgZAcudZ6de0MkNWKlsz+RjNsq8dxvlqae6HaBDtZHVwcWdNKkbjb7PqogxYwA==" saltValue="i9v3pnpe216n7r9eraY0zA==" spinCount="100000" sheet="1" objects="1" scenarios="1"/>
  <mergeCells count="113">
    <mergeCell ref="R33:U33"/>
    <mergeCell ref="AS31:AU31"/>
    <mergeCell ref="B32:C32"/>
    <mergeCell ref="D32:F32"/>
    <mergeCell ref="H32:I32"/>
    <mergeCell ref="S32:V32"/>
    <mergeCell ref="AA32:AF34"/>
    <mergeCell ref="AG32:AJ34"/>
    <mergeCell ref="AK32:AO34"/>
    <mergeCell ref="B33:C33"/>
    <mergeCell ref="B29:C29"/>
    <mergeCell ref="D29:F29"/>
    <mergeCell ref="H29:I29"/>
    <mergeCell ref="S29:V29"/>
    <mergeCell ref="Y29:Z29"/>
    <mergeCell ref="AA29:AE29"/>
    <mergeCell ref="AM29:AP29"/>
    <mergeCell ref="AS29:AS30"/>
    <mergeCell ref="AT29:AV30"/>
    <mergeCell ref="B30:C30"/>
    <mergeCell ref="D30:F30"/>
    <mergeCell ref="H30:I30"/>
    <mergeCell ref="R30:U30"/>
    <mergeCell ref="Y30:Z30"/>
    <mergeCell ref="AA30:AE30"/>
    <mergeCell ref="AL30:AO30"/>
    <mergeCell ref="M26:M33"/>
    <mergeCell ref="Q26:T26"/>
    <mergeCell ref="B31:C31"/>
    <mergeCell ref="D31:F31"/>
    <mergeCell ref="H31:I31"/>
    <mergeCell ref="AL31:AQ31"/>
    <mergeCell ref="D33:F33"/>
    <mergeCell ref="H33:I33"/>
    <mergeCell ref="AT26:AV26"/>
    <mergeCell ref="B27:C27"/>
    <mergeCell ref="D27:F27"/>
    <mergeCell ref="H27:I27"/>
    <mergeCell ref="P27:S27"/>
    <mergeCell ref="AL27:AO27"/>
    <mergeCell ref="AS27:AU27"/>
    <mergeCell ref="B26:C26"/>
    <mergeCell ref="D26:F26"/>
    <mergeCell ref="H26:I26"/>
    <mergeCell ref="AM26:AP26"/>
    <mergeCell ref="B28:C28"/>
    <mergeCell ref="D28:F28"/>
    <mergeCell ref="H28:I28"/>
    <mergeCell ref="Y28:Z28"/>
    <mergeCell ref="B24:C24"/>
    <mergeCell ref="D24:F24"/>
    <mergeCell ref="H24:I24"/>
    <mergeCell ref="P24:S24"/>
    <mergeCell ref="AA28:AE28"/>
    <mergeCell ref="P22:V22"/>
    <mergeCell ref="AS24:AU24"/>
    <mergeCell ref="B25:C25"/>
    <mergeCell ref="D25:F25"/>
    <mergeCell ref="H25:I25"/>
    <mergeCell ref="B23:C23"/>
    <mergeCell ref="D23:G23"/>
    <mergeCell ref="H23:J23"/>
    <mergeCell ref="Q23:T23"/>
    <mergeCell ref="U23:X23"/>
    <mergeCell ref="AT23:AV23"/>
    <mergeCell ref="Q14:T14"/>
    <mergeCell ref="AI14:AN14"/>
    <mergeCell ref="F15:H15"/>
    <mergeCell ref="P15:S15"/>
    <mergeCell ref="AH15:AM15"/>
    <mergeCell ref="P16:AB16"/>
    <mergeCell ref="AS16:AT16"/>
    <mergeCell ref="Q17:T17"/>
    <mergeCell ref="U17:X17"/>
    <mergeCell ref="Z17:AB17"/>
    <mergeCell ref="AE17:AE21"/>
    <mergeCell ref="AI17:AL17"/>
    <mergeCell ref="AO17:AP17"/>
    <mergeCell ref="AS17:AT17"/>
    <mergeCell ref="P18:S18"/>
    <mergeCell ref="Y18:AA18"/>
    <mergeCell ref="AH18:AK18"/>
    <mergeCell ref="AS18:AT18"/>
    <mergeCell ref="Q20:T20"/>
    <mergeCell ref="Z20:AB20"/>
    <mergeCell ref="AO20:AP20"/>
    <mergeCell ref="B21:J22"/>
    <mergeCell ref="P21:S21"/>
    <mergeCell ref="Y21:AA21"/>
    <mergeCell ref="AW18:AW20"/>
    <mergeCell ref="B2:J3"/>
    <mergeCell ref="AB3:AD3"/>
    <mergeCell ref="AP3:AR4"/>
    <mergeCell ref="AS3:AT3"/>
    <mergeCell ref="AS4:AT4"/>
    <mergeCell ref="Z5:AD5"/>
    <mergeCell ref="AF5:AU5"/>
    <mergeCell ref="B7:C7"/>
    <mergeCell ref="D7:I7"/>
    <mergeCell ref="S7:V7"/>
    <mergeCell ref="C8:K8"/>
    <mergeCell ref="AI8:AN8"/>
    <mergeCell ref="F9:I9"/>
    <mergeCell ref="AE9:AE14"/>
    <mergeCell ref="AH9:AM9"/>
    <mergeCell ref="G11:I11"/>
    <mergeCell ref="M11:M24"/>
    <mergeCell ref="Q11:T11"/>
    <mergeCell ref="AI11:AN11"/>
    <mergeCell ref="F12:H12"/>
    <mergeCell ref="P12:S12"/>
    <mergeCell ref="AH12:AM12"/>
    <mergeCell ref="G14:I14"/>
  </mergeCells>
  <phoneticPr fontId="3"/>
  <dataValidations count="4">
    <dataValidation type="textLength" allowBlank="1" showInputMessage="1" showErrorMessage="1" errorTitle="要確認" error="「廃ｱﾙｶﾘ」は、中間処理を経ずに「最終処分」はできません。" sqref="R33:U33" xr:uid="{00000000-0002-0000-1100-000000000000}">
      <formula1>0</formula1>
      <formula2>0</formula2>
    </dataValidation>
    <dataValidation type="custom" allowBlank="1" showInputMessage="1" showErrorMessage="1" error="入力は少数第2位までにしてください。" sqref="AS31:AU31 F15:H15 P12:S12 P15:S15 P18:S18 P21:S21 P24:S24 AH9:AM9 AH12:AM12 AH15:AM15 AU16:AU18 AO21 AA28:AE30 AS27:AU27 AL30:AO30 D24:F33" xr:uid="{00000000-0002-0000-1100-000001000000}">
      <formula1>D9=ROUND(D9,2)</formula1>
    </dataValidation>
    <dataValidation type="custom" allowBlank="1" showInputMessage="1" showErrorMessage="1" sqref="H24:H33" xr:uid="{00000000-0002-0000-1100-000002000000}">
      <formula1>H24=ROUND(H24,1)</formula1>
    </dataValidation>
    <dataValidation type="custom" allowBlank="1" showInputMessage="1" showErrorMessage="1" error="入力は少数第1位までにして下さい。" sqref="AU13:AU14 W7:X7" xr:uid="{00000000-0002-0000-1100-000003000000}">
      <formula1>W7=ROUND(W7,1)</formula1>
    </dataValidation>
  </dataValidations>
  <pageMargins left="0.59055118110236227" right="0.59055118110236227" top="0.62992125984251968" bottom="0.39370078740157483" header="0.51181102362204722" footer="0"/>
  <pageSetup paperSize="9" scale="68" orientation="landscape" r:id="rId1"/>
  <headerFooter alignWithMargins="0"/>
  <drawing r:id="rId2"/>
  <legacyDrawing r:id="rId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codeName="Sheet24">
    <pageSetUpPr fitToPage="1"/>
  </sheetPr>
  <dimension ref="B1:X59"/>
  <sheetViews>
    <sheetView showGridLines="0" topLeftCell="A4" zoomScaleNormal="100" workbookViewId="0">
      <pane xSplit="6" ySplit="5" topLeftCell="T9" activePane="bottomRight" state="frozen"/>
      <selection activeCell="A4" sqref="A4"/>
      <selection pane="topRight" activeCell="G4" sqref="G4"/>
      <selection pane="bottomLeft" activeCell="A9" sqref="A9"/>
      <selection pane="bottomRight" activeCell="G9" sqref="G9"/>
    </sheetView>
  </sheetViews>
  <sheetFormatPr defaultColWidth="9" defaultRowHeight="11.25"/>
  <cols>
    <col min="1" max="1" width="2.5" style="5" customWidth="1"/>
    <col min="2" max="3" width="3.75" style="5" customWidth="1"/>
    <col min="4" max="4" width="4.5" style="5" customWidth="1"/>
    <col min="5" max="5" width="3.75" style="5" customWidth="1"/>
    <col min="6" max="6" width="40.75" style="5" customWidth="1"/>
    <col min="7" max="23" width="12.375" style="5" customWidth="1"/>
    <col min="24" max="24" width="12.75" style="5" customWidth="1"/>
    <col min="25" max="27" width="9.75" style="5" customWidth="1"/>
    <col min="28" max="28" width="11.75" style="5" customWidth="1"/>
    <col min="29" max="16384" width="9" style="5"/>
  </cols>
  <sheetData>
    <row r="1" spans="2:24" ht="21">
      <c r="C1" s="14" t="s">
        <v>311</v>
      </c>
      <c r="D1" s="14"/>
      <c r="E1" s="14"/>
    </row>
    <row r="2" spans="2:24" ht="21.75" customHeight="1">
      <c r="E2" s="252" t="s">
        <v>305</v>
      </c>
    </row>
    <row r="3" spans="2:24" ht="14.1" customHeight="1" thickBot="1">
      <c r="B3" s="640" t="s">
        <v>277</v>
      </c>
      <c r="C3" s="640"/>
      <c r="D3" s="640"/>
      <c r="E3" s="640"/>
      <c r="F3" s="640"/>
      <c r="G3" s="100"/>
      <c r="H3" s="100"/>
      <c r="I3" s="100"/>
      <c r="J3" s="100"/>
      <c r="K3" s="100"/>
      <c r="U3"/>
      <c r="V3"/>
      <c r="W3"/>
      <c r="X3" s="101"/>
    </row>
    <row r="4" spans="2:24" ht="14.1" customHeight="1">
      <c r="B4" s="640"/>
      <c r="C4" s="640"/>
      <c r="D4" s="640"/>
      <c r="E4" s="640"/>
      <c r="F4" s="640"/>
      <c r="G4" s="100"/>
      <c r="H4" s="100"/>
      <c r="I4" s="100"/>
      <c r="J4" s="100"/>
      <c r="K4" s="100"/>
      <c r="V4" s="628" t="s">
        <v>297</v>
      </c>
      <c r="W4" s="102" t="s">
        <v>87</v>
      </c>
      <c r="X4" s="103" t="s">
        <v>88</v>
      </c>
    </row>
    <row r="5" spans="2:24" ht="14.1" customHeight="1" thickBot="1">
      <c r="C5" s="100"/>
      <c r="D5" s="100"/>
      <c r="E5" s="100"/>
      <c r="F5" s="100"/>
      <c r="G5" s="100"/>
      <c r="H5" s="100"/>
      <c r="I5" s="100"/>
      <c r="J5" s="100"/>
      <c r="K5" s="100"/>
      <c r="V5" s="629"/>
      <c r="W5" s="104" t="str">
        <f>+表紙!N28</f>
        <v>○</v>
      </c>
      <c r="X5" s="104" t="str">
        <f>+表紙!O28</f>
        <v>　</v>
      </c>
    </row>
    <row r="6" spans="2:24" ht="15" customHeight="1" thickBot="1">
      <c r="B6" s="154" t="s">
        <v>79</v>
      </c>
      <c r="C6" s="154"/>
      <c r="D6" s="154"/>
      <c r="E6" s="154"/>
      <c r="F6" s="154"/>
      <c r="G6" s="154"/>
      <c r="H6" s="154"/>
      <c r="I6" s="154"/>
      <c r="J6" s="154"/>
      <c r="K6" s="154"/>
      <c r="L6" s="85"/>
      <c r="M6" s="627"/>
      <c r="N6" s="627"/>
      <c r="O6" s="85" t="s">
        <v>77</v>
      </c>
      <c r="P6" s="630" t="str">
        <f>+表紙!F47</f>
        <v>日鋪建設株式会社　関東南支店</v>
      </c>
      <c r="Q6" s="630"/>
      <c r="R6" s="630"/>
      <c r="S6" s="630"/>
      <c r="T6" s="630"/>
      <c r="U6" s="630"/>
      <c r="V6" s="221"/>
      <c r="W6" s="221"/>
      <c r="X6" s="172" t="s">
        <v>76</v>
      </c>
    </row>
    <row r="7" spans="2:24" ht="14.25">
      <c r="B7" s="111"/>
      <c r="C7" s="112"/>
      <c r="D7" s="112"/>
      <c r="E7" s="112"/>
      <c r="F7" s="11"/>
      <c r="G7" s="13" t="s">
        <v>56</v>
      </c>
      <c r="H7" s="13" t="s">
        <v>57</v>
      </c>
      <c r="I7" s="13" t="s">
        <v>58</v>
      </c>
      <c r="J7" s="13" t="s">
        <v>59</v>
      </c>
      <c r="K7" s="13" t="s">
        <v>60</v>
      </c>
      <c r="L7" s="13" t="s">
        <v>61</v>
      </c>
      <c r="M7" s="13" t="s">
        <v>62</v>
      </c>
      <c r="N7" s="13" t="s">
        <v>63</v>
      </c>
      <c r="O7" s="13" t="s">
        <v>64</v>
      </c>
      <c r="P7" s="13" t="s">
        <v>65</v>
      </c>
      <c r="Q7" s="13" t="s">
        <v>66</v>
      </c>
      <c r="R7" s="13" t="s">
        <v>67</v>
      </c>
      <c r="S7" s="13" t="s">
        <v>68</v>
      </c>
      <c r="T7" s="13" t="s">
        <v>69</v>
      </c>
      <c r="U7" s="13" t="s">
        <v>70</v>
      </c>
      <c r="V7" s="13" t="s">
        <v>71</v>
      </c>
      <c r="W7" s="13" t="s">
        <v>307</v>
      </c>
      <c r="X7" s="12"/>
    </row>
    <row r="8" spans="2:24" s="6" customFormat="1" ht="31.9" customHeight="1" thickBot="1">
      <c r="B8" s="7"/>
      <c r="C8" s="110"/>
      <c r="D8" s="110"/>
      <c r="E8" s="110"/>
      <c r="F8" s="8"/>
      <c r="G8" s="9" t="s">
        <v>264</v>
      </c>
      <c r="H8" s="9" t="s">
        <v>265</v>
      </c>
      <c r="I8" s="199" t="s">
        <v>266</v>
      </c>
      <c r="J8" s="9" t="s">
        <v>357</v>
      </c>
      <c r="K8" s="9" t="s">
        <v>267</v>
      </c>
      <c r="L8" s="9" t="s">
        <v>268</v>
      </c>
      <c r="M8" s="9" t="s">
        <v>269</v>
      </c>
      <c r="N8" s="9" t="s">
        <v>356</v>
      </c>
      <c r="O8" s="9" t="s">
        <v>270</v>
      </c>
      <c r="P8" s="9" t="s">
        <v>271</v>
      </c>
      <c r="Q8" s="9" t="s">
        <v>272</v>
      </c>
      <c r="R8" s="9" t="s">
        <v>273</v>
      </c>
      <c r="S8" s="9" t="s">
        <v>274</v>
      </c>
      <c r="T8" s="9" t="s">
        <v>275</v>
      </c>
      <c r="U8" s="9" t="s">
        <v>276</v>
      </c>
      <c r="V8" s="9" t="s">
        <v>355</v>
      </c>
      <c r="W8" s="9" t="s">
        <v>308</v>
      </c>
      <c r="X8" s="10" t="s">
        <v>55</v>
      </c>
    </row>
    <row r="9" spans="2:24" ht="24" customHeight="1" thickTop="1">
      <c r="B9" s="155"/>
      <c r="C9" s="641" t="s">
        <v>172</v>
      </c>
      <c r="D9" s="641"/>
      <c r="E9" s="641"/>
      <c r="F9" s="642"/>
      <c r="G9" s="312">
        <f>IF(OR(ｱ.特管廃油!D24&gt;0,ｱ.特管廃油!D24&lt;0),ｱ.特管廃油!D24,IF(G$19&gt;0,"0",0))</f>
        <v>0</v>
      </c>
      <c r="H9" s="312">
        <f>IF(OR(ｲ.特管廃酸!D24&gt;0,ｲ.特管廃酸!D24&lt;0),ｲ.特管廃酸!D24,IF(H$19&gt;0,"0",0))</f>
        <v>0</v>
      </c>
      <c r="I9" s="312">
        <f>IF(OR(ｳ.特管廃ｱﾙｶﾘ!D24&gt;0,ｳ.特管廃ｱﾙｶﾘ!D24&lt;0),ｳ.特管廃ｱﾙｶﾘ!D24,IF(I$19&gt;0,"0",0))</f>
        <v>0</v>
      </c>
      <c r="J9" s="312">
        <f>IF(OR(ｴ.感染性廃棄物!$D24&gt;0,ｴ.感染性廃棄物!$D24&lt;0),ｴ.感染性廃棄物!D24,IF(J$19&gt;0,"0",0))</f>
        <v>0</v>
      </c>
      <c r="K9" s="312">
        <f>IF(OR(ｵ.廃PCB等!$D24&gt;0,ｵ.廃PCB等!$D24&lt;0),ｵ.廃PCB等!D24,IF(K$19&gt;0,"0",0))</f>
        <v>0</v>
      </c>
      <c r="L9" s="312">
        <f>IF(OR(ｶ.PCB汚染物!D24&gt;0,ｶ.PCB汚染物!D24&lt;0),ｶ.PCB汚染物!D24,IF(L$19&gt;0,"0",0))</f>
        <v>0</v>
      </c>
      <c r="M9" s="312">
        <f>IF(OR(ｷ.PCB処理物!D24&gt;0,ｷ.PCB処理物!D24&lt;0),ｷ.PCB処理物!D24,IF(M$19&gt;0,"0",0))</f>
        <v>0</v>
      </c>
      <c r="N9" s="312">
        <f>IF(OR(ｸ.指定下水汚泥!D24&gt;0,ｸ.指定下水汚泥!D24&lt;0),ｸ.指定下水汚泥!D24,IF(N$19&gt;0,"0",0))</f>
        <v>0</v>
      </c>
      <c r="O9" s="312">
        <f>IF(OR(ｹ.有害鉱さい!D24&gt;0,ｹ.有害鉱さい!D24&lt;0),ｹ.有害鉱さい!D24,IF(O$19&gt;0,"0",0))</f>
        <v>0</v>
      </c>
      <c r="P9" s="312">
        <f>IF(OR(ｺ.廃石綿等!D24&gt;0,ｺ.廃石綿等!D24&lt;0),ｺ.廃石綿等!D24,IF(P$19&gt;0,"0",0))</f>
        <v>30</v>
      </c>
      <c r="Q9" s="312">
        <f>IF(OR(ｻ.有害ばいじん!D24&gt;0,ｻ.有害ばいじん!D24&lt;0),ｻ.有害ばいじん!D24,IF(Q$19&gt;0,"0",0))</f>
        <v>0</v>
      </c>
      <c r="R9" s="312">
        <f>IF(OR(ｼ.有害燃え殻!D24&gt;0,ｼ.有害燃え殻!D24&lt;0),ｼ.有害燃え殻!D24,IF(R$19&gt;0,"0",0))</f>
        <v>0</v>
      </c>
      <c r="S9" s="312">
        <f>IF(OR(ｽ.有害廃油!D24&gt;0,ｽ.有害廃油!D24&lt;0),ｽ.有害廃油!D24,IF(S$19&gt;0,"0",0))</f>
        <v>0</v>
      </c>
      <c r="T9" s="312">
        <f>IF(OR(ｾ.有害汚泥!D24&gt;0,ｾ.有害汚泥!D24&lt;0),ｾ.有害汚泥!D24,IF(T$19&gt;0,"0",0))</f>
        <v>0</v>
      </c>
      <c r="U9" s="312">
        <f>IF(OR(ｿ.有害廃酸!D24&gt;0,ｿ.有害廃酸!D24&lt;0),ｿ.有害廃酸!D24,IF(U$19&gt;0,"0",0))</f>
        <v>0</v>
      </c>
      <c r="V9" s="312">
        <f>IF(OR(ﾀ.有害廃ｱﾙｶﾘ!D24&gt;0,ﾀ.有害廃ｱﾙｶﾘ!D24&lt;0),ﾀ.有害廃ｱﾙｶﾘ!D24,IF(V$19&gt;0,"0",0))</f>
        <v>0</v>
      </c>
      <c r="W9" s="312">
        <f>IF(OR(ﾁ.廃水銀等!D24&gt;0,ﾁ.廃水銀等!D24&lt;0),ﾁ.廃水銀等!D24,IF(W$19&gt;0,"0",0))</f>
        <v>0</v>
      </c>
      <c r="X9" s="313">
        <f t="shared" ref="X9:X18" si="0">IF(SUM(G9:W9)&gt;0,SUM(G9:W9),IF(X$19&gt;0,"0",0))</f>
        <v>30</v>
      </c>
    </row>
    <row r="10" spans="2:24" ht="24" customHeight="1">
      <c r="B10" s="158" t="s">
        <v>327</v>
      </c>
      <c r="C10" s="633" t="s">
        <v>244</v>
      </c>
      <c r="D10" s="633"/>
      <c r="E10" s="633"/>
      <c r="F10" s="634"/>
      <c r="G10" s="314">
        <f>IF(OR(ｱ.特管廃油!D25&gt;0,ｱ.特管廃油!D25&lt;0),ｱ.特管廃油!D25,IF(G$19&gt;0,"0",0))</f>
        <v>0</v>
      </c>
      <c r="H10" s="314">
        <f>IF(OR(ｲ.特管廃酸!D25&gt;0,ｲ.特管廃酸!D25&lt;0),ｲ.特管廃酸!D25,IF(H$19&gt;0,"0",0))</f>
        <v>0</v>
      </c>
      <c r="I10" s="314">
        <f>IF(OR(ｳ.特管廃ｱﾙｶﾘ!D25&gt;0,ｳ.特管廃ｱﾙｶﾘ!D25&lt;0),ｳ.特管廃ｱﾙｶﾘ!D25,IF(I$19&gt;0,"0",0))</f>
        <v>0</v>
      </c>
      <c r="J10" s="314">
        <f>IF(OR(ｴ.感染性廃棄物!$D25&gt;0,ｴ.感染性廃棄物!$D25&lt;0),ｴ.感染性廃棄物!D25,IF(J$19&gt;0,"0",0))</f>
        <v>0</v>
      </c>
      <c r="K10" s="314">
        <f>IF(OR(ｵ.廃PCB等!$D25&gt;0,ｵ.廃PCB等!$D25&lt;0),ｵ.廃PCB等!D25,IF(K$19&gt;0,"0",0))</f>
        <v>0</v>
      </c>
      <c r="L10" s="314">
        <f>IF(OR(ｶ.PCB汚染物!D25&gt;0,ｶ.PCB汚染物!D25&lt;0),ｶ.PCB汚染物!D25,IF(L$19&gt;0,"0",0))</f>
        <v>0</v>
      </c>
      <c r="M10" s="314">
        <f>IF(OR(ｷ.PCB処理物!D25&gt;0,ｷ.PCB処理物!D25&lt;0),ｷ.PCB処理物!D25,IF(M$19&gt;0,"0",0))</f>
        <v>0</v>
      </c>
      <c r="N10" s="314">
        <f>IF(OR(ｸ.指定下水汚泥!D25&gt;0,ｸ.指定下水汚泥!D25&lt;0),ｸ.指定下水汚泥!D25,IF(N$19&gt;0,"0",0))</f>
        <v>0</v>
      </c>
      <c r="O10" s="314">
        <f>IF(OR(ｹ.有害鉱さい!D25&gt;0,ｹ.有害鉱さい!D25&lt;0),ｹ.有害鉱さい!D25,IF(O$19&gt;0,"0",0))</f>
        <v>0</v>
      </c>
      <c r="P10" s="314">
        <f>IF(OR(ｺ.廃石綿等!D25&gt;0,ｺ.廃石綿等!D25&lt;0),ｺ.廃石綿等!D25,IF(P$19&gt;0,"0",0))</f>
        <v>0</v>
      </c>
      <c r="Q10" s="314">
        <f>IF(OR(ｻ.有害ばいじん!D25&gt;0,ｻ.有害ばいじん!D25&lt;0),ｻ.有害ばいじん!D25,IF(Q$19&gt;0,"0",0))</f>
        <v>0</v>
      </c>
      <c r="R10" s="314">
        <f>IF(OR(ｼ.有害燃え殻!D25&gt;0,ｼ.有害燃え殻!D25&lt;0),ｼ.有害燃え殻!D25,IF(R$19&gt;0,"0",0))</f>
        <v>0</v>
      </c>
      <c r="S10" s="314">
        <f>IF(OR(ｽ.有害廃油!D25&gt;0,ｽ.有害廃油!D25&lt;0),ｽ.有害廃油!D25,IF(S$19&gt;0,"0",0))</f>
        <v>0</v>
      </c>
      <c r="T10" s="314">
        <f>IF(OR(ｾ.有害汚泥!D25&gt;0,ｾ.有害汚泥!D25&lt;0),ｾ.有害汚泥!D25,IF(T$19&gt;0,"0",0))</f>
        <v>0</v>
      </c>
      <c r="U10" s="314">
        <f>IF(OR(ｿ.有害廃酸!D25&gt;0,ｿ.有害廃酸!D25&lt;0),ｿ.有害廃酸!D25,IF(U$19&gt;0,"0",0))</f>
        <v>0</v>
      </c>
      <c r="V10" s="314">
        <f>IF(OR(ﾀ.有害廃ｱﾙｶﾘ!D25&gt;0,ﾀ.有害廃ｱﾙｶﾘ!D25&lt;0),ﾀ.有害廃ｱﾙｶﾘ!D25,IF(V$19&gt;0,"0",0))</f>
        <v>0</v>
      </c>
      <c r="W10" s="312">
        <f>IF(OR(ﾁ.廃水銀等!D25&gt;0,ﾁ.廃水銀等!D25&lt;0),ﾁ.廃水銀等!D25,IF(W$19&gt;0,"0",0))</f>
        <v>0</v>
      </c>
      <c r="X10" s="315">
        <f t="shared" si="0"/>
        <v>0</v>
      </c>
    </row>
    <row r="11" spans="2:24" ht="24" customHeight="1">
      <c r="B11" s="158" t="s">
        <v>328</v>
      </c>
      <c r="C11" s="635" t="s">
        <v>245</v>
      </c>
      <c r="D11" s="635"/>
      <c r="E11" s="635"/>
      <c r="F11" s="636"/>
      <c r="G11" s="316">
        <f>IF(OR(ｱ.特管廃油!D26&gt;0,ｱ.特管廃油!D26&lt;0),ｱ.特管廃油!D26,IF(G$19&gt;0,"0",0))</f>
        <v>0</v>
      </c>
      <c r="H11" s="316">
        <f>IF(OR(ｲ.特管廃酸!D26&gt;0,ｲ.特管廃酸!D26&lt;0),ｲ.特管廃酸!D26,IF(H$19&gt;0,"0",0))</f>
        <v>0</v>
      </c>
      <c r="I11" s="316">
        <f>IF(OR(ｳ.特管廃ｱﾙｶﾘ!D26&gt;0,ｳ.特管廃ｱﾙｶﾘ!D26&lt;0),ｳ.特管廃ｱﾙｶﾘ!D26,IF(I$19&gt;0,"0",0))</f>
        <v>0</v>
      </c>
      <c r="J11" s="316">
        <f>IF(OR(ｴ.感染性廃棄物!$D26&gt;0,ｴ.感染性廃棄物!$D26&lt;0),ｴ.感染性廃棄物!D26,IF(J$19&gt;0,"0",0))</f>
        <v>0</v>
      </c>
      <c r="K11" s="316">
        <f>IF(OR(ｵ.廃PCB等!$D26&gt;0,ｵ.廃PCB等!$D26&lt;0),ｵ.廃PCB等!D26,IF(K$19&gt;0,"0",0))</f>
        <v>0</v>
      </c>
      <c r="L11" s="316">
        <f>IF(OR(ｶ.PCB汚染物!D26&gt;0,ｶ.PCB汚染物!D26&lt;0),ｶ.PCB汚染物!D26,IF(L$19&gt;0,"0",0))</f>
        <v>0</v>
      </c>
      <c r="M11" s="316">
        <f>IF(OR(ｷ.PCB処理物!D26&gt;0,ｷ.PCB処理物!D26&lt;0),ｷ.PCB処理物!D26,IF(M$19&gt;0,"0",0))</f>
        <v>0</v>
      </c>
      <c r="N11" s="316">
        <f>IF(OR(ｸ.指定下水汚泥!D26&gt;0,ｸ.指定下水汚泥!D26&lt;0),ｸ.指定下水汚泥!D26,IF(N$19&gt;0,"0",0))</f>
        <v>0</v>
      </c>
      <c r="O11" s="316">
        <f>IF(OR(ｹ.有害鉱さい!D26&gt;0,ｹ.有害鉱さい!D26&lt;0),ｹ.有害鉱さい!D26,IF(O$19&gt;0,"0",0))</f>
        <v>0</v>
      </c>
      <c r="P11" s="316">
        <f>IF(OR(ｺ.廃石綿等!D26&gt;0,ｺ.廃石綿等!D26&lt;0),ｺ.廃石綿等!D26,IF(P$19&gt;0,"0",0))</f>
        <v>0</v>
      </c>
      <c r="Q11" s="316">
        <f>IF(OR(ｻ.有害ばいじん!D26&gt;0,ｻ.有害ばいじん!D26&lt;0),ｻ.有害ばいじん!D26,IF(Q$19&gt;0,"0",0))</f>
        <v>0</v>
      </c>
      <c r="R11" s="316">
        <f>IF(OR(ｼ.有害燃え殻!D26&gt;0,ｼ.有害燃え殻!D26&lt;0),ｼ.有害燃え殻!D26,IF(R$19&gt;0,"0",0))</f>
        <v>0</v>
      </c>
      <c r="S11" s="316">
        <f>IF(OR(ｽ.有害廃油!D26&gt;0,ｽ.有害廃油!D26&lt;0),ｽ.有害廃油!D26,IF(S$19&gt;0,"0",0))</f>
        <v>0</v>
      </c>
      <c r="T11" s="316">
        <f>IF(OR(ｾ.有害汚泥!D26&gt;0,ｾ.有害汚泥!D26&lt;0),ｾ.有害汚泥!D26,IF(T$19&gt;0,"0",0))</f>
        <v>0</v>
      </c>
      <c r="U11" s="316">
        <f>IF(OR(ｿ.有害廃酸!D26&gt;0,ｿ.有害廃酸!D26&lt;0),ｿ.有害廃酸!D26,IF(U$19&gt;0,"0",0))</f>
        <v>0</v>
      </c>
      <c r="V11" s="316">
        <f>IF(OR(ﾀ.有害廃ｱﾙｶﾘ!D26&gt;0,ﾀ.有害廃ｱﾙｶﾘ!D26&lt;0),ﾀ.有害廃ｱﾙｶﾘ!D26,IF(V$19&gt;0,"0",0))</f>
        <v>0</v>
      </c>
      <c r="W11" s="317">
        <f>IF(OR(ﾁ.廃水銀等!D26&gt;0,ﾁ.廃水銀等!D26&lt;0),ﾁ.廃水銀等!D26,IF(W$19&gt;0,"0",0))</f>
        <v>0</v>
      </c>
      <c r="X11" s="318">
        <f t="shared" si="0"/>
        <v>0</v>
      </c>
    </row>
    <row r="12" spans="2:24" ht="24" customHeight="1">
      <c r="B12" s="388">
        <v>7</v>
      </c>
      <c r="C12" s="635" t="s">
        <v>246</v>
      </c>
      <c r="D12" s="635"/>
      <c r="E12" s="635"/>
      <c r="F12" s="636"/>
      <c r="G12" s="316">
        <f>IF(OR(ｱ.特管廃油!D27&gt;0,ｱ.特管廃油!D27&lt;0),ｱ.特管廃油!D27,IF(G$19&gt;0,"0",0))</f>
        <v>0</v>
      </c>
      <c r="H12" s="316">
        <f>IF(OR(ｲ.特管廃酸!D27&gt;0,ｲ.特管廃酸!D27&lt;0),ｲ.特管廃酸!D27,IF(H$19&gt;0,"0",0))</f>
        <v>0</v>
      </c>
      <c r="I12" s="316">
        <f>IF(OR(ｳ.特管廃ｱﾙｶﾘ!D27&gt;0,ｳ.特管廃ｱﾙｶﾘ!D27&lt;0),ｳ.特管廃ｱﾙｶﾘ!D27,IF(I$19&gt;0,"0",0))</f>
        <v>0</v>
      </c>
      <c r="J12" s="316">
        <f>IF(OR(ｴ.感染性廃棄物!$D27&gt;0,ｴ.感染性廃棄物!$D27&lt;0),ｴ.感染性廃棄物!D27,IF(J$19&gt;0,"0",0))</f>
        <v>0</v>
      </c>
      <c r="K12" s="316">
        <f>IF(OR(ｵ.廃PCB等!$D27&gt;0,ｵ.廃PCB等!$D27&lt;0),ｵ.廃PCB等!D27,IF(K$19&gt;0,"0",0))</f>
        <v>0</v>
      </c>
      <c r="L12" s="316">
        <f>IF(OR(ｶ.PCB汚染物!D27&gt;0,ｶ.PCB汚染物!D27&lt;0),ｶ.PCB汚染物!D27,IF(L$19&gt;0,"0",0))</f>
        <v>0</v>
      </c>
      <c r="M12" s="316">
        <f>IF(OR(ｷ.PCB処理物!D27&gt;0,ｷ.PCB処理物!D27&lt;0),ｷ.PCB処理物!D27,IF(M$19&gt;0,"0",0))</f>
        <v>0</v>
      </c>
      <c r="N12" s="316">
        <f>IF(OR(ｸ.指定下水汚泥!D27&gt;0,ｸ.指定下水汚泥!D27&lt;0),ｸ.指定下水汚泥!D27,IF(N$19&gt;0,"0",0))</f>
        <v>0</v>
      </c>
      <c r="O12" s="316">
        <f>IF(OR(ｹ.有害鉱さい!D27&gt;0,ｹ.有害鉱さい!D27&lt;0),ｹ.有害鉱さい!D27,IF(O$19&gt;0,"0",0))</f>
        <v>0</v>
      </c>
      <c r="P12" s="316">
        <f>IF(OR(ｺ.廃石綿等!D27&gt;0,ｺ.廃石綿等!D27&lt;0),ｺ.廃石綿等!D27,IF(P$19&gt;0,"0",0))</f>
        <v>0</v>
      </c>
      <c r="Q12" s="316">
        <f>IF(OR(ｻ.有害ばいじん!D27&gt;0,ｻ.有害ばいじん!D27&lt;0),ｻ.有害ばいじん!D27,IF(Q$19&gt;0,"0",0))</f>
        <v>0</v>
      </c>
      <c r="R12" s="316">
        <f>IF(OR(ｼ.有害燃え殻!D27&gt;0,ｼ.有害燃え殻!D27&lt;0),ｼ.有害燃え殻!D27,IF(R$19&gt;0,"0",0))</f>
        <v>0</v>
      </c>
      <c r="S12" s="316">
        <f>IF(OR(ｽ.有害廃油!D27&gt;0,ｽ.有害廃油!D27&lt;0),ｽ.有害廃油!D27,IF(S$19&gt;0,"0",0))</f>
        <v>0</v>
      </c>
      <c r="T12" s="316">
        <f>IF(OR(ｾ.有害汚泥!D27&gt;0,ｾ.有害汚泥!D27&lt;0),ｾ.有害汚泥!D27,IF(T$19&gt;0,"0",0))</f>
        <v>0</v>
      </c>
      <c r="U12" s="316">
        <f>IF(OR(ｿ.有害廃酸!D27&gt;0,ｿ.有害廃酸!D27&lt;0),ｿ.有害廃酸!D27,IF(U$19&gt;0,"0",0))</f>
        <v>0</v>
      </c>
      <c r="V12" s="316">
        <f>IF(OR(ﾀ.有害廃ｱﾙｶﾘ!D27&gt;0,ﾀ.有害廃ｱﾙｶﾘ!D27&lt;0),ﾀ.有害廃ｱﾙｶﾘ!D27,IF(V$19&gt;0,"0",0))</f>
        <v>0</v>
      </c>
      <c r="W12" s="317">
        <f>IF(OR(ﾁ.廃水銀等!D27&gt;0,ﾁ.廃水銀等!D27&lt;0),ﾁ.廃水銀等!D27,IF(W$19&gt;0,"0",0))</f>
        <v>0</v>
      </c>
      <c r="X12" s="318">
        <f t="shared" si="0"/>
        <v>0</v>
      </c>
    </row>
    <row r="13" spans="2:24" ht="24" customHeight="1">
      <c r="B13" s="158" t="s">
        <v>168</v>
      </c>
      <c r="C13" s="637" t="s">
        <v>247</v>
      </c>
      <c r="D13" s="638"/>
      <c r="E13" s="638"/>
      <c r="F13" s="639"/>
      <c r="G13" s="316">
        <f>IF(OR(ｱ.特管廃油!D28&gt;0,ｱ.特管廃油!D28&lt;0),ｱ.特管廃油!D28,IF(G$19&gt;0,"0",0))</f>
        <v>0</v>
      </c>
      <c r="H13" s="316">
        <f>IF(OR(ｲ.特管廃酸!D28&gt;0,ｲ.特管廃酸!D28&lt;0),ｲ.特管廃酸!D28,IF(H$19&gt;0,"0",0))</f>
        <v>0</v>
      </c>
      <c r="I13" s="316">
        <f>IF(OR(ｳ.特管廃ｱﾙｶﾘ!D28&gt;0,ｳ.特管廃ｱﾙｶﾘ!D28&lt;0),ｳ.特管廃ｱﾙｶﾘ!D28,IF(I$19&gt;0,"0",0))</f>
        <v>0</v>
      </c>
      <c r="J13" s="316">
        <f>IF(OR(ｴ.感染性廃棄物!$D28&gt;0,ｴ.感染性廃棄物!$D28&lt;0),ｴ.感染性廃棄物!D28,IF(J$19&gt;0,"0",0))</f>
        <v>0</v>
      </c>
      <c r="K13" s="316">
        <f>IF(OR(ｵ.廃PCB等!$D28&gt;0,ｵ.廃PCB等!$D28&lt;0),ｵ.廃PCB等!D28,IF(K$19&gt;0,"0",0))</f>
        <v>0</v>
      </c>
      <c r="L13" s="316">
        <f>IF(OR(ｶ.PCB汚染物!D28&gt;0,ｶ.PCB汚染物!D28&lt;0),ｶ.PCB汚染物!D28,IF(L$19&gt;0,"0",0))</f>
        <v>0</v>
      </c>
      <c r="M13" s="316">
        <f>IF(OR(ｷ.PCB処理物!D28&gt;0,ｷ.PCB処理物!D28&lt;0),ｷ.PCB処理物!D28,IF(M$19&gt;0,"0",0))</f>
        <v>0</v>
      </c>
      <c r="N13" s="316">
        <f>IF(OR(ｸ.指定下水汚泥!D28&gt;0,ｸ.指定下水汚泥!D28&lt;0),ｸ.指定下水汚泥!D28,IF(N$19&gt;0,"0",0))</f>
        <v>0</v>
      </c>
      <c r="O13" s="316">
        <f>IF(OR(ｹ.有害鉱さい!D28&gt;0,ｹ.有害鉱さい!D28&lt;0),ｹ.有害鉱さい!D28,IF(O$19&gt;0,"0",0))</f>
        <v>0</v>
      </c>
      <c r="P13" s="316">
        <f>IF(OR(ｺ.廃石綿等!D28&gt;0,ｺ.廃石綿等!D28&lt;0),ｺ.廃石綿等!D28,IF(P$19&gt;0,"0",0))</f>
        <v>0</v>
      </c>
      <c r="Q13" s="316">
        <f>IF(OR(ｻ.有害ばいじん!D28&gt;0,ｻ.有害ばいじん!D28&lt;0),ｻ.有害ばいじん!D28,IF(Q$19&gt;0,"0",0))</f>
        <v>0</v>
      </c>
      <c r="R13" s="316">
        <f>IF(OR(ｼ.有害燃え殻!D28&gt;0,ｼ.有害燃え殻!D28&lt;0),ｼ.有害燃え殻!D28,IF(R$19&gt;0,"0",0))</f>
        <v>0</v>
      </c>
      <c r="S13" s="316">
        <f>IF(OR(ｽ.有害廃油!D28&gt;0,ｽ.有害廃油!D28&lt;0),ｽ.有害廃油!D28,IF(S$19&gt;0,"0",0))</f>
        <v>0</v>
      </c>
      <c r="T13" s="316">
        <f>IF(OR(ｾ.有害汚泥!D28&gt;0,ｾ.有害汚泥!D28&lt;0),ｾ.有害汚泥!D28,IF(T$19&gt;0,"0",0))</f>
        <v>0</v>
      </c>
      <c r="U13" s="316">
        <f>IF(OR(ｿ.有害廃酸!D28&gt;0,ｿ.有害廃酸!D28&lt;0),ｿ.有害廃酸!D28,IF(U$19&gt;0,"0",0))</f>
        <v>0</v>
      </c>
      <c r="V13" s="316">
        <f>IF(OR(ﾀ.有害廃ｱﾙｶﾘ!D28&gt;0,ﾀ.有害廃ｱﾙｶﾘ!D28&lt;0),ﾀ.有害廃ｱﾙｶﾘ!D28,IF(V$19&gt;0,"0",0))</f>
        <v>0</v>
      </c>
      <c r="W13" s="317">
        <f>IF(OR(ﾁ.廃水銀等!D28&gt;0,ﾁ.廃水銀等!D28&lt;0),ﾁ.廃水銀等!D28,IF(W$19&gt;0,"0",0))</f>
        <v>0</v>
      </c>
      <c r="X13" s="318">
        <f t="shared" si="0"/>
        <v>0</v>
      </c>
    </row>
    <row r="14" spans="2:24" ht="24" customHeight="1">
      <c r="B14" s="158" t="s">
        <v>169</v>
      </c>
      <c r="C14" s="635" t="s">
        <v>181</v>
      </c>
      <c r="D14" s="635"/>
      <c r="E14" s="635"/>
      <c r="F14" s="636"/>
      <c r="G14" s="316">
        <f>IF(OR(ｱ.特管廃油!D29&gt;0,ｱ.特管廃油!D29&lt;0),ｱ.特管廃油!D29,IF(G$19&gt;0,"0",0))</f>
        <v>0</v>
      </c>
      <c r="H14" s="316">
        <f>IF(OR(ｲ.特管廃酸!D29&gt;0,ｲ.特管廃酸!D29&lt;0),ｲ.特管廃酸!D29,IF(H$19&gt;0,"0",0))</f>
        <v>0</v>
      </c>
      <c r="I14" s="316">
        <f>IF(OR(ｳ.特管廃ｱﾙｶﾘ!D29&gt;0,ｳ.特管廃ｱﾙｶﾘ!D29&lt;0),ｳ.特管廃ｱﾙｶﾘ!D29,IF(I$19&gt;0,"0",0))</f>
        <v>0</v>
      </c>
      <c r="J14" s="316">
        <f>IF(OR(ｴ.感染性廃棄物!$D29&gt;0,ｴ.感染性廃棄物!$D29&lt;0),ｴ.感染性廃棄物!D29,IF(J$19&gt;0,"0",0))</f>
        <v>0</v>
      </c>
      <c r="K14" s="316">
        <f>IF(OR(ｵ.廃PCB等!$D29&gt;0,ｵ.廃PCB等!$D29&lt;0),ｵ.廃PCB等!D29,IF(K$19&gt;0,"0",0))</f>
        <v>0</v>
      </c>
      <c r="L14" s="316">
        <f>IF(OR(ｶ.PCB汚染物!D29&gt;0,ｶ.PCB汚染物!D29&lt;0),ｶ.PCB汚染物!D29,IF(L$19&gt;0,"0",0))</f>
        <v>0</v>
      </c>
      <c r="M14" s="316">
        <f>IF(OR(ｷ.PCB処理物!D29&gt;0,ｷ.PCB処理物!D29&lt;0),ｷ.PCB処理物!D29,IF(M$19&gt;0,"0",0))</f>
        <v>0</v>
      </c>
      <c r="N14" s="316">
        <f>IF(OR(ｸ.指定下水汚泥!D29&gt;0,ｸ.指定下水汚泥!D29&lt;0),ｸ.指定下水汚泥!D29,IF(N$19&gt;0,"0",0))</f>
        <v>0</v>
      </c>
      <c r="O14" s="316">
        <f>IF(OR(ｹ.有害鉱さい!D29&gt;0,ｹ.有害鉱さい!D29&lt;0),ｹ.有害鉱さい!D29,IF(O$19&gt;0,"0",0))</f>
        <v>0</v>
      </c>
      <c r="P14" s="316">
        <f>IF(OR(ｺ.廃石綿等!D29&gt;0,ｺ.廃石綿等!D29&lt;0),ｺ.廃石綿等!D29,IF(P$19&gt;0,"0",0))</f>
        <v>30</v>
      </c>
      <c r="Q14" s="316">
        <f>IF(OR(ｻ.有害ばいじん!D29&gt;0,ｻ.有害ばいじん!D29&lt;0),ｻ.有害ばいじん!D29,IF(Q$19&gt;0,"0",0))</f>
        <v>0</v>
      </c>
      <c r="R14" s="316">
        <f>IF(OR(ｼ.有害燃え殻!D29&gt;0,ｼ.有害燃え殻!D29&lt;0),ｼ.有害燃え殻!D29,IF(R$19&gt;0,"0",0))</f>
        <v>0</v>
      </c>
      <c r="S14" s="316">
        <f>IF(OR(ｽ.有害廃油!D29&gt;0,ｽ.有害廃油!D29&lt;0),ｽ.有害廃油!D29,IF(S$19&gt;0,"0",0))</f>
        <v>0</v>
      </c>
      <c r="T14" s="316">
        <f>IF(OR(ｾ.有害汚泥!D29&gt;0,ｾ.有害汚泥!D29&lt;0),ｾ.有害汚泥!D29,IF(T$19&gt;0,"0",0))</f>
        <v>0</v>
      </c>
      <c r="U14" s="316">
        <f>IF(OR(ｿ.有害廃酸!D29&gt;0,ｿ.有害廃酸!D29&lt;0),ｿ.有害廃酸!D29,IF(U$19&gt;0,"0",0))</f>
        <v>0</v>
      </c>
      <c r="V14" s="316">
        <f>IF(OR(ﾀ.有害廃ｱﾙｶﾘ!D29&gt;0,ﾀ.有害廃ｱﾙｶﾘ!D29&lt;0),ﾀ.有害廃ｱﾙｶﾘ!D29,IF(V$19&gt;0,"0",0))</f>
        <v>0</v>
      </c>
      <c r="W14" s="317">
        <f>IF(OR(ﾁ.廃水銀等!D29&gt;0,ﾁ.廃水銀等!D29&lt;0),ﾁ.廃水銀等!D29,IF(W$19&gt;0,"0",0))</f>
        <v>0</v>
      </c>
      <c r="X14" s="318">
        <f t="shared" si="0"/>
        <v>30</v>
      </c>
    </row>
    <row r="15" spans="2:24" ht="24" customHeight="1">
      <c r="B15" s="158" t="s">
        <v>184</v>
      </c>
      <c r="C15" s="635" t="s">
        <v>182</v>
      </c>
      <c r="D15" s="635"/>
      <c r="E15" s="635"/>
      <c r="F15" s="636"/>
      <c r="G15" s="316">
        <f>IF(OR(ｱ.特管廃油!D30&gt;0,ｱ.特管廃油!D30&lt;0),ｱ.特管廃油!D30,IF(G$19&gt;0,"0",0))</f>
        <v>0</v>
      </c>
      <c r="H15" s="316">
        <f>IF(OR(ｲ.特管廃酸!D30&gt;0,ｲ.特管廃酸!D30&lt;0),ｲ.特管廃酸!D30,IF(H$19&gt;0,"0",0))</f>
        <v>0</v>
      </c>
      <c r="I15" s="316">
        <f>IF(OR(ｳ.特管廃ｱﾙｶﾘ!D30&gt;0,ｳ.特管廃ｱﾙｶﾘ!D30&lt;0),ｳ.特管廃ｱﾙｶﾘ!D30,IF(I$19&gt;0,"0",0))</f>
        <v>0</v>
      </c>
      <c r="J15" s="316">
        <f>IF(OR(ｴ.感染性廃棄物!$D30&gt;0,ｴ.感染性廃棄物!$D30&lt;0),ｴ.感染性廃棄物!D30,IF(J$19&gt;0,"0",0))</f>
        <v>0</v>
      </c>
      <c r="K15" s="316">
        <f>IF(OR(ｵ.廃PCB等!$D30&gt;0,ｵ.廃PCB等!$D30&lt;0),ｵ.廃PCB等!D30,IF(K$19&gt;0,"0",0))</f>
        <v>0</v>
      </c>
      <c r="L15" s="316">
        <f>IF(OR(ｶ.PCB汚染物!D30&gt;0,ｶ.PCB汚染物!D30&lt;0),ｶ.PCB汚染物!D30,IF(L$19&gt;0,"0",0))</f>
        <v>0</v>
      </c>
      <c r="M15" s="316">
        <f>IF(OR(ｷ.PCB処理物!D30&gt;0,ｷ.PCB処理物!D30&lt;0),ｷ.PCB処理物!D30,IF(M$19&gt;0,"0",0))</f>
        <v>0</v>
      </c>
      <c r="N15" s="316">
        <f>IF(OR(ｸ.指定下水汚泥!D30&gt;0,ｸ.指定下水汚泥!D30&lt;0),ｸ.指定下水汚泥!D30,IF(N$19&gt;0,"0",0))</f>
        <v>0</v>
      </c>
      <c r="O15" s="316">
        <f>IF(OR(ｹ.有害鉱さい!D30&gt;0,ｹ.有害鉱さい!D30&lt;0),ｹ.有害鉱さい!D30,IF(O$19&gt;0,"0",0))</f>
        <v>0</v>
      </c>
      <c r="P15" s="316">
        <f>IF(OR(ｺ.廃石綿等!D30&gt;0,ｺ.廃石綿等!D30&lt;0),ｺ.廃石綿等!D30,IF(P$19&gt;0,"0",0))</f>
        <v>0</v>
      </c>
      <c r="Q15" s="316">
        <f>IF(OR(ｻ.有害ばいじん!D30&gt;0,ｻ.有害ばいじん!D30&lt;0),ｻ.有害ばいじん!D30,IF(Q$19&gt;0,"0",0))</f>
        <v>0</v>
      </c>
      <c r="R15" s="316">
        <f>IF(OR(ｼ.有害燃え殻!D30&gt;0,ｼ.有害燃え殻!D30&lt;0),ｼ.有害燃え殻!D30,IF(R$19&gt;0,"0",0))</f>
        <v>0</v>
      </c>
      <c r="S15" s="316">
        <f>IF(OR(ｽ.有害廃油!D30&gt;0,ｽ.有害廃油!D30&lt;0),ｽ.有害廃油!D30,IF(S$19&gt;0,"0",0))</f>
        <v>0</v>
      </c>
      <c r="T15" s="316">
        <f>IF(OR(ｾ.有害汚泥!D30&gt;0,ｾ.有害汚泥!D30&lt;0),ｾ.有害汚泥!D30,IF(T$19&gt;0,"0",0))</f>
        <v>0</v>
      </c>
      <c r="U15" s="316">
        <f>IF(OR(ｿ.有害廃酸!D30&gt;0,ｿ.有害廃酸!D30&lt;0),ｿ.有害廃酸!D30,IF(U$19&gt;0,"0",0))</f>
        <v>0</v>
      </c>
      <c r="V15" s="316">
        <f>IF(OR(ﾀ.有害廃ｱﾙｶﾘ!D30&gt;0,ﾀ.有害廃ｱﾙｶﾘ!D30&lt;0),ﾀ.有害廃ｱﾙｶﾘ!D30,IF(V$19&gt;0,"0",0))</f>
        <v>0</v>
      </c>
      <c r="W15" s="317">
        <f>IF(OR(ﾁ.廃水銀等!D30&gt;0,ﾁ.廃水銀等!D30&lt;0),ﾁ.廃水銀等!D30,IF(W$19&gt;0,"0",0))</f>
        <v>0</v>
      </c>
      <c r="X15" s="318">
        <f t="shared" si="0"/>
        <v>0</v>
      </c>
    </row>
    <row r="16" spans="2:24" ht="24" customHeight="1">
      <c r="B16" s="158" t="s">
        <v>185</v>
      </c>
      <c r="C16" s="635" t="s">
        <v>183</v>
      </c>
      <c r="D16" s="635"/>
      <c r="E16" s="635"/>
      <c r="F16" s="636"/>
      <c r="G16" s="316">
        <f>IF(OR(ｱ.特管廃油!D31&gt;0,ｱ.特管廃油!D31&lt;0),ｱ.特管廃油!D31,IF(G$19&gt;0,"0",0))</f>
        <v>0</v>
      </c>
      <c r="H16" s="316">
        <f>IF(OR(ｲ.特管廃酸!D31&gt;0,ｲ.特管廃酸!D31&lt;0),ｲ.特管廃酸!D31,IF(H$19&gt;0,"0",0))</f>
        <v>0</v>
      </c>
      <c r="I16" s="316">
        <f>IF(OR(ｳ.特管廃ｱﾙｶﾘ!D31&gt;0,ｳ.特管廃ｱﾙｶﾘ!D31&lt;0),ｳ.特管廃ｱﾙｶﾘ!D31,IF(I$19&gt;0,"0",0))</f>
        <v>0</v>
      </c>
      <c r="J16" s="316">
        <f>IF(OR(ｴ.感染性廃棄物!$D31&gt;0,ｴ.感染性廃棄物!$D31&lt;0),ｴ.感染性廃棄物!D31,IF(J$19&gt;0,"0",0))</f>
        <v>0</v>
      </c>
      <c r="K16" s="316">
        <f>IF(OR(ｵ.廃PCB等!$D31&gt;0,ｵ.廃PCB等!$D31&lt;0),ｵ.廃PCB等!D31,IF(K$19&gt;0,"0",0))</f>
        <v>0</v>
      </c>
      <c r="L16" s="316">
        <f>IF(OR(ｶ.PCB汚染物!D31&gt;0,ｶ.PCB汚染物!D31&lt;0),ｶ.PCB汚染物!D31,IF(L$19&gt;0,"0",0))</f>
        <v>0</v>
      </c>
      <c r="M16" s="316">
        <f>IF(OR(ｷ.PCB処理物!D31&gt;0,ｷ.PCB処理物!D31&lt;0),ｷ.PCB処理物!D31,IF(M$19&gt;0,"0",0))</f>
        <v>0</v>
      </c>
      <c r="N16" s="316">
        <f>IF(OR(ｸ.指定下水汚泥!D31&gt;0,ｸ.指定下水汚泥!D31&lt;0),ｸ.指定下水汚泥!D31,IF(N$19&gt;0,"0",0))</f>
        <v>0</v>
      </c>
      <c r="O16" s="316">
        <f>IF(OR(ｹ.有害鉱さい!D31&gt;0,ｹ.有害鉱さい!D31&lt;0),ｹ.有害鉱さい!D31,IF(O$19&gt;0,"0",0))</f>
        <v>0</v>
      </c>
      <c r="P16" s="316">
        <f>IF(OR(ｺ.廃石綿等!D31&gt;0,ｺ.廃石綿等!D31&lt;0),ｺ.廃石綿等!D31,IF(P$19&gt;0,"0",0))</f>
        <v>30</v>
      </c>
      <c r="Q16" s="316">
        <f>IF(OR(ｻ.有害ばいじん!D31&gt;0,ｻ.有害ばいじん!D31&lt;0),ｻ.有害ばいじん!D31,IF(Q$19&gt;0,"0",0))</f>
        <v>0</v>
      </c>
      <c r="R16" s="316">
        <f>IF(OR(ｼ.有害燃え殻!D31&gt;0,ｼ.有害燃え殻!D31&lt;0),ｼ.有害燃え殻!D31,IF(R$19&gt;0,"0",0))</f>
        <v>0</v>
      </c>
      <c r="S16" s="316">
        <f>IF(OR(ｽ.有害廃油!D31&gt;0,ｽ.有害廃油!D31&lt;0),ｽ.有害廃油!D31,IF(S$19&gt;0,"0",0))</f>
        <v>0</v>
      </c>
      <c r="T16" s="316">
        <f>IF(OR(ｾ.有害汚泥!D31&gt;0,ｾ.有害汚泥!D31&lt;0),ｾ.有害汚泥!D31,IF(T$19&gt;0,"0",0))</f>
        <v>0</v>
      </c>
      <c r="U16" s="316">
        <f>IF(OR(ｿ.有害廃酸!D31&gt;0,ｿ.有害廃酸!D31&lt;0),ｿ.有害廃酸!D31,IF(U$19&gt;0,"0",0))</f>
        <v>0</v>
      </c>
      <c r="V16" s="316">
        <f>IF(OR(ﾀ.有害廃ｱﾙｶﾘ!D31&gt;0,ﾀ.有害廃ｱﾙｶﾘ!D31&lt;0),ﾀ.有害廃ｱﾙｶﾘ!D31,IF(V$19&gt;0,"0",0))</f>
        <v>0</v>
      </c>
      <c r="W16" s="317">
        <f>IF(OR(ﾁ.廃水銀等!D31&gt;0,ﾁ.廃水銀等!D31&lt;0),ﾁ.廃水銀等!D31,IF(W$19&gt;0,"0",0))</f>
        <v>0</v>
      </c>
      <c r="X16" s="318">
        <f t="shared" si="0"/>
        <v>30</v>
      </c>
    </row>
    <row r="17" spans="2:24" ht="24" customHeight="1">
      <c r="B17" s="158"/>
      <c r="C17" s="635" t="s">
        <v>400</v>
      </c>
      <c r="D17" s="635"/>
      <c r="E17" s="635"/>
      <c r="F17" s="636"/>
      <c r="G17" s="316">
        <f>IF(OR(ｱ.特管廃油!D32&gt;0,ｱ.特管廃油!D32&lt;0),ｱ.特管廃油!D32,IF(G$19&gt;0,"0",0))</f>
        <v>0</v>
      </c>
      <c r="H17" s="316">
        <f>IF(OR(ｲ.特管廃酸!D32&gt;0,ｲ.特管廃酸!D32&lt;0),ｲ.特管廃酸!D32,IF(H$19&gt;0,"0",0))</f>
        <v>0</v>
      </c>
      <c r="I17" s="316">
        <f>IF(OR(ｳ.特管廃ｱﾙｶﾘ!D32&gt;0,ｳ.特管廃ｱﾙｶﾘ!D32&lt;0),ｳ.特管廃ｱﾙｶﾘ!D32,IF(I$19&gt;0,"0",0))</f>
        <v>0</v>
      </c>
      <c r="J17" s="316">
        <f>IF(OR(ｴ.感染性廃棄物!$D32&gt;0,ｴ.感染性廃棄物!$D32&lt;0),ｴ.感染性廃棄物!D32,IF(J$19&gt;0,"0",0))</f>
        <v>0</v>
      </c>
      <c r="K17" s="316">
        <f>IF(OR(ｵ.廃PCB等!$D32&gt;0,ｵ.廃PCB等!$D32&lt;0),ｵ.廃PCB等!D32,IF(K$19&gt;0,"0",0))</f>
        <v>0</v>
      </c>
      <c r="L17" s="316">
        <f>IF(OR(ｶ.PCB汚染物!D32&gt;0,ｶ.PCB汚染物!D32&lt;0),ｶ.PCB汚染物!D32,IF(L$19&gt;0,"0",0))</f>
        <v>0</v>
      </c>
      <c r="M17" s="316">
        <f>IF(OR(ｷ.PCB処理物!D32&gt;0,ｷ.PCB処理物!D32&lt;0),ｷ.PCB処理物!D32,IF(M$19&gt;0,"0",0))</f>
        <v>0</v>
      </c>
      <c r="N17" s="316">
        <f>IF(OR(ｸ.指定下水汚泥!D32&gt;0,ｸ.指定下水汚泥!D32&lt;0),ｸ.指定下水汚泥!D32,IF(N$19&gt;0,"0",0))</f>
        <v>0</v>
      </c>
      <c r="O17" s="316">
        <f>IF(OR(ｹ.有害鉱さい!D32&gt;0,ｹ.有害鉱さい!D32&lt;0),ｹ.有害鉱さい!D32,IF(O$19&gt;0,"0",0))</f>
        <v>0</v>
      </c>
      <c r="P17" s="316">
        <f>IF(OR(ｺ.廃石綿等!D32&gt;0,ｺ.廃石綿等!D32&lt;0),ｺ.廃石綿等!D32,IF(P$19&gt;0,"0",0))</f>
        <v>0</v>
      </c>
      <c r="Q17" s="316">
        <f>IF(OR(ｻ.有害ばいじん!D32&gt;0,ｻ.有害ばいじん!D32&lt;0),ｻ.有害ばいじん!D32,IF(Q$19&gt;0,"0",0))</f>
        <v>0</v>
      </c>
      <c r="R17" s="316">
        <f>IF(OR(ｼ.有害燃え殻!D32&gt;0,ｼ.有害燃え殻!D32&lt;0),ｼ.有害燃え殻!D32,IF(R$19&gt;0,"0",0))</f>
        <v>0</v>
      </c>
      <c r="S17" s="316">
        <f>IF(OR(ｽ.有害廃油!D32&gt;0,ｽ.有害廃油!D32&lt;0),ｽ.有害廃油!D32,IF(S$19&gt;0,"0",0))</f>
        <v>0</v>
      </c>
      <c r="T17" s="316">
        <f>IF(OR(ｾ.有害汚泥!D32&gt;0,ｾ.有害汚泥!D32&lt;0),ｾ.有害汚泥!D32,IF(T$19&gt;0,"0",0))</f>
        <v>0</v>
      </c>
      <c r="U17" s="316">
        <f>IF(OR(ｿ.有害廃酸!D32&gt;0,ｿ.有害廃酸!D32&lt;0),ｿ.有害廃酸!D32,IF(U$19&gt;0,"0",0))</f>
        <v>0</v>
      </c>
      <c r="V17" s="316">
        <f>IF(OR(ﾀ.有害廃ｱﾙｶﾘ!D32&gt;0,ﾀ.有害廃ｱﾙｶﾘ!D32&lt;0),ﾀ.有害廃ｱﾙｶﾘ!D32,IF(V$19&gt;0,"0",0))</f>
        <v>0</v>
      </c>
      <c r="W17" s="317">
        <f>IF(OR(ﾁ.廃水銀等!D32&gt;0,ﾁ.廃水銀等!D32&lt;0),ﾁ.廃水銀等!D32,IF(W$19&gt;0,"0",0))</f>
        <v>0</v>
      </c>
      <c r="X17" s="318">
        <f t="shared" si="0"/>
        <v>0</v>
      </c>
    </row>
    <row r="18" spans="2:24" ht="24" customHeight="1" thickBot="1">
      <c r="B18" s="159"/>
      <c r="C18" s="185" t="s">
        <v>201</v>
      </c>
      <c r="D18" s="631" t="s">
        <v>403</v>
      </c>
      <c r="E18" s="631"/>
      <c r="F18" s="632"/>
      <c r="G18" s="319">
        <f>IF(OR(ｱ.特管廃油!D33&gt;0,ｱ.特管廃油!D33&lt;0),ｱ.特管廃油!D33,IF(G$19&gt;0,"0",0))</f>
        <v>0</v>
      </c>
      <c r="H18" s="319">
        <f>IF(OR(ｲ.特管廃酸!D33&gt;0,ｲ.特管廃酸!D33&lt;0),ｲ.特管廃酸!D33,IF(H$19&gt;0,"0",0))</f>
        <v>0</v>
      </c>
      <c r="I18" s="319">
        <f>IF(OR(ｳ.特管廃ｱﾙｶﾘ!D33&gt;0,ｳ.特管廃ｱﾙｶﾘ!D33&lt;0),ｳ.特管廃ｱﾙｶﾘ!D33,IF(I$19&gt;0,"0",0))</f>
        <v>0</v>
      </c>
      <c r="J18" s="319">
        <f>IF(OR(ｴ.感染性廃棄物!$D33&gt;0,ｴ.感染性廃棄物!$D33&lt;0),ｴ.感染性廃棄物!D33,IF(J$19&gt;0,"0",0))</f>
        <v>0</v>
      </c>
      <c r="K18" s="319">
        <f>IF(OR(ｵ.廃PCB等!$D33&gt;0,ｵ.廃PCB等!$D33&lt;0),ｵ.廃PCB等!D33,IF(K$19&gt;0,"0",0))</f>
        <v>0</v>
      </c>
      <c r="L18" s="319">
        <f>IF(OR(ｶ.PCB汚染物!D33&gt;0,ｶ.PCB汚染物!D33&lt;0),ｶ.PCB汚染物!D33,IF(L$19&gt;0,"0",0))</f>
        <v>0</v>
      </c>
      <c r="M18" s="319">
        <f>IF(OR(ｷ.PCB処理物!D33&gt;0,ｷ.PCB処理物!D33&lt;0),ｷ.PCB処理物!D33,IF(M$19&gt;0,"0",0))</f>
        <v>0</v>
      </c>
      <c r="N18" s="319">
        <f>IF(OR(ｸ.指定下水汚泥!D33&gt;0,ｸ.指定下水汚泥!D33&lt;0),ｸ.指定下水汚泥!D33,IF(N$19&gt;0,"0",0))</f>
        <v>0</v>
      </c>
      <c r="O18" s="319">
        <f>IF(OR(ｹ.有害鉱さい!D33&gt;0,ｹ.有害鉱さい!D33&lt;0),ｹ.有害鉱さい!D33,IF(O$19&gt;0,"0",0))</f>
        <v>0</v>
      </c>
      <c r="P18" s="319">
        <f>IF(OR(ｺ.廃石綿等!D33&gt;0,ｺ.廃石綿等!D33&lt;0),ｺ.廃石綿等!D33,IF(P$19&gt;0,"0",0))</f>
        <v>0</v>
      </c>
      <c r="Q18" s="319">
        <f>IF(OR(ｻ.有害ばいじん!D33&gt;0,ｻ.有害ばいじん!D33&lt;0),ｻ.有害ばいじん!D33,IF(Q$19&gt;0,"0",0))</f>
        <v>0</v>
      </c>
      <c r="R18" s="319">
        <f>IF(OR(ｼ.有害燃え殻!D33&gt;0,ｼ.有害燃え殻!D33&lt;0),ｼ.有害燃え殻!D33,IF(R$19&gt;0,"0",0))</f>
        <v>0</v>
      </c>
      <c r="S18" s="319">
        <f>IF(OR(ｽ.有害廃油!D33&gt;0,ｽ.有害廃油!D33&lt;0),ｽ.有害廃油!D33,IF(S$19&gt;0,"0",0))</f>
        <v>0</v>
      </c>
      <c r="T18" s="319">
        <f>IF(OR(ｾ.有害汚泥!D33&gt;0,ｾ.有害汚泥!D33&lt;0),ｾ.有害汚泥!D33,IF(T$19&gt;0,"0",0))</f>
        <v>0</v>
      </c>
      <c r="U18" s="319">
        <f>IF(OR(ｿ.有害廃酸!D33&gt;0,ｿ.有害廃酸!D33&lt;0),ｿ.有害廃酸!D33,IF(U$19&gt;0,"0",0))</f>
        <v>0</v>
      </c>
      <c r="V18" s="319">
        <f>IF(OR(ﾀ.有害廃ｱﾙｶﾘ!D33&gt;0,ﾀ.有害廃ｱﾙｶﾘ!D33&lt;0),ﾀ.有害廃ｱﾙｶﾘ!D33,IF(V$19&gt;0,"0",0))</f>
        <v>0</v>
      </c>
      <c r="W18" s="320">
        <f>IF(OR(ﾁ.廃水銀等!D33&gt;0,ﾁ.廃水銀等!D33&lt;0),ﾁ.廃水銀等!D33,IF(W$19&gt;0,"0",0))</f>
        <v>0</v>
      </c>
      <c r="X18" s="321">
        <f t="shared" si="0"/>
        <v>0</v>
      </c>
    </row>
    <row r="19" spans="2:24" ht="24" customHeight="1" thickTop="1">
      <c r="B19" s="155"/>
      <c r="C19" s="160" t="s">
        <v>301</v>
      </c>
      <c r="D19" s="649" t="s">
        <v>302</v>
      </c>
      <c r="E19" s="649"/>
      <c r="F19" s="650"/>
      <c r="G19" s="322">
        <f t="shared" ref="G19:V19" si="1">+G37+G25+G23+G22+G21-G20</f>
        <v>0</v>
      </c>
      <c r="H19" s="322">
        <f t="shared" si="1"/>
        <v>0</v>
      </c>
      <c r="I19" s="322">
        <f t="shared" si="1"/>
        <v>0</v>
      </c>
      <c r="J19" s="322">
        <f t="shared" si="1"/>
        <v>0</v>
      </c>
      <c r="K19" s="322">
        <f t="shared" si="1"/>
        <v>0</v>
      </c>
      <c r="L19" s="322">
        <f t="shared" si="1"/>
        <v>0</v>
      </c>
      <c r="M19" s="322">
        <f t="shared" si="1"/>
        <v>0</v>
      </c>
      <c r="N19" s="322">
        <f t="shared" si="1"/>
        <v>0</v>
      </c>
      <c r="O19" s="322">
        <f t="shared" si="1"/>
        <v>0</v>
      </c>
      <c r="P19" s="322">
        <f t="shared" si="1"/>
        <v>0</v>
      </c>
      <c r="Q19" s="322">
        <f t="shared" si="1"/>
        <v>0</v>
      </c>
      <c r="R19" s="322">
        <f t="shared" si="1"/>
        <v>0</v>
      </c>
      <c r="S19" s="322">
        <f t="shared" si="1"/>
        <v>0</v>
      </c>
      <c r="T19" s="322">
        <f t="shared" si="1"/>
        <v>0</v>
      </c>
      <c r="U19" s="322">
        <f>+U37+U25+U23+U22+U21-U20</f>
        <v>0</v>
      </c>
      <c r="V19" s="322">
        <f t="shared" si="1"/>
        <v>0</v>
      </c>
      <c r="W19" s="322">
        <f>+W37+W25+W23+W22+W21-W20</f>
        <v>0</v>
      </c>
      <c r="X19" s="323">
        <f t="shared" ref="X19:X47" si="2">SUM(G19:W19)</f>
        <v>0</v>
      </c>
    </row>
    <row r="20" spans="2:24" ht="24" customHeight="1" thickBot="1">
      <c r="B20" s="156"/>
      <c r="C20" s="205" t="s">
        <v>173</v>
      </c>
      <c r="D20" s="651" t="s">
        <v>174</v>
      </c>
      <c r="E20" s="651"/>
      <c r="F20" s="652"/>
      <c r="G20" s="324">
        <f>+ｱ.特管廃油!$F$15</f>
        <v>0</v>
      </c>
      <c r="H20" s="324">
        <f>+ｲ.特管廃酸!$F$15</f>
        <v>0</v>
      </c>
      <c r="I20" s="324">
        <f>+ｳ.特管廃ｱﾙｶﾘ!$F$15</f>
        <v>0</v>
      </c>
      <c r="J20" s="324">
        <f>+ｴ.感染性廃棄物!$F$15</f>
        <v>0</v>
      </c>
      <c r="K20" s="324">
        <f>+ｵ.廃PCB等!$F$15</f>
        <v>0</v>
      </c>
      <c r="L20" s="324">
        <f>+ｶ.PCB汚染物!$F$15</f>
        <v>0</v>
      </c>
      <c r="M20" s="324">
        <f>+ｷ.PCB処理物!$F$15</f>
        <v>0</v>
      </c>
      <c r="N20" s="324">
        <f>+ｸ.指定下水汚泥!$F$15</f>
        <v>0</v>
      </c>
      <c r="O20" s="324">
        <f>+ｹ.有害鉱さい!$F$15</f>
        <v>0</v>
      </c>
      <c r="P20" s="324">
        <f>+ｺ.廃石綿等!$F$15</f>
        <v>0</v>
      </c>
      <c r="Q20" s="324">
        <f>+ｻ.有害ばいじん!$F$15</f>
        <v>0</v>
      </c>
      <c r="R20" s="324">
        <f>+ｼ.有害燃え殻!$F$15</f>
        <v>0</v>
      </c>
      <c r="S20" s="324">
        <f>+ｽ.有害廃油!$F$15</f>
        <v>0</v>
      </c>
      <c r="T20" s="324">
        <f>+ｾ.有害汚泥!$F$15</f>
        <v>0</v>
      </c>
      <c r="U20" s="324">
        <f>+ｿ.有害廃酸!$F$15</f>
        <v>0</v>
      </c>
      <c r="V20" s="324">
        <f>+ﾀ.有害廃ｱﾙｶﾘ!$F$15</f>
        <v>0</v>
      </c>
      <c r="W20" s="324">
        <f>+ﾁ.廃水銀等!$F$15</f>
        <v>0</v>
      </c>
      <c r="X20" s="325">
        <f t="shared" si="2"/>
        <v>0</v>
      </c>
    </row>
    <row r="21" spans="2:24" ht="24" customHeight="1">
      <c r="B21" s="156"/>
      <c r="C21" s="114"/>
      <c r="D21" s="204" t="s">
        <v>51</v>
      </c>
      <c r="E21" s="653" t="s">
        <v>215</v>
      </c>
      <c r="F21" s="654"/>
      <c r="G21" s="326">
        <f>+ｱ.特管廃油!$P$12</f>
        <v>0</v>
      </c>
      <c r="H21" s="326">
        <f>+ｲ.特管廃酸!$P$12</f>
        <v>0</v>
      </c>
      <c r="I21" s="326">
        <f>+ｳ.特管廃ｱﾙｶﾘ!$P$12</f>
        <v>0</v>
      </c>
      <c r="J21" s="326">
        <f>+ｴ.感染性廃棄物!$P$12</f>
        <v>0</v>
      </c>
      <c r="K21" s="326">
        <f>+ｵ.廃PCB等!$P$12</f>
        <v>0</v>
      </c>
      <c r="L21" s="326">
        <f>+ｶ.PCB汚染物!$P$12</f>
        <v>0</v>
      </c>
      <c r="M21" s="326">
        <f>+ｷ.PCB処理物!$P$12</f>
        <v>0</v>
      </c>
      <c r="N21" s="326">
        <f>+ｸ.指定下水汚泥!$P$12</f>
        <v>0</v>
      </c>
      <c r="O21" s="326">
        <f>+ｹ.有害鉱さい!$P$12</f>
        <v>0</v>
      </c>
      <c r="P21" s="326">
        <f>+ｺ.廃石綿等!$P$12</f>
        <v>0</v>
      </c>
      <c r="Q21" s="326">
        <f>+ｻ.有害ばいじん!$P$12</f>
        <v>0</v>
      </c>
      <c r="R21" s="326">
        <f>+ｼ.有害燃え殻!$P$12</f>
        <v>0</v>
      </c>
      <c r="S21" s="326">
        <f>+ｽ.有害廃油!$P$12</f>
        <v>0</v>
      </c>
      <c r="T21" s="326">
        <f>+ｾ.有害汚泥!$P$12</f>
        <v>0</v>
      </c>
      <c r="U21" s="326">
        <f>+ｿ.有害廃酸!$P$12</f>
        <v>0</v>
      </c>
      <c r="V21" s="326">
        <f>+ﾀ.有害廃ｱﾙｶﾘ!$P$12</f>
        <v>0</v>
      </c>
      <c r="W21" s="326">
        <f>+ﾁ.廃水銀等!$P$12</f>
        <v>0</v>
      </c>
      <c r="X21" s="327">
        <f t="shared" si="2"/>
        <v>0</v>
      </c>
    </row>
    <row r="22" spans="2:24" ht="24" customHeight="1">
      <c r="B22" s="156"/>
      <c r="C22" s="114"/>
      <c r="D22" s="113" t="s">
        <v>52</v>
      </c>
      <c r="E22" s="647" t="s">
        <v>282</v>
      </c>
      <c r="F22" s="648"/>
      <c r="G22" s="328">
        <f>+ｱ.特管廃油!$P$15</f>
        <v>0</v>
      </c>
      <c r="H22" s="328">
        <f>+ｲ.特管廃酸!$P$15</f>
        <v>0</v>
      </c>
      <c r="I22" s="328">
        <f>+ｳ.特管廃ｱﾙｶﾘ!$P$15</f>
        <v>0</v>
      </c>
      <c r="J22" s="328">
        <f>+ｴ.感染性廃棄物!$P$15</f>
        <v>0</v>
      </c>
      <c r="K22" s="328">
        <f>+ｵ.廃PCB等!$P$15</f>
        <v>0</v>
      </c>
      <c r="L22" s="328">
        <f>+ｶ.PCB汚染物!$P$15</f>
        <v>0</v>
      </c>
      <c r="M22" s="328">
        <f>+ｷ.PCB処理物!$P$15</f>
        <v>0</v>
      </c>
      <c r="N22" s="328">
        <f>+ｸ.指定下水汚泥!$P$15</f>
        <v>0</v>
      </c>
      <c r="O22" s="328">
        <f>+ｹ.有害鉱さい!$P$15</f>
        <v>0</v>
      </c>
      <c r="P22" s="328">
        <f>+ｺ.廃石綿等!$P$15</f>
        <v>0</v>
      </c>
      <c r="Q22" s="328">
        <f>+ｻ.有害ばいじん!$P$15</f>
        <v>0</v>
      </c>
      <c r="R22" s="328">
        <f>+ｼ.有害燃え殻!$P$15</f>
        <v>0</v>
      </c>
      <c r="S22" s="328">
        <f>+ｽ.有害廃油!$P$15</f>
        <v>0</v>
      </c>
      <c r="T22" s="328">
        <f>+ｾ.有害汚泥!$P$15</f>
        <v>0</v>
      </c>
      <c r="U22" s="328">
        <f>+ｿ.有害廃酸!$P$15</f>
        <v>0</v>
      </c>
      <c r="V22" s="328">
        <f>+ﾀ.有害廃ｱﾙｶﾘ!$P$15</f>
        <v>0</v>
      </c>
      <c r="W22" s="328">
        <f>+ﾁ.廃水銀等!$P$15</f>
        <v>0</v>
      </c>
      <c r="X22" s="329">
        <f t="shared" si="2"/>
        <v>0</v>
      </c>
    </row>
    <row r="23" spans="2:24" ht="24" customHeight="1">
      <c r="B23" s="156"/>
      <c r="C23" s="114"/>
      <c r="D23" s="359" t="s">
        <v>53</v>
      </c>
      <c r="E23" s="643" t="s">
        <v>216</v>
      </c>
      <c r="F23" s="644"/>
      <c r="G23" s="330">
        <f>+ｱ.特管廃油!$P$18</f>
        <v>0</v>
      </c>
      <c r="H23" s="330">
        <f>+ｲ.特管廃酸!$P$18</f>
        <v>0</v>
      </c>
      <c r="I23" s="330">
        <f>+ｳ.特管廃ｱﾙｶﾘ!$P$18</f>
        <v>0</v>
      </c>
      <c r="J23" s="330">
        <f>+ｴ.感染性廃棄物!$P$18</f>
        <v>0</v>
      </c>
      <c r="K23" s="330">
        <f>+ｵ.廃PCB等!$P$18</f>
        <v>0</v>
      </c>
      <c r="L23" s="330">
        <f>+ｶ.PCB汚染物!$P$18</f>
        <v>0</v>
      </c>
      <c r="M23" s="330">
        <f>+ｷ.PCB処理物!$P$18</f>
        <v>0</v>
      </c>
      <c r="N23" s="330">
        <f>+ｸ.指定下水汚泥!$P$18</f>
        <v>0</v>
      </c>
      <c r="O23" s="330">
        <f>+ｹ.有害鉱さい!$P$18</f>
        <v>0</v>
      </c>
      <c r="P23" s="330">
        <f>+ｺ.廃石綿等!$P$18</f>
        <v>0</v>
      </c>
      <c r="Q23" s="330">
        <f>+ｻ.有害ばいじん!$P$18</f>
        <v>0</v>
      </c>
      <c r="R23" s="330">
        <f>+ｼ.有害燃え殻!$P$18</f>
        <v>0</v>
      </c>
      <c r="S23" s="330">
        <f>+ｽ.有害廃油!$P$18</f>
        <v>0</v>
      </c>
      <c r="T23" s="330">
        <f>+ｾ.有害汚泥!$P$18</f>
        <v>0</v>
      </c>
      <c r="U23" s="330">
        <f>+ｿ.有害廃酸!$P$18</f>
        <v>0</v>
      </c>
      <c r="V23" s="330">
        <f>+ﾀ.有害廃ｱﾙｶﾘ!$P$18</f>
        <v>0</v>
      </c>
      <c r="W23" s="330">
        <f>+ﾁ.廃水銀等!$P$18</f>
        <v>0</v>
      </c>
      <c r="X23" s="331">
        <f t="shared" si="2"/>
        <v>0</v>
      </c>
    </row>
    <row r="24" spans="2:24" ht="24" customHeight="1">
      <c r="B24" s="156"/>
      <c r="C24" s="114"/>
      <c r="D24" s="186"/>
      <c r="E24" s="187" t="s">
        <v>54</v>
      </c>
      <c r="F24" s="188" t="s">
        <v>217</v>
      </c>
      <c r="G24" s="332">
        <f>+ｱ.特管廃油!$P$21</f>
        <v>0</v>
      </c>
      <c r="H24" s="332">
        <f>+ｲ.特管廃酸!$P$21</f>
        <v>0</v>
      </c>
      <c r="I24" s="332">
        <f>+ｳ.特管廃ｱﾙｶﾘ!$P$21</f>
        <v>0</v>
      </c>
      <c r="J24" s="332">
        <f>+ｴ.感染性廃棄物!$P$21</f>
        <v>0</v>
      </c>
      <c r="K24" s="332">
        <f>+ｵ.廃PCB等!$P$21</f>
        <v>0</v>
      </c>
      <c r="L24" s="332">
        <f>+ｶ.PCB汚染物!$P$21</f>
        <v>0</v>
      </c>
      <c r="M24" s="332">
        <f>+ｷ.PCB処理物!$P$21</f>
        <v>0</v>
      </c>
      <c r="N24" s="332">
        <f>+ｸ.指定下水汚泥!$P$21</f>
        <v>0</v>
      </c>
      <c r="O24" s="332">
        <f>+ｹ.有害鉱さい!$P$21</f>
        <v>0</v>
      </c>
      <c r="P24" s="332">
        <f>+ｺ.廃石綿等!$P$21</f>
        <v>0</v>
      </c>
      <c r="Q24" s="332">
        <f>+ｻ.有害ばいじん!$P$21</f>
        <v>0</v>
      </c>
      <c r="R24" s="332">
        <f>+ｼ.有害燃え殻!$P$21</f>
        <v>0</v>
      </c>
      <c r="S24" s="332">
        <f>+ｽ.有害廃油!$P$21</f>
        <v>0</v>
      </c>
      <c r="T24" s="332">
        <f>+ｾ.有害汚泥!$P$21</f>
        <v>0</v>
      </c>
      <c r="U24" s="332">
        <f>+ｿ.有害廃酸!$P$21</f>
        <v>0</v>
      </c>
      <c r="V24" s="332">
        <f>+ﾀ.有害廃ｱﾙｶﾘ!$P$21</f>
        <v>0</v>
      </c>
      <c r="W24" s="332">
        <f>+ﾁ.廃水銀等!$P$21</f>
        <v>0</v>
      </c>
      <c r="X24" s="333">
        <f t="shared" si="2"/>
        <v>0</v>
      </c>
    </row>
    <row r="25" spans="2:24" ht="24" customHeight="1">
      <c r="B25" s="156"/>
      <c r="C25" s="114"/>
      <c r="D25" s="161" t="s">
        <v>72</v>
      </c>
      <c r="E25" s="645" t="s">
        <v>203</v>
      </c>
      <c r="F25" s="646"/>
      <c r="G25" s="334">
        <f>+ｱ.特管廃油!$P$24</f>
        <v>0</v>
      </c>
      <c r="H25" s="334">
        <f>+ｲ.特管廃酸!$P$24</f>
        <v>0</v>
      </c>
      <c r="I25" s="334">
        <f>+ｳ.特管廃ｱﾙｶﾘ!$P$24</f>
        <v>0</v>
      </c>
      <c r="J25" s="334">
        <f>+ｴ.感染性廃棄物!$P$24</f>
        <v>0</v>
      </c>
      <c r="K25" s="334">
        <f>+ｵ.廃PCB等!$P$24</f>
        <v>0</v>
      </c>
      <c r="L25" s="334">
        <f>+ｶ.PCB汚染物!$P$24</f>
        <v>0</v>
      </c>
      <c r="M25" s="334">
        <f>+ｷ.PCB処理物!$P$24</f>
        <v>0</v>
      </c>
      <c r="N25" s="334">
        <f>+ｸ.指定下水汚泥!$P$24</f>
        <v>0</v>
      </c>
      <c r="O25" s="334">
        <f>+ｹ.有害鉱さい!$P$24</f>
        <v>0</v>
      </c>
      <c r="P25" s="334">
        <f>+ｺ.廃石綿等!$P$24</f>
        <v>0</v>
      </c>
      <c r="Q25" s="334">
        <f>+ｻ.有害ばいじん!$P$24</f>
        <v>0</v>
      </c>
      <c r="R25" s="334">
        <f>+ｼ.有害燃え殻!$P$24</f>
        <v>0</v>
      </c>
      <c r="S25" s="334">
        <f>+ｽ.有害廃油!$P$24</f>
        <v>0</v>
      </c>
      <c r="T25" s="334">
        <f>+ｾ.有害汚泥!$P$24</f>
        <v>0</v>
      </c>
      <c r="U25" s="334">
        <f>+ｿ.有害廃酸!$P$24</f>
        <v>0</v>
      </c>
      <c r="V25" s="334">
        <f>+ﾀ.有害廃ｱﾙｶﾘ!$P$24</f>
        <v>0</v>
      </c>
      <c r="W25" s="334">
        <f>+ﾁ.廃水銀等!$P$24</f>
        <v>0</v>
      </c>
      <c r="X25" s="335">
        <f t="shared" si="2"/>
        <v>0</v>
      </c>
    </row>
    <row r="26" spans="2:24" ht="24" customHeight="1">
      <c r="B26" s="156"/>
      <c r="C26" s="662" t="s">
        <v>136</v>
      </c>
      <c r="D26" s="365" t="s">
        <v>21</v>
      </c>
      <c r="E26" s="655" t="s">
        <v>218</v>
      </c>
      <c r="F26" s="656"/>
      <c r="G26" s="336">
        <f>+G28+G29+G30+G31</f>
        <v>0</v>
      </c>
      <c r="H26" s="336">
        <f t="shared" ref="H26:V26" si="3">+H28+H29+H30+H31</f>
        <v>0</v>
      </c>
      <c r="I26" s="336">
        <f t="shared" si="3"/>
        <v>0</v>
      </c>
      <c r="J26" s="336">
        <f t="shared" si="3"/>
        <v>0</v>
      </c>
      <c r="K26" s="336">
        <f t="shared" si="3"/>
        <v>0</v>
      </c>
      <c r="L26" s="336">
        <f t="shared" si="3"/>
        <v>0</v>
      </c>
      <c r="M26" s="336">
        <f t="shared" si="3"/>
        <v>0</v>
      </c>
      <c r="N26" s="336">
        <f t="shared" si="3"/>
        <v>0</v>
      </c>
      <c r="O26" s="336">
        <f t="shared" si="3"/>
        <v>0</v>
      </c>
      <c r="P26" s="336">
        <f t="shared" si="3"/>
        <v>0</v>
      </c>
      <c r="Q26" s="336">
        <f t="shared" si="3"/>
        <v>0</v>
      </c>
      <c r="R26" s="336">
        <f t="shared" si="3"/>
        <v>0</v>
      </c>
      <c r="S26" s="336">
        <f t="shared" si="3"/>
        <v>0</v>
      </c>
      <c r="T26" s="336">
        <f t="shared" si="3"/>
        <v>0</v>
      </c>
      <c r="U26" s="336">
        <f t="shared" si="3"/>
        <v>0</v>
      </c>
      <c r="V26" s="336">
        <f t="shared" si="3"/>
        <v>0</v>
      </c>
      <c r="W26" s="336">
        <f>+W28+W29+W30+W31</f>
        <v>0</v>
      </c>
      <c r="X26" s="337">
        <f t="shared" si="2"/>
        <v>0</v>
      </c>
    </row>
    <row r="27" spans="2:24" ht="24" customHeight="1">
      <c r="B27" s="156"/>
      <c r="C27" s="662"/>
      <c r="D27" s="161" t="s">
        <v>25</v>
      </c>
      <c r="E27" s="655" t="s">
        <v>219</v>
      </c>
      <c r="F27" s="656"/>
      <c r="G27" s="336">
        <f t="shared" ref="G27:V27" si="4">+G23-G26</f>
        <v>0</v>
      </c>
      <c r="H27" s="336">
        <f t="shared" si="4"/>
        <v>0</v>
      </c>
      <c r="I27" s="336">
        <f t="shared" si="4"/>
        <v>0</v>
      </c>
      <c r="J27" s="336">
        <f t="shared" si="4"/>
        <v>0</v>
      </c>
      <c r="K27" s="336">
        <f t="shared" si="4"/>
        <v>0</v>
      </c>
      <c r="L27" s="336">
        <f t="shared" si="4"/>
        <v>0</v>
      </c>
      <c r="M27" s="336">
        <f t="shared" si="4"/>
        <v>0</v>
      </c>
      <c r="N27" s="336">
        <f t="shared" si="4"/>
        <v>0</v>
      </c>
      <c r="O27" s="336">
        <f t="shared" si="4"/>
        <v>0</v>
      </c>
      <c r="P27" s="336">
        <f t="shared" si="4"/>
        <v>0</v>
      </c>
      <c r="Q27" s="336">
        <f t="shared" si="4"/>
        <v>0</v>
      </c>
      <c r="R27" s="336">
        <f t="shared" si="4"/>
        <v>0</v>
      </c>
      <c r="S27" s="336">
        <f t="shared" si="4"/>
        <v>0</v>
      </c>
      <c r="T27" s="336">
        <f t="shared" si="4"/>
        <v>0</v>
      </c>
      <c r="U27" s="336">
        <f t="shared" si="4"/>
        <v>0</v>
      </c>
      <c r="V27" s="336">
        <f t="shared" si="4"/>
        <v>0</v>
      </c>
      <c r="W27" s="336">
        <f>+W23-W26</f>
        <v>0</v>
      </c>
      <c r="X27" s="337">
        <f t="shared" si="2"/>
        <v>0</v>
      </c>
    </row>
    <row r="28" spans="2:24" ht="25.5" customHeight="1">
      <c r="B28" s="156"/>
      <c r="C28" s="663"/>
      <c r="D28" s="659" t="s">
        <v>200</v>
      </c>
      <c r="E28" s="363" t="s">
        <v>29</v>
      </c>
      <c r="F28" s="249" t="s">
        <v>304</v>
      </c>
      <c r="G28" s="328">
        <f>+ｱ.特管廃油!$AH$9</f>
        <v>0</v>
      </c>
      <c r="H28" s="328">
        <f>+ｲ.特管廃酸!$AH$9</f>
        <v>0</v>
      </c>
      <c r="I28" s="328">
        <f>+ｳ.特管廃ｱﾙｶﾘ!$AH$9</f>
        <v>0</v>
      </c>
      <c r="J28" s="328">
        <f>+ｴ.感染性廃棄物!$AH$9</f>
        <v>0</v>
      </c>
      <c r="K28" s="328">
        <f>+ｵ.廃PCB等!$AH$9</f>
        <v>0</v>
      </c>
      <c r="L28" s="328">
        <f>+ｶ.PCB汚染物!$AH$9</f>
        <v>0</v>
      </c>
      <c r="M28" s="328">
        <f>+ｷ.PCB処理物!$AH$9</f>
        <v>0</v>
      </c>
      <c r="N28" s="328">
        <f>+ｸ.指定下水汚泥!$AH$9</f>
        <v>0</v>
      </c>
      <c r="O28" s="328">
        <f>+ｹ.有害鉱さい!$AH$9</f>
        <v>0</v>
      </c>
      <c r="P28" s="328">
        <f>+ｺ.廃石綿等!$AH$9</f>
        <v>0</v>
      </c>
      <c r="Q28" s="328">
        <f>+ｻ.有害ばいじん!$AH$9</f>
        <v>0</v>
      </c>
      <c r="R28" s="328">
        <f>+ｼ.有害燃え殻!$AH$9</f>
        <v>0</v>
      </c>
      <c r="S28" s="328">
        <f>+ｽ.有害廃油!$AH$9</f>
        <v>0</v>
      </c>
      <c r="T28" s="328">
        <f>+ｾ.有害汚泥!$AH$9</f>
        <v>0</v>
      </c>
      <c r="U28" s="328">
        <f>+ｿ.有害廃酸!$AH$9</f>
        <v>0</v>
      </c>
      <c r="V28" s="328">
        <f>+ﾀ.有害廃ｱﾙｶﾘ!$AH$9</f>
        <v>0</v>
      </c>
      <c r="W28" s="328">
        <f>+ﾁ.廃水銀等!$AH$9</f>
        <v>0</v>
      </c>
      <c r="X28" s="329">
        <f t="shared" si="2"/>
        <v>0</v>
      </c>
    </row>
    <row r="29" spans="2:24" ht="25.5" customHeight="1">
      <c r="B29" s="156"/>
      <c r="C29" s="663"/>
      <c r="D29" s="660"/>
      <c r="E29" s="161" t="s">
        <v>36</v>
      </c>
      <c r="F29" s="200" t="s">
        <v>220</v>
      </c>
      <c r="G29" s="328">
        <f>+ｱ.特管廃油!$AH$12</f>
        <v>0</v>
      </c>
      <c r="H29" s="328">
        <f>+ｲ.特管廃酸!$AH$12</f>
        <v>0</v>
      </c>
      <c r="I29" s="328">
        <f>+ｳ.特管廃ｱﾙｶﾘ!$AH$12</f>
        <v>0</v>
      </c>
      <c r="J29" s="328">
        <f>+ｴ.感染性廃棄物!$AH$12</f>
        <v>0</v>
      </c>
      <c r="K29" s="328">
        <f>+ｵ.廃PCB等!$AH$12</f>
        <v>0</v>
      </c>
      <c r="L29" s="328">
        <f>+ｶ.PCB汚染物!$AH$12</f>
        <v>0</v>
      </c>
      <c r="M29" s="328">
        <f>+ｷ.PCB処理物!$AH$12</f>
        <v>0</v>
      </c>
      <c r="N29" s="328">
        <f>+ｸ.指定下水汚泥!$AH$12</f>
        <v>0</v>
      </c>
      <c r="O29" s="328">
        <f>+ｹ.有害鉱さい!$AH$12</f>
        <v>0</v>
      </c>
      <c r="P29" s="328">
        <f>+ｺ.廃石綿等!$AH$12</f>
        <v>0</v>
      </c>
      <c r="Q29" s="328">
        <f>+ｻ.有害ばいじん!$AH$12</f>
        <v>0</v>
      </c>
      <c r="R29" s="328">
        <f>+ｼ.有害燃え殻!$AH$12</f>
        <v>0</v>
      </c>
      <c r="S29" s="328">
        <f>+ｽ.有害廃油!$AH$12</f>
        <v>0</v>
      </c>
      <c r="T29" s="328">
        <f>+ｾ.有害汚泥!$AH$12</f>
        <v>0</v>
      </c>
      <c r="U29" s="328">
        <f>+ｿ.有害廃酸!$AH$12</f>
        <v>0</v>
      </c>
      <c r="V29" s="328">
        <f>+ﾀ.有害廃ｱﾙｶﾘ!$AH$12</f>
        <v>0</v>
      </c>
      <c r="W29" s="328">
        <f>+ﾁ.廃水銀等!$AH$12</f>
        <v>0</v>
      </c>
      <c r="X29" s="329">
        <f t="shared" si="2"/>
        <v>0</v>
      </c>
    </row>
    <row r="30" spans="2:24" ht="24.4" customHeight="1">
      <c r="B30" s="158" t="s">
        <v>327</v>
      </c>
      <c r="C30" s="663"/>
      <c r="D30" s="661"/>
      <c r="E30" s="161" t="s">
        <v>199</v>
      </c>
      <c r="F30" s="364" t="s">
        <v>221</v>
      </c>
      <c r="G30" s="338">
        <f>+ｱ.特管廃油!$AH$15</f>
        <v>0</v>
      </c>
      <c r="H30" s="338">
        <f>+ｲ.特管廃酸!$AH$15</f>
        <v>0</v>
      </c>
      <c r="I30" s="338">
        <f>+ｳ.特管廃ｱﾙｶﾘ!$AH$15</f>
        <v>0</v>
      </c>
      <c r="J30" s="338">
        <f>+ｴ.感染性廃棄物!$AH$15</f>
        <v>0</v>
      </c>
      <c r="K30" s="338">
        <f>+ｵ.廃PCB等!$AH$15</f>
        <v>0</v>
      </c>
      <c r="L30" s="338">
        <f>+ｶ.PCB汚染物!$AH$15</f>
        <v>0</v>
      </c>
      <c r="M30" s="338">
        <f>+ｷ.PCB処理物!$AH$15</f>
        <v>0</v>
      </c>
      <c r="N30" s="338">
        <f>+ｸ.指定下水汚泥!$AH$15</f>
        <v>0</v>
      </c>
      <c r="O30" s="338">
        <f>+ｹ.有害鉱さい!$AH$15</f>
        <v>0</v>
      </c>
      <c r="P30" s="338">
        <f>+ｺ.廃石綿等!$AH$15</f>
        <v>0</v>
      </c>
      <c r="Q30" s="338">
        <f>+ｻ.有害ばいじん!$AH$15</f>
        <v>0</v>
      </c>
      <c r="R30" s="338">
        <f>+ｼ.有害燃え殻!$AH$15</f>
        <v>0</v>
      </c>
      <c r="S30" s="338">
        <f>+ｽ.有害廃油!$AH$15</f>
        <v>0</v>
      </c>
      <c r="T30" s="338">
        <f>+ｾ.有害汚泥!$AH$15</f>
        <v>0</v>
      </c>
      <c r="U30" s="338">
        <f>+ｿ.有害廃酸!$AH$15</f>
        <v>0</v>
      </c>
      <c r="V30" s="338">
        <f>+ﾀ.有害廃ｱﾙｶﾘ!$AH$15</f>
        <v>0</v>
      </c>
      <c r="W30" s="338">
        <f>+ﾁ.廃水銀等!$AH$15</f>
        <v>0</v>
      </c>
      <c r="X30" s="339">
        <f t="shared" si="2"/>
        <v>0</v>
      </c>
    </row>
    <row r="31" spans="2:24" ht="24" customHeight="1">
      <c r="B31" s="158" t="s">
        <v>328</v>
      </c>
      <c r="C31" s="663"/>
      <c r="D31" s="113" t="s">
        <v>140</v>
      </c>
      <c r="E31" s="655" t="s">
        <v>223</v>
      </c>
      <c r="F31" s="656"/>
      <c r="G31" s="336">
        <f t="shared" ref="G31:V31" si="5">+G32+G36</f>
        <v>0</v>
      </c>
      <c r="H31" s="336">
        <f t="shared" si="5"/>
        <v>0</v>
      </c>
      <c r="I31" s="336">
        <f t="shared" si="5"/>
        <v>0</v>
      </c>
      <c r="J31" s="336">
        <f t="shared" si="5"/>
        <v>0</v>
      </c>
      <c r="K31" s="336">
        <f t="shared" si="5"/>
        <v>0</v>
      </c>
      <c r="L31" s="336">
        <f t="shared" si="5"/>
        <v>0</v>
      </c>
      <c r="M31" s="336">
        <f t="shared" si="5"/>
        <v>0</v>
      </c>
      <c r="N31" s="336">
        <f t="shared" si="5"/>
        <v>0</v>
      </c>
      <c r="O31" s="336">
        <f t="shared" si="5"/>
        <v>0</v>
      </c>
      <c r="P31" s="336">
        <f t="shared" si="5"/>
        <v>0</v>
      </c>
      <c r="Q31" s="336">
        <f t="shared" si="5"/>
        <v>0</v>
      </c>
      <c r="R31" s="336">
        <f t="shared" si="5"/>
        <v>0</v>
      </c>
      <c r="S31" s="336">
        <f t="shared" si="5"/>
        <v>0</v>
      </c>
      <c r="T31" s="336">
        <f t="shared" si="5"/>
        <v>0</v>
      </c>
      <c r="U31" s="336">
        <f t="shared" si="5"/>
        <v>0</v>
      </c>
      <c r="V31" s="336">
        <f t="shared" si="5"/>
        <v>0</v>
      </c>
      <c r="W31" s="336">
        <f>+W32+W36</f>
        <v>0</v>
      </c>
      <c r="X31" s="337">
        <f t="shared" si="2"/>
        <v>0</v>
      </c>
    </row>
    <row r="32" spans="2:24" ht="24" customHeight="1">
      <c r="B32" s="388">
        <v>7</v>
      </c>
      <c r="C32" s="114"/>
      <c r="D32" s="198"/>
      <c r="E32" s="193" t="s">
        <v>198</v>
      </c>
      <c r="F32" s="360"/>
      <c r="G32" s="340">
        <f t="shared" ref="G32:V32" si="6">SUM(G33:G35)</f>
        <v>0</v>
      </c>
      <c r="H32" s="340">
        <f t="shared" si="6"/>
        <v>0</v>
      </c>
      <c r="I32" s="340">
        <f t="shared" si="6"/>
        <v>0</v>
      </c>
      <c r="J32" s="340">
        <f t="shared" si="6"/>
        <v>0</v>
      </c>
      <c r="K32" s="340">
        <f t="shared" si="6"/>
        <v>0</v>
      </c>
      <c r="L32" s="340">
        <f t="shared" si="6"/>
        <v>0</v>
      </c>
      <c r="M32" s="340">
        <f t="shared" si="6"/>
        <v>0</v>
      </c>
      <c r="N32" s="340">
        <f t="shared" si="6"/>
        <v>0</v>
      </c>
      <c r="O32" s="340">
        <f t="shared" si="6"/>
        <v>0</v>
      </c>
      <c r="P32" s="340">
        <f t="shared" si="6"/>
        <v>0</v>
      </c>
      <c r="Q32" s="340">
        <f t="shared" si="6"/>
        <v>0</v>
      </c>
      <c r="R32" s="340">
        <f t="shared" si="6"/>
        <v>0</v>
      </c>
      <c r="S32" s="340">
        <f t="shared" si="6"/>
        <v>0</v>
      </c>
      <c r="T32" s="340">
        <f t="shared" si="6"/>
        <v>0</v>
      </c>
      <c r="U32" s="340">
        <f t="shared" si="6"/>
        <v>0</v>
      </c>
      <c r="V32" s="340">
        <f t="shared" si="6"/>
        <v>0</v>
      </c>
      <c r="W32" s="340">
        <f>SUM(W33:W35)</f>
        <v>0</v>
      </c>
      <c r="X32" s="341">
        <f t="shared" si="2"/>
        <v>0</v>
      </c>
    </row>
    <row r="33" spans="2:24" ht="24" customHeight="1">
      <c r="B33" s="158" t="s">
        <v>168</v>
      </c>
      <c r="C33" s="114"/>
      <c r="D33" s="196"/>
      <c r="E33" s="191"/>
      <c r="F33" s="189" t="s">
        <v>175</v>
      </c>
      <c r="G33" s="342">
        <f>+ｱ.特管廃油!$AU$16</f>
        <v>0</v>
      </c>
      <c r="H33" s="342">
        <f>+ｲ.特管廃酸!$AU$16</f>
        <v>0</v>
      </c>
      <c r="I33" s="342">
        <f>+ｳ.特管廃ｱﾙｶﾘ!$AU$16</f>
        <v>0</v>
      </c>
      <c r="J33" s="342">
        <f>+ｴ.感染性廃棄物!$AU$16</f>
        <v>0</v>
      </c>
      <c r="K33" s="342">
        <f>+ｵ.廃PCB等!$AU$16</f>
        <v>0</v>
      </c>
      <c r="L33" s="342">
        <f>+ｶ.PCB汚染物!$AU$16</f>
        <v>0</v>
      </c>
      <c r="M33" s="342">
        <f>+ｷ.PCB処理物!$AU$16</f>
        <v>0</v>
      </c>
      <c r="N33" s="342">
        <f>+ｸ.指定下水汚泥!$AU$16</f>
        <v>0</v>
      </c>
      <c r="O33" s="342">
        <f>+ｹ.有害鉱さい!$AU$16</f>
        <v>0</v>
      </c>
      <c r="P33" s="342">
        <f>+ｺ.廃石綿等!$AU$16</f>
        <v>0</v>
      </c>
      <c r="Q33" s="342">
        <f>+ｻ.有害ばいじん!$AU$16</f>
        <v>0</v>
      </c>
      <c r="R33" s="342">
        <f>+ｼ.有害燃え殻!$AU$16</f>
        <v>0</v>
      </c>
      <c r="S33" s="342">
        <f>+ｽ.有害廃油!$AU$16</f>
        <v>0</v>
      </c>
      <c r="T33" s="342">
        <f>+ｾ.有害汚泥!$AU$16</f>
        <v>0</v>
      </c>
      <c r="U33" s="342">
        <f>+ｿ.有害廃酸!$AU$16</f>
        <v>0</v>
      </c>
      <c r="V33" s="342">
        <f>+ﾀ.有害廃ｱﾙｶﾘ!$AU$16</f>
        <v>0</v>
      </c>
      <c r="W33" s="342">
        <f>+ﾁ.廃水銀等!$AU$16</f>
        <v>0</v>
      </c>
      <c r="X33" s="343">
        <f t="shared" si="2"/>
        <v>0</v>
      </c>
    </row>
    <row r="34" spans="2:24" ht="24" customHeight="1">
      <c r="B34" s="158" t="s">
        <v>169</v>
      </c>
      <c r="C34" s="114"/>
      <c r="D34" s="196"/>
      <c r="E34" s="191"/>
      <c r="F34" s="189" t="s">
        <v>194</v>
      </c>
      <c r="G34" s="342">
        <f>+ｱ.特管廃油!$AU$17</f>
        <v>0</v>
      </c>
      <c r="H34" s="342">
        <f>+ｲ.特管廃酸!$AU$17</f>
        <v>0</v>
      </c>
      <c r="I34" s="342">
        <f>+ｳ.特管廃ｱﾙｶﾘ!$AU$17</f>
        <v>0</v>
      </c>
      <c r="J34" s="342">
        <f>+ｴ.感染性廃棄物!$AU$17</f>
        <v>0</v>
      </c>
      <c r="K34" s="342">
        <f>+ｵ.廃PCB等!$AU$17</f>
        <v>0</v>
      </c>
      <c r="L34" s="342">
        <f>+ｶ.PCB汚染物!$AU$17</f>
        <v>0</v>
      </c>
      <c r="M34" s="342">
        <f>+ｷ.PCB処理物!$AU$17</f>
        <v>0</v>
      </c>
      <c r="N34" s="342">
        <f>+ｸ.指定下水汚泥!$AU$17</f>
        <v>0</v>
      </c>
      <c r="O34" s="342">
        <f>+ｹ.有害鉱さい!$AU$17</f>
        <v>0</v>
      </c>
      <c r="P34" s="342">
        <f>+ｺ.廃石綿等!$AU$17</f>
        <v>0</v>
      </c>
      <c r="Q34" s="342">
        <f>+ｻ.有害ばいじん!$AU$17</f>
        <v>0</v>
      </c>
      <c r="R34" s="342">
        <f>+ｼ.有害燃え殻!$AU$17</f>
        <v>0</v>
      </c>
      <c r="S34" s="342">
        <f>+ｽ.有害廃油!$AU$17</f>
        <v>0</v>
      </c>
      <c r="T34" s="342">
        <f>+ｾ.有害汚泥!$AU$17</f>
        <v>0</v>
      </c>
      <c r="U34" s="342">
        <f>+ｿ.有害廃酸!$AU$17</f>
        <v>0</v>
      </c>
      <c r="V34" s="342">
        <f>+ﾀ.有害廃ｱﾙｶﾘ!$AU$17</f>
        <v>0</v>
      </c>
      <c r="W34" s="342">
        <f>+ﾁ.廃水銀等!$AU$17</f>
        <v>0</v>
      </c>
      <c r="X34" s="343">
        <f t="shared" si="2"/>
        <v>0</v>
      </c>
    </row>
    <row r="35" spans="2:24" ht="24" customHeight="1">
      <c r="B35" s="158" t="s">
        <v>170</v>
      </c>
      <c r="C35" s="114"/>
      <c r="D35" s="196"/>
      <c r="E35" s="192"/>
      <c r="F35" s="189" t="s">
        <v>193</v>
      </c>
      <c r="G35" s="342">
        <f>+ｱ.特管廃油!$AU$18</f>
        <v>0</v>
      </c>
      <c r="H35" s="342">
        <f>+ｲ.特管廃酸!$AU$18</f>
        <v>0</v>
      </c>
      <c r="I35" s="342">
        <f>+ｳ.特管廃ｱﾙｶﾘ!$AU$18</f>
        <v>0</v>
      </c>
      <c r="J35" s="342">
        <f>+ｴ.感染性廃棄物!$AU$18</f>
        <v>0</v>
      </c>
      <c r="K35" s="342">
        <f>+ｵ.廃PCB等!$AU$18</f>
        <v>0</v>
      </c>
      <c r="L35" s="342">
        <f>+ｶ.PCB汚染物!$AU$18</f>
        <v>0</v>
      </c>
      <c r="M35" s="342">
        <f>+ｷ.PCB処理物!$AU$18</f>
        <v>0</v>
      </c>
      <c r="N35" s="342">
        <f>+ｸ.指定下水汚泥!$AU$18</f>
        <v>0</v>
      </c>
      <c r="O35" s="342">
        <f>+ｹ.有害鉱さい!$AU$18</f>
        <v>0</v>
      </c>
      <c r="P35" s="342">
        <f>+ｺ.廃石綿等!$AU$18</f>
        <v>0</v>
      </c>
      <c r="Q35" s="342">
        <f>+ｻ.有害ばいじん!$AU$18</f>
        <v>0</v>
      </c>
      <c r="R35" s="342">
        <f>+ｼ.有害燃え殻!$AU$18</f>
        <v>0</v>
      </c>
      <c r="S35" s="342">
        <f>+ｽ.有害廃油!$AU$18</f>
        <v>0</v>
      </c>
      <c r="T35" s="342">
        <f>+ｾ.有害汚泥!$AU$18</f>
        <v>0</v>
      </c>
      <c r="U35" s="342">
        <f>+ｿ.有害廃酸!$AU$18</f>
        <v>0</v>
      </c>
      <c r="V35" s="342">
        <f>+ﾀ.有害廃ｱﾙｶﾘ!$AU$18</f>
        <v>0</v>
      </c>
      <c r="W35" s="342">
        <f>+ﾁ.廃水銀等!$AU$18</f>
        <v>0</v>
      </c>
      <c r="X35" s="343">
        <f t="shared" si="2"/>
        <v>0</v>
      </c>
    </row>
    <row r="36" spans="2:24" ht="24" customHeight="1" thickBot="1">
      <c r="B36" s="158" t="s">
        <v>171</v>
      </c>
      <c r="C36" s="201"/>
      <c r="D36" s="202"/>
      <c r="E36" s="203" t="s">
        <v>197</v>
      </c>
      <c r="F36" s="361"/>
      <c r="G36" s="344">
        <f>+ｱ.特管廃油!$AO$21</f>
        <v>0</v>
      </c>
      <c r="H36" s="344">
        <f>+ｲ.特管廃酸!$AO$21</f>
        <v>0</v>
      </c>
      <c r="I36" s="344">
        <f>+ｳ.特管廃ｱﾙｶﾘ!$AO$21</f>
        <v>0</v>
      </c>
      <c r="J36" s="344">
        <f>+ｴ.感染性廃棄物!$AO$21</f>
        <v>0</v>
      </c>
      <c r="K36" s="344">
        <f>+ｵ.廃PCB等!$AO$21</f>
        <v>0</v>
      </c>
      <c r="L36" s="344">
        <f>+ｶ.PCB汚染物!$AO$21</f>
        <v>0</v>
      </c>
      <c r="M36" s="344">
        <f>+ｷ.PCB処理物!$AO$21</f>
        <v>0</v>
      </c>
      <c r="N36" s="344">
        <f>+ｸ.指定下水汚泥!$AO$21</f>
        <v>0</v>
      </c>
      <c r="O36" s="344">
        <f>+ｹ.有害鉱さい!$AO$21</f>
        <v>0</v>
      </c>
      <c r="P36" s="344">
        <f>+ｺ.廃石綿等!$AO$21</f>
        <v>0</v>
      </c>
      <c r="Q36" s="344">
        <f>+ｻ.有害ばいじん!$AO$21</f>
        <v>0</v>
      </c>
      <c r="R36" s="344">
        <f>+ｼ.有害燃え殻!$AO$21</f>
        <v>0</v>
      </c>
      <c r="S36" s="344">
        <f>+ｽ.有害廃油!$AO$21</f>
        <v>0</v>
      </c>
      <c r="T36" s="344">
        <f>+ｾ.有害汚泥!$AO$21</f>
        <v>0</v>
      </c>
      <c r="U36" s="344">
        <f>+ｿ.有害廃酸!$AO$21</f>
        <v>0</v>
      </c>
      <c r="V36" s="344">
        <f>+ﾀ.有害廃ｱﾙｶﾘ!$AO$21</f>
        <v>0</v>
      </c>
      <c r="W36" s="344">
        <f>+ﾁ.廃水銀等!$AO$21</f>
        <v>0</v>
      </c>
      <c r="X36" s="345">
        <f t="shared" si="2"/>
        <v>0</v>
      </c>
    </row>
    <row r="37" spans="2:24" ht="24" customHeight="1">
      <c r="B37" s="156"/>
      <c r="C37" s="657" t="s">
        <v>135</v>
      </c>
      <c r="D37" s="113" t="s">
        <v>141</v>
      </c>
      <c r="E37" s="664" t="s">
        <v>176</v>
      </c>
      <c r="F37" s="665"/>
      <c r="G37" s="346">
        <f t="shared" ref="G37:V37" si="7">+G38+G42</f>
        <v>0</v>
      </c>
      <c r="H37" s="346">
        <f t="shared" si="7"/>
        <v>0</v>
      </c>
      <c r="I37" s="346">
        <f t="shared" si="7"/>
        <v>0</v>
      </c>
      <c r="J37" s="346">
        <f t="shared" si="7"/>
        <v>0</v>
      </c>
      <c r="K37" s="346">
        <f t="shared" si="7"/>
        <v>0</v>
      </c>
      <c r="L37" s="346">
        <f t="shared" si="7"/>
        <v>0</v>
      </c>
      <c r="M37" s="346">
        <f t="shared" si="7"/>
        <v>0</v>
      </c>
      <c r="N37" s="346">
        <f t="shared" si="7"/>
        <v>0</v>
      </c>
      <c r="O37" s="346">
        <f t="shared" si="7"/>
        <v>0</v>
      </c>
      <c r="P37" s="346">
        <f t="shared" si="7"/>
        <v>0</v>
      </c>
      <c r="Q37" s="346">
        <f t="shared" si="7"/>
        <v>0</v>
      </c>
      <c r="R37" s="346">
        <f t="shared" si="7"/>
        <v>0</v>
      </c>
      <c r="S37" s="346">
        <f t="shared" si="7"/>
        <v>0</v>
      </c>
      <c r="T37" s="346">
        <f t="shared" si="7"/>
        <v>0</v>
      </c>
      <c r="U37" s="346">
        <f t="shared" si="7"/>
        <v>0</v>
      </c>
      <c r="V37" s="346">
        <f t="shared" si="7"/>
        <v>0</v>
      </c>
      <c r="W37" s="346">
        <f>+W38+W42</f>
        <v>0</v>
      </c>
      <c r="X37" s="347">
        <f t="shared" si="2"/>
        <v>0</v>
      </c>
    </row>
    <row r="38" spans="2:24" ht="24" customHeight="1">
      <c r="B38" s="156"/>
      <c r="C38" s="657"/>
      <c r="D38" s="195"/>
      <c r="E38" s="193" t="s">
        <v>195</v>
      </c>
      <c r="F38" s="360"/>
      <c r="G38" s="340">
        <f t="shared" ref="G38:V38" si="8">SUM(G39:G41)</f>
        <v>0</v>
      </c>
      <c r="H38" s="340">
        <f t="shared" si="8"/>
        <v>0</v>
      </c>
      <c r="I38" s="340">
        <f t="shared" si="8"/>
        <v>0</v>
      </c>
      <c r="J38" s="340">
        <f t="shared" si="8"/>
        <v>0</v>
      </c>
      <c r="K38" s="340">
        <f t="shared" si="8"/>
        <v>0</v>
      </c>
      <c r="L38" s="340">
        <f t="shared" si="8"/>
        <v>0</v>
      </c>
      <c r="M38" s="340">
        <f t="shared" si="8"/>
        <v>0</v>
      </c>
      <c r="N38" s="340">
        <f t="shared" si="8"/>
        <v>0</v>
      </c>
      <c r="O38" s="340">
        <f t="shared" si="8"/>
        <v>0</v>
      </c>
      <c r="P38" s="340">
        <f t="shared" si="8"/>
        <v>0</v>
      </c>
      <c r="Q38" s="340">
        <f t="shared" si="8"/>
        <v>0</v>
      </c>
      <c r="R38" s="340">
        <f t="shared" si="8"/>
        <v>0</v>
      </c>
      <c r="S38" s="340">
        <f t="shared" si="8"/>
        <v>0</v>
      </c>
      <c r="T38" s="340">
        <f t="shared" si="8"/>
        <v>0</v>
      </c>
      <c r="U38" s="340">
        <f t="shared" si="8"/>
        <v>0</v>
      </c>
      <c r="V38" s="340">
        <f t="shared" si="8"/>
        <v>0</v>
      </c>
      <c r="W38" s="340">
        <f>SUM(W39:W41)</f>
        <v>0</v>
      </c>
      <c r="X38" s="341">
        <f t="shared" si="2"/>
        <v>0</v>
      </c>
    </row>
    <row r="39" spans="2:24" ht="24" customHeight="1">
      <c r="B39" s="156"/>
      <c r="C39" s="657"/>
      <c r="D39" s="196"/>
      <c r="E39" s="191"/>
      <c r="F39" s="189" t="s">
        <v>175</v>
      </c>
      <c r="G39" s="342">
        <f>+ｱ.特管廃油!$AA$28</f>
        <v>0</v>
      </c>
      <c r="H39" s="342">
        <f>+ｲ.特管廃酸!$AA$28</f>
        <v>0</v>
      </c>
      <c r="I39" s="342">
        <f>+ｳ.特管廃ｱﾙｶﾘ!$AA$28</f>
        <v>0</v>
      </c>
      <c r="J39" s="342">
        <f>+ｴ.感染性廃棄物!$AA$28</f>
        <v>0</v>
      </c>
      <c r="K39" s="342">
        <f>+ｵ.廃PCB等!$AA$28</f>
        <v>0</v>
      </c>
      <c r="L39" s="342">
        <f>+ｶ.PCB汚染物!$AA$28</f>
        <v>0</v>
      </c>
      <c r="M39" s="342">
        <f>+ｷ.PCB処理物!$AA$28</f>
        <v>0</v>
      </c>
      <c r="N39" s="342">
        <f>+ｸ.指定下水汚泥!$AA$28</f>
        <v>0</v>
      </c>
      <c r="O39" s="342">
        <f>+ｹ.有害鉱さい!$AA$28</f>
        <v>0</v>
      </c>
      <c r="P39" s="342">
        <f>+ｺ.廃石綿等!$AA$28</f>
        <v>0</v>
      </c>
      <c r="Q39" s="342">
        <f>+ｻ.有害ばいじん!$AA$28</f>
        <v>0</v>
      </c>
      <c r="R39" s="342">
        <f>+ｼ.有害燃え殻!$AA$28</f>
        <v>0</v>
      </c>
      <c r="S39" s="342">
        <f>+ｽ.有害廃油!$AA$28</f>
        <v>0</v>
      </c>
      <c r="T39" s="342">
        <f>+ｾ.有害汚泥!$AA$28</f>
        <v>0</v>
      </c>
      <c r="U39" s="342">
        <f>+ｿ.有害廃酸!$AA$28</f>
        <v>0</v>
      </c>
      <c r="V39" s="342">
        <f>+ﾀ.有害廃ｱﾙｶﾘ!$AA$28</f>
        <v>0</v>
      </c>
      <c r="W39" s="342">
        <f>+ﾁ.廃水銀等!$AA$28</f>
        <v>0</v>
      </c>
      <c r="X39" s="343">
        <f t="shared" si="2"/>
        <v>0</v>
      </c>
    </row>
    <row r="40" spans="2:24" ht="24" customHeight="1">
      <c r="B40" s="156"/>
      <c r="C40" s="657"/>
      <c r="D40" s="196"/>
      <c r="E40" s="191"/>
      <c r="F40" s="189" t="s">
        <v>194</v>
      </c>
      <c r="G40" s="342">
        <f>+ｱ.特管廃油!$AA$29</f>
        <v>0</v>
      </c>
      <c r="H40" s="342">
        <f>+ｲ.特管廃酸!$AA$29</f>
        <v>0</v>
      </c>
      <c r="I40" s="342">
        <f>+ｳ.特管廃ｱﾙｶﾘ!$AA$29</f>
        <v>0</v>
      </c>
      <c r="J40" s="342">
        <f>+ｴ.感染性廃棄物!$AA$29</f>
        <v>0</v>
      </c>
      <c r="K40" s="342">
        <f>+ｵ.廃PCB等!$AA$29</f>
        <v>0</v>
      </c>
      <c r="L40" s="342">
        <f>+ｶ.PCB汚染物!$AA$29</f>
        <v>0</v>
      </c>
      <c r="M40" s="342">
        <f>+ｷ.PCB処理物!$AA$29</f>
        <v>0</v>
      </c>
      <c r="N40" s="342">
        <f>+ｸ.指定下水汚泥!$AA$29</f>
        <v>0</v>
      </c>
      <c r="O40" s="342">
        <f>+ｹ.有害鉱さい!$AA$29</f>
        <v>0</v>
      </c>
      <c r="P40" s="342">
        <f>+ｺ.廃石綿等!$AA$29</f>
        <v>0</v>
      </c>
      <c r="Q40" s="342">
        <f>+ｻ.有害ばいじん!$AA$29</f>
        <v>0</v>
      </c>
      <c r="R40" s="342">
        <f>+ｼ.有害燃え殻!$AA$29</f>
        <v>0</v>
      </c>
      <c r="S40" s="342">
        <f>+ｽ.有害廃油!$AA$29</f>
        <v>0</v>
      </c>
      <c r="T40" s="342">
        <f>+ｾ.有害汚泥!$AA$29</f>
        <v>0</v>
      </c>
      <c r="U40" s="342">
        <f>+ｿ.有害廃酸!$AA$29</f>
        <v>0</v>
      </c>
      <c r="V40" s="342">
        <f>+ﾀ.有害廃ｱﾙｶﾘ!$AA$29</f>
        <v>0</v>
      </c>
      <c r="W40" s="342">
        <f>+ﾁ.廃水銀等!$AA$29</f>
        <v>0</v>
      </c>
      <c r="X40" s="343">
        <f t="shared" si="2"/>
        <v>0</v>
      </c>
    </row>
    <row r="41" spans="2:24" ht="24" customHeight="1">
      <c r="B41" s="156"/>
      <c r="C41" s="657"/>
      <c r="D41" s="196"/>
      <c r="E41" s="192"/>
      <c r="F41" s="190" t="s">
        <v>193</v>
      </c>
      <c r="G41" s="342">
        <f>+ｱ.特管廃油!$AA$30</f>
        <v>0</v>
      </c>
      <c r="H41" s="342">
        <f>+ｲ.特管廃酸!$AA$30</f>
        <v>0</v>
      </c>
      <c r="I41" s="342">
        <f>+ｳ.特管廃ｱﾙｶﾘ!$AA$30</f>
        <v>0</v>
      </c>
      <c r="J41" s="342">
        <f>+ｴ.感染性廃棄物!$AA$30</f>
        <v>0</v>
      </c>
      <c r="K41" s="342">
        <f>+ｵ.廃PCB等!$AA$30</f>
        <v>0</v>
      </c>
      <c r="L41" s="342">
        <f>+ｶ.PCB汚染物!$AA$30</f>
        <v>0</v>
      </c>
      <c r="M41" s="342">
        <f>+ｷ.PCB処理物!$AA$30</f>
        <v>0</v>
      </c>
      <c r="N41" s="342">
        <f>+ｸ.指定下水汚泥!$AA$30</f>
        <v>0</v>
      </c>
      <c r="O41" s="342">
        <f>+ｹ.有害鉱さい!$AA$30</f>
        <v>0</v>
      </c>
      <c r="P41" s="342">
        <f>+ｺ.廃石綿等!$AA$30</f>
        <v>0</v>
      </c>
      <c r="Q41" s="342">
        <f>+ｻ.有害ばいじん!$AA$30</f>
        <v>0</v>
      </c>
      <c r="R41" s="342">
        <f>+ｼ.有害燃え殻!$AA$30</f>
        <v>0</v>
      </c>
      <c r="S41" s="342">
        <f>+ｽ.有害廃油!$AA$30</f>
        <v>0</v>
      </c>
      <c r="T41" s="342">
        <f>+ｾ.有害汚泥!$AA$30</f>
        <v>0</v>
      </c>
      <c r="U41" s="342">
        <f>+ｿ.有害廃酸!$AA$30</f>
        <v>0</v>
      </c>
      <c r="V41" s="342">
        <f>+ﾀ.有害廃ｱﾙｶﾘ!$AA$30</f>
        <v>0</v>
      </c>
      <c r="W41" s="342">
        <f>+ﾁ.廃水銀等!$AA$30</f>
        <v>0</v>
      </c>
      <c r="X41" s="343">
        <f t="shared" si="2"/>
        <v>0</v>
      </c>
    </row>
    <row r="42" spans="2:24" ht="24" customHeight="1" thickBot="1">
      <c r="B42" s="156"/>
      <c r="C42" s="658"/>
      <c r="D42" s="197"/>
      <c r="E42" s="194" t="s">
        <v>196</v>
      </c>
      <c r="F42" s="360"/>
      <c r="G42" s="344">
        <f>+ｱ.特管廃油!$R$33</f>
        <v>0</v>
      </c>
      <c r="H42" s="344">
        <f>+ｲ.特管廃酸!$R$33</f>
        <v>0</v>
      </c>
      <c r="I42" s="344">
        <f>+ｳ.特管廃ｱﾙｶﾘ!$R$33</f>
        <v>0</v>
      </c>
      <c r="J42" s="344">
        <f>+ｴ.感染性廃棄物!$R$33</f>
        <v>0</v>
      </c>
      <c r="K42" s="344">
        <f>+ｵ.廃PCB等!$R$33</f>
        <v>0</v>
      </c>
      <c r="L42" s="344">
        <f>+ｶ.PCB汚染物!$R$33</f>
        <v>0</v>
      </c>
      <c r="M42" s="344">
        <f>+ｷ.PCB処理物!$R$33</f>
        <v>0</v>
      </c>
      <c r="N42" s="344">
        <f>+ｸ.指定下水汚泥!$R$33</f>
        <v>0</v>
      </c>
      <c r="O42" s="344">
        <f>+ｹ.有害鉱さい!$R$33</f>
        <v>0</v>
      </c>
      <c r="P42" s="344">
        <f>+ｺ.廃石綿等!$R$33</f>
        <v>0</v>
      </c>
      <c r="Q42" s="344">
        <f>+ｻ.有害ばいじん!$R$33</f>
        <v>0</v>
      </c>
      <c r="R42" s="344">
        <f>+ｼ.有害燃え殻!$R$33</f>
        <v>0</v>
      </c>
      <c r="S42" s="344">
        <f>+ｽ.有害廃油!$R$33</f>
        <v>0</v>
      </c>
      <c r="T42" s="344">
        <f>+ｾ.有害汚泥!$R$33</f>
        <v>0</v>
      </c>
      <c r="U42" s="344">
        <f>+ｿ.有害廃酸!$R$33</f>
        <v>0</v>
      </c>
      <c r="V42" s="344">
        <f>+ﾀ.有害廃ｱﾙｶﾘ!$R$33</f>
        <v>0</v>
      </c>
      <c r="W42" s="344">
        <f>+ﾁ.廃水銀等!$R$33</f>
        <v>0</v>
      </c>
      <c r="X42" s="345">
        <f t="shared" si="2"/>
        <v>0</v>
      </c>
    </row>
    <row r="43" spans="2:24" ht="24" customHeight="1">
      <c r="B43" s="156"/>
      <c r="C43" s="112" t="s">
        <v>177</v>
      </c>
      <c r="D43" s="668" t="s">
        <v>224</v>
      </c>
      <c r="E43" s="668"/>
      <c r="F43" s="669"/>
      <c r="G43" s="348">
        <f>+ｱ.特管廃油!$AL$27</f>
        <v>0</v>
      </c>
      <c r="H43" s="348">
        <f>+ｲ.特管廃酸!$AL$27</f>
        <v>0</v>
      </c>
      <c r="I43" s="348">
        <f>+ｳ.特管廃ｱﾙｶﾘ!$AL$27</f>
        <v>0</v>
      </c>
      <c r="J43" s="348">
        <f>+ｴ.感染性廃棄物!$AL$27</f>
        <v>0</v>
      </c>
      <c r="K43" s="348">
        <f>+ｵ.廃PCB等!$AL$27</f>
        <v>0</v>
      </c>
      <c r="L43" s="348">
        <f>+ｶ.PCB汚染物!$AL$27</f>
        <v>0</v>
      </c>
      <c r="M43" s="348">
        <f>+ｷ.PCB処理物!$AL$27</f>
        <v>0</v>
      </c>
      <c r="N43" s="348">
        <f>+ｸ.指定下水汚泥!$AL$27</f>
        <v>0</v>
      </c>
      <c r="O43" s="348">
        <f>+ｹ.有害鉱さい!$AL$27</f>
        <v>0</v>
      </c>
      <c r="P43" s="348">
        <f>+ｺ.廃石綿等!$AL$27</f>
        <v>0</v>
      </c>
      <c r="Q43" s="348">
        <f>+ｻ.有害ばいじん!$AL$27</f>
        <v>0</v>
      </c>
      <c r="R43" s="348">
        <f>+ｼ.有害燃え殻!$AL$27</f>
        <v>0</v>
      </c>
      <c r="S43" s="348">
        <f>+ｽ.有害廃油!$AL$27</f>
        <v>0</v>
      </c>
      <c r="T43" s="348">
        <f>+ｾ.有害汚泥!$AL$27</f>
        <v>0</v>
      </c>
      <c r="U43" s="348">
        <f>+ｿ.有害廃酸!$AL$27</f>
        <v>0</v>
      </c>
      <c r="V43" s="348">
        <f>+ﾀ.有害廃ｱﾙｶﾘ!$AL$27</f>
        <v>0</v>
      </c>
      <c r="W43" s="348">
        <f>+ﾁ.廃水銀等!$AL$27</f>
        <v>0</v>
      </c>
      <c r="X43" s="349">
        <f t="shared" si="2"/>
        <v>0</v>
      </c>
    </row>
    <row r="44" spans="2:24" ht="24" customHeight="1">
      <c r="B44" s="156"/>
      <c r="C44" s="163"/>
      <c r="D44" s="161" t="s">
        <v>150</v>
      </c>
      <c r="E44" s="655" t="s">
        <v>178</v>
      </c>
      <c r="F44" s="656"/>
      <c r="G44" s="350">
        <f>+ｱ.特管廃油!$AL$30</f>
        <v>0</v>
      </c>
      <c r="H44" s="350">
        <f>+ｲ.特管廃酸!$AL$30</f>
        <v>0</v>
      </c>
      <c r="I44" s="350">
        <f>+ｳ.特管廃ｱﾙｶﾘ!$AL$30</f>
        <v>0</v>
      </c>
      <c r="J44" s="350">
        <f>+ｴ.感染性廃棄物!$AL$30</f>
        <v>0</v>
      </c>
      <c r="K44" s="350">
        <f>+ｵ.廃PCB等!$AL$30</f>
        <v>0</v>
      </c>
      <c r="L44" s="350">
        <f>+ｶ.PCB汚染物!$AL$30</f>
        <v>0</v>
      </c>
      <c r="M44" s="350">
        <f>+ｷ.PCB処理物!$AL$30</f>
        <v>0</v>
      </c>
      <c r="N44" s="350">
        <f>+ｸ.指定下水汚泥!$AL$30</f>
        <v>0</v>
      </c>
      <c r="O44" s="350">
        <f>+ｹ.有害鉱さい!$AL$30</f>
        <v>0</v>
      </c>
      <c r="P44" s="350">
        <f>+ｺ.廃石綿等!$AL$30</f>
        <v>0</v>
      </c>
      <c r="Q44" s="350">
        <f>+ｻ.有害ばいじん!$AL$30</f>
        <v>0</v>
      </c>
      <c r="R44" s="350">
        <f>+ｼ.有害燃え殻!$AL$30</f>
        <v>0</v>
      </c>
      <c r="S44" s="350">
        <f>+ｽ.有害廃油!$AL$30</f>
        <v>0</v>
      </c>
      <c r="T44" s="350">
        <f>+ｾ.有害汚泥!$AL$30</f>
        <v>0</v>
      </c>
      <c r="U44" s="350">
        <f>+ｿ.有害廃酸!$AL$30</f>
        <v>0</v>
      </c>
      <c r="V44" s="350">
        <f>+ﾀ.有害廃ｱﾙｶﾘ!$AL$30</f>
        <v>0</v>
      </c>
      <c r="W44" s="350">
        <f>+ﾁ.廃水銀等!$AL$30</f>
        <v>0</v>
      </c>
      <c r="X44" s="351">
        <f t="shared" si="2"/>
        <v>0</v>
      </c>
    </row>
    <row r="45" spans="2:24" ht="24" customHeight="1">
      <c r="B45" s="156"/>
      <c r="C45" s="163"/>
      <c r="D45" s="362" t="s">
        <v>152</v>
      </c>
      <c r="E45" s="647" t="s">
        <v>179</v>
      </c>
      <c r="F45" s="648"/>
      <c r="G45" s="352">
        <f>+ｱ.特管廃油!$AS$24</f>
        <v>0</v>
      </c>
      <c r="H45" s="352">
        <f>+ｲ.特管廃酸!$AS$24</f>
        <v>0</v>
      </c>
      <c r="I45" s="352">
        <f>+ｳ.特管廃ｱﾙｶﾘ!$AS$24</f>
        <v>0</v>
      </c>
      <c r="J45" s="352">
        <f>+ｴ.感染性廃棄物!$AS$24</f>
        <v>0</v>
      </c>
      <c r="K45" s="352">
        <f>+ｵ.廃PCB等!$AS$24</f>
        <v>0</v>
      </c>
      <c r="L45" s="352">
        <f>+ｶ.PCB汚染物!$AS$24</f>
        <v>0</v>
      </c>
      <c r="M45" s="352">
        <f>+ｷ.PCB処理物!$AS$24</f>
        <v>0</v>
      </c>
      <c r="N45" s="352">
        <f>+ｸ.指定下水汚泥!$AS$24</f>
        <v>0</v>
      </c>
      <c r="O45" s="352">
        <f>+ｹ.有害鉱さい!$AS$24</f>
        <v>0</v>
      </c>
      <c r="P45" s="352">
        <f>+ｺ.廃石綿等!$AS$24</f>
        <v>0</v>
      </c>
      <c r="Q45" s="352">
        <f>+ｻ.有害ばいじん!$AS$24</f>
        <v>0</v>
      </c>
      <c r="R45" s="352">
        <f>+ｼ.有害燃え殻!$AS$24</f>
        <v>0</v>
      </c>
      <c r="S45" s="352">
        <f>+ｽ.有害廃油!$AS$24</f>
        <v>0</v>
      </c>
      <c r="T45" s="352">
        <f>+ｾ.有害汚泥!$AS$24</f>
        <v>0</v>
      </c>
      <c r="U45" s="352">
        <f>+ｿ.有害廃酸!$AS$24</f>
        <v>0</v>
      </c>
      <c r="V45" s="352">
        <f>+ﾀ.有害廃ｱﾙｶﾘ!$AS$24</f>
        <v>0</v>
      </c>
      <c r="W45" s="352">
        <f>+ﾁ.廃水銀等!$AS$24</f>
        <v>0</v>
      </c>
      <c r="X45" s="353">
        <f t="shared" si="2"/>
        <v>0</v>
      </c>
    </row>
    <row r="46" spans="2:24" ht="24" customHeight="1">
      <c r="B46" s="156"/>
      <c r="C46" s="163"/>
      <c r="D46" s="358" t="s">
        <v>154</v>
      </c>
      <c r="E46" s="638" t="s">
        <v>404</v>
      </c>
      <c r="F46" s="639"/>
      <c r="G46" s="342">
        <f>+ｱ.特管廃油!$AS$27</f>
        <v>0</v>
      </c>
      <c r="H46" s="342">
        <f>+ｲ.特管廃酸!$AS$27</f>
        <v>0</v>
      </c>
      <c r="I46" s="342">
        <f>+ｳ.特管廃ｱﾙｶﾘ!$AS$27</f>
        <v>0</v>
      </c>
      <c r="J46" s="342">
        <f>+ｴ.感染性廃棄物!$AS$27</f>
        <v>0</v>
      </c>
      <c r="K46" s="342">
        <f>+ｵ.廃PCB等!$AS$27</f>
        <v>0</v>
      </c>
      <c r="L46" s="342">
        <f>+ｶ.PCB汚染物!$AS$27</f>
        <v>0</v>
      </c>
      <c r="M46" s="342">
        <f>+ｷ.PCB処理物!$AS$27</f>
        <v>0</v>
      </c>
      <c r="N46" s="342">
        <f>+ｸ.指定下水汚泥!$AS$27</f>
        <v>0</v>
      </c>
      <c r="O46" s="342">
        <f>+ｹ.有害鉱さい!$AS$27</f>
        <v>0</v>
      </c>
      <c r="P46" s="342">
        <f>+ｺ.廃石綿等!$AS$27</f>
        <v>0</v>
      </c>
      <c r="Q46" s="342">
        <f>+ｻ.有害ばいじん!$AS$27</f>
        <v>0</v>
      </c>
      <c r="R46" s="342">
        <f>+ｼ.有害燃え殻!$AS$27</f>
        <v>0</v>
      </c>
      <c r="S46" s="342">
        <f>+ｽ.有害廃油!$AS$27</f>
        <v>0</v>
      </c>
      <c r="T46" s="342">
        <f>+ｾ.有害汚泥!$AS$27</f>
        <v>0</v>
      </c>
      <c r="U46" s="342">
        <f>+ｿ.有害廃酸!$AS$27</f>
        <v>0</v>
      </c>
      <c r="V46" s="342">
        <f>+ﾀ.有害廃ｱﾙｶﾘ!$AS$27</f>
        <v>0</v>
      </c>
      <c r="W46" s="342">
        <f>+ﾁ.廃水銀等!$AS$27</f>
        <v>0</v>
      </c>
      <c r="X46" s="343">
        <f t="shared" si="2"/>
        <v>0</v>
      </c>
    </row>
    <row r="47" spans="2:24" ht="26.65" customHeight="1" thickBot="1">
      <c r="B47" s="157"/>
      <c r="C47" s="164"/>
      <c r="D47" s="162" t="s">
        <v>155</v>
      </c>
      <c r="E47" s="666" t="s">
        <v>405</v>
      </c>
      <c r="F47" s="667"/>
      <c r="G47" s="354">
        <f>+ｱ.特管廃油!$AS$31</f>
        <v>0</v>
      </c>
      <c r="H47" s="354">
        <f>+ｲ.特管廃酸!$AS$31</f>
        <v>0</v>
      </c>
      <c r="I47" s="354">
        <f>+ｳ.特管廃ｱﾙｶﾘ!$AS$31</f>
        <v>0</v>
      </c>
      <c r="J47" s="354">
        <f>+ｴ.感染性廃棄物!$AS$31</f>
        <v>0</v>
      </c>
      <c r="K47" s="354">
        <f>+ｵ.廃PCB等!$AS$31</f>
        <v>0</v>
      </c>
      <c r="L47" s="354">
        <f>+ｶ.PCB汚染物!$AS$31</f>
        <v>0</v>
      </c>
      <c r="M47" s="354">
        <f>+ｷ.PCB処理物!$AS$31</f>
        <v>0</v>
      </c>
      <c r="N47" s="354">
        <f>+ｸ.指定下水汚泥!$AS$31</f>
        <v>0</v>
      </c>
      <c r="O47" s="354">
        <f>+ｹ.有害鉱さい!$AS$31</f>
        <v>0</v>
      </c>
      <c r="P47" s="354">
        <f>+ｺ.廃石綿等!$AS$31</f>
        <v>0</v>
      </c>
      <c r="Q47" s="354">
        <f>+ｻ.有害ばいじん!$AS$31</f>
        <v>0</v>
      </c>
      <c r="R47" s="354">
        <f>+ｼ.有害燃え殻!$AS$31</f>
        <v>0</v>
      </c>
      <c r="S47" s="354">
        <f>+ｽ.有害廃油!$AS$31</f>
        <v>0</v>
      </c>
      <c r="T47" s="354">
        <f>+ｾ.有害汚泥!$AS$31</f>
        <v>0</v>
      </c>
      <c r="U47" s="354">
        <f>+ｿ.有害廃酸!$AS$31</f>
        <v>0</v>
      </c>
      <c r="V47" s="354">
        <f>+ﾀ.有害廃ｱﾙｶﾘ!$AS$31</f>
        <v>0</v>
      </c>
      <c r="W47" s="354">
        <f>+ﾁ.廃水銀等!$AS$31</f>
        <v>0</v>
      </c>
      <c r="X47" s="355">
        <f t="shared" si="2"/>
        <v>0</v>
      </c>
    </row>
    <row r="48" spans="2:24" ht="19.899999999999999" customHeight="1">
      <c r="G48" s="5" t="s">
        <v>283</v>
      </c>
    </row>
    <row r="50" spans="6:24" s="385" customFormat="1">
      <c r="G50" s="385">
        <f>IF(ｱ.特管廃油!$P$16="エラー！：⑥残さ物量があるのに、④自ら中間処理した量がゼロになっています",1,0)</f>
        <v>0</v>
      </c>
      <c r="H50" s="385">
        <f>IF(ｲ.特管廃酸!$P$16="エラー！：⑥残さ物量があるのに、④自ら中間処理した量がゼロになっています",1,0)</f>
        <v>0</v>
      </c>
      <c r="I50" s="385">
        <f>IF(ｳ.特管廃ｱﾙｶﾘ!$P$16="エラー！：⑥残さ物量があるのに、④自ら中間処理した量がゼロになっています",1,0)</f>
        <v>0</v>
      </c>
      <c r="J50" s="385">
        <f>IF(ｴ.感染性廃棄物!$P$16="エラー！：⑥残さ物量があるのに、④自ら中間処理した量がゼロになっています",1,0)</f>
        <v>0</v>
      </c>
      <c r="K50" s="385">
        <f>IF(ｵ.廃PCB等!$P$16="エラー！：⑥残さ物量があるのに、④自ら中間処理した量がゼロになっています",1,0)</f>
        <v>0</v>
      </c>
      <c r="L50" s="385">
        <f>IF(ｶ.PCB汚染物!$P$16="エラー！：⑥残さ物量があるのに、④自ら中間処理した量がゼロになっています",1,0)</f>
        <v>0</v>
      </c>
      <c r="M50" s="385">
        <f>IF(ｷ.PCB処理物!$P$16="エラー！：⑥残さ物量があるのに、④自ら中間処理した量がゼロになっています",1,0)</f>
        <v>0</v>
      </c>
      <c r="N50" s="385">
        <f>IF(ｸ.指定下水汚泥!$P$16="エラー！：⑥残さ物量があるのに、④自ら中間処理した量がゼロになっています",1,0)</f>
        <v>0</v>
      </c>
      <c r="O50" s="385">
        <f>IF(ｹ.有害鉱さい!$P$16="エラー！：⑥残さ物量があるのに、④自ら中間処理した量がゼロになっています",1,0)</f>
        <v>0</v>
      </c>
      <c r="P50" s="385">
        <f>IF(ｺ.廃石綿等!$P$16="エラー！：⑥残さ物量があるのに、④自ら中間処理した量がゼロになっています",1,0)</f>
        <v>0</v>
      </c>
      <c r="Q50" s="385">
        <f>IF(ｻ.有害ばいじん!$P$16="エラー！：⑥残さ物量があるのに、④自ら中間処理した量がゼロになっています",1,0)</f>
        <v>0</v>
      </c>
      <c r="R50" s="385">
        <f>IF(ｼ.有害燃え殻!$P$16="エラー！：⑥残さ物量があるのに、④自ら中間処理した量がゼロになっています",1,0)</f>
        <v>0</v>
      </c>
      <c r="S50" s="385">
        <f>IF(ｽ.有害廃油!$P$16="エラー！：⑥残さ物量があるのに、④自ら中間処理した量がゼロになっています",1,0)</f>
        <v>0</v>
      </c>
      <c r="T50" s="385">
        <f>IF(ｾ.有害汚泥!$P$16="エラー！：⑥残さ物量があるのに、④自ら中間処理した量がゼロになっています",1,0)</f>
        <v>0</v>
      </c>
      <c r="U50" s="385">
        <f>IF(ｿ.有害廃酸!$P$16="エラー！：⑥残さ物量があるのに、④自ら中間処理した量がゼロになっています",1,0)</f>
        <v>0</v>
      </c>
      <c r="V50" s="385">
        <f>IF(ﾀ.有害廃ｱﾙｶﾘ!$P$16="エラー！：⑥残さ物量があるのに、④自ら中間処理した量がゼロになっています",1,0)</f>
        <v>0</v>
      </c>
      <c r="W50" s="385">
        <f>IF(ﾁ.廃水銀等!$P$16="エラー！：⑥残さ物量があるのに、④自ら中間処理した量がゼロになっています",1,0)</f>
        <v>0</v>
      </c>
    </row>
    <row r="51" spans="6:24" s="385" customFormat="1">
      <c r="G51" s="385">
        <f>IF(ｱ.特管廃油!$P$22="エラー !：④の内数である⑤の量が④を超えています",1,0)</f>
        <v>0</v>
      </c>
      <c r="H51" s="385">
        <f>IF(ｲ.特管廃酸!$P$22="エラー !：④の内数である⑤の量が④を超えています",1,0)</f>
        <v>0</v>
      </c>
      <c r="I51" s="385">
        <f>IF(ｳ.特管廃ｱﾙｶﾘ!$P$22="エラー !：④の内数である⑤の量が④を超えています",1,0)</f>
        <v>0</v>
      </c>
      <c r="J51" s="385">
        <f>IF(ｴ.感染性廃棄物!$P$22="エラー !：④の内数である⑤の量が④を超えています",1,0)</f>
        <v>0</v>
      </c>
      <c r="K51" s="385">
        <f>IF(ｵ.廃PCB等!$P$22="エラー !：④の内数である⑤の量が④を超えています",1,0)</f>
        <v>0</v>
      </c>
      <c r="L51" s="385">
        <f>IF(ｶ.PCB汚染物!$P$22="エラー !：④の内数である⑤の量が④を超えています",1,0)</f>
        <v>0</v>
      </c>
      <c r="M51" s="385">
        <f>IF(ｷ.PCB処理物!$P$22="エラー !：④の内数である⑤の量が④を超えています",1,0)</f>
        <v>0</v>
      </c>
      <c r="N51" s="385">
        <f>IF(ｸ.指定下水汚泥!$P$22="エラー !：④の内数である⑤の量が④を超えています",1,0)</f>
        <v>0</v>
      </c>
      <c r="O51" s="385">
        <f>IF(ｹ.有害鉱さい!$P$22="エラー !：④の内数である⑤の量が④を超えています",1,0)</f>
        <v>0</v>
      </c>
      <c r="P51" s="385">
        <f>IF(ｺ.廃石綿等!$P$22="エラー !：④の内数である⑤の量が④を超えています",1,0)</f>
        <v>0</v>
      </c>
      <c r="Q51" s="385">
        <f>IF(ｻ.有害ばいじん!$P$22="エラー !：④の内数である⑤の量が④を超えています",1,0)</f>
        <v>0</v>
      </c>
      <c r="R51" s="385">
        <f>IF(ｼ.有害燃え殻!$P$22="エラー !：④の内数である⑤の量が④を超えています",1,0)</f>
        <v>0</v>
      </c>
      <c r="S51" s="385">
        <f>IF(ｽ.有害廃油!$P$22="エラー !：④の内数である⑤の量が④を超えています",1,0)</f>
        <v>0</v>
      </c>
      <c r="T51" s="385">
        <f>IF(ｾ.有害汚泥!$P$22="エラー !：④の内数である⑤の量が④を超えています",1,0)</f>
        <v>0</v>
      </c>
      <c r="U51" s="385">
        <f>IF(ｿ.有害廃酸!$P$22="エラー !：④の内数である⑤の量が④を超えています",1,0)</f>
        <v>0</v>
      </c>
      <c r="V51" s="385">
        <f>IF(ﾀ.有害廃ｱﾙｶﾘ!$P$22="エラー !：④の内数である⑤の量が④を超えています",1,0)</f>
        <v>0</v>
      </c>
      <c r="W51" s="385">
        <f>IF(ﾁ.廃水銀等!$P$22="エラー !：④の内数である⑤の量が④を超えています",1,0)</f>
        <v>0</v>
      </c>
    </row>
    <row r="52" spans="6:24" s="385" customFormat="1">
      <c r="G52" s="385">
        <f>IF(ｱ.特管廃油!$AL$31="エラー !：⑩の内数である⑪の量が⑩を超えています",1,0)</f>
        <v>0</v>
      </c>
      <c r="H52" s="385">
        <f>IF(ｲ.特管廃酸!$AL$31="エラー !：⑩の内数である⑪の量が⑩を超えています",1,0)</f>
        <v>0</v>
      </c>
      <c r="I52" s="385">
        <f>IF(ｳ.特管廃ｱﾙｶﾘ!$AL$31="エラー !：⑩の内数である⑪の量が⑩を超えています",1,0)</f>
        <v>0</v>
      </c>
      <c r="J52" s="385">
        <f>IF(ｴ.感染性廃棄物!$AL$31="エラー !：⑩の内数である⑪の量が⑩を超えています",1,0)</f>
        <v>0</v>
      </c>
      <c r="K52" s="385">
        <f>IF(ｵ.廃PCB等!$AL$31="エラー !：⑩の内数である⑪の量が⑩を超えています",1,0)</f>
        <v>0</v>
      </c>
      <c r="L52" s="385">
        <f>IF(ｶ.PCB汚染物!$AL$31="エラー !：⑩の内数である⑪の量が⑩を超えています",1,0)</f>
        <v>0</v>
      </c>
      <c r="M52" s="385">
        <f>IF(ｷ.PCB処理物!$AL$31="エラー !：⑩の内数である⑪の量が⑩を超えています",1,0)</f>
        <v>0</v>
      </c>
      <c r="N52" s="385">
        <f>IF(ｸ.指定下水汚泥!$AL$31="エラー !：⑩の内数である⑪の量が⑩を超えています",1,0)</f>
        <v>0</v>
      </c>
      <c r="O52" s="385">
        <f>IF(ｹ.有害鉱さい!$AL$31="エラー !：⑩の内数である⑪の量が⑩を超えています",1,0)</f>
        <v>0</v>
      </c>
      <c r="P52" s="385">
        <f>IF(ｺ.廃石綿等!$AL$31="エラー !：⑩の内数である⑪の量が⑩を超えています",1,0)</f>
        <v>0</v>
      </c>
      <c r="Q52" s="385">
        <f>IF(ｻ.有害ばいじん!$AL$31="エラー !：⑩の内数である⑪の量が⑩を超えています",1,0)</f>
        <v>0</v>
      </c>
      <c r="R52" s="385">
        <f>IF(ｼ.有害燃え殻!$AL$31="エラー !：⑩の内数である⑪の量が⑩を超えています",1,0)</f>
        <v>0</v>
      </c>
      <c r="S52" s="385">
        <f>IF(ｽ.有害廃油!$AL$31="エラー !：⑩の内数である⑪の量が⑩を超えています",1,0)</f>
        <v>0</v>
      </c>
      <c r="T52" s="385">
        <f>IF(ｾ.有害汚泥!$AL$31="エラー !：⑩の内数である⑪の量が⑩を超えています",1,0)</f>
        <v>0</v>
      </c>
      <c r="U52" s="385">
        <f>IF(ｿ.有害廃酸!$AL$31="エラー !：⑩の内数である⑪の量が⑩を超えています",1,0)</f>
        <v>0</v>
      </c>
      <c r="V52" s="385">
        <f>IF(ﾀ.有害廃ｱﾙｶﾘ!$AL$31="エラー !：⑩の内数である⑪の量が⑩を超えています",1,0)</f>
        <v>0</v>
      </c>
      <c r="W52" s="385">
        <f>IF(ﾁ.廃水銀等!$AL$31="エラー !：⑩の内数である⑪の量が⑩を超えています",1,0)</f>
        <v>0</v>
      </c>
    </row>
    <row r="53" spans="6:24" s="385" customFormat="1">
      <c r="G53" s="385">
        <f>IF(ｱ.特管廃油!$AS$28="エラー !：⑩の内数である（⑫+⑬＋⑭）の量が⑩を超えています",1,0)</f>
        <v>0</v>
      </c>
      <c r="H53" s="385">
        <f>IF(ｲ.特管廃酸!$AS$28="エラー !：⑩の内数である（⑫+⑬＋⑭）の量が⑩を超えています",1,0)</f>
        <v>0</v>
      </c>
      <c r="I53" s="385">
        <f>IF(ｳ.特管廃ｱﾙｶﾘ!$AS$28="エラー !：⑩の内数である（⑫+⑬＋⑭）の量が⑩を超えています",1,0)</f>
        <v>0</v>
      </c>
      <c r="J53" s="385">
        <f>IF(ｴ.感染性廃棄物!$AS$28="エラー !：⑩の内数である（⑫+⑬＋⑭）の量が⑩を超えています",1,0)</f>
        <v>0</v>
      </c>
      <c r="K53" s="385">
        <f>IF(ｵ.廃PCB等!$AS$28="エラー !：⑩の内数である（⑫+⑬＋⑭）の量が⑩を超えています",1,0)</f>
        <v>0</v>
      </c>
      <c r="L53" s="385">
        <f>IF(ｶ.PCB汚染物!$AS$28="エラー !：⑩の内数である（⑫+⑬＋⑭）の量が⑩を超えています",1,0)</f>
        <v>0</v>
      </c>
      <c r="M53" s="385">
        <f>IF(ｷ.PCB処理物!$AS$28="エラー !：⑩の内数である（⑫+⑬＋⑭）の量が⑩を超えています",1,0)</f>
        <v>0</v>
      </c>
      <c r="N53" s="385">
        <f>IF(ｸ.指定下水汚泥!$AS$28="エラー !：⑩の内数である（⑫+⑬＋⑭）の量が⑩を超えています",1,0)</f>
        <v>0</v>
      </c>
      <c r="O53" s="385">
        <f>IF(ｹ.有害鉱さい!$AS$28="エラー !：⑩の内数である（⑫+⑬＋⑭）の量が⑩を超えています",1,0)</f>
        <v>0</v>
      </c>
      <c r="P53" s="385">
        <f>IF(ｺ.廃石綿等!$AS$28="エラー !：⑩の内数である（⑫+⑬＋⑭）の量が⑩を超えています",1,0)</f>
        <v>0</v>
      </c>
      <c r="Q53" s="385">
        <f>IF(ｻ.有害ばいじん!$AS$28="エラー !：⑩の内数である（⑫+⑬＋⑭）の量が⑩を超えています",1,0)</f>
        <v>0</v>
      </c>
      <c r="R53" s="385">
        <f>IF(ｼ.有害燃え殻!$AS$28="エラー !：⑩の内数である（⑫+⑬＋⑭）の量が⑩を超えています",1,0)</f>
        <v>0</v>
      </c>
      <c r="S53" s="385">
        <f>IF(ｽ.有害廃油!$AS$28="エラー !：⑩の内数である（⑫+⑬＋⑭）の量が⑩を超えています",1,0)</f>
        <v>0</v>
      </c>
      <c r="T53" s="385">
        <f>IF(ｾ.有害汚泥!$AS$28="エラー !：⑩の内数である（⑫+⑬＋⑭）の量が⑩を超えています",1,0)</f>
        <v>0</v>
      </c>
      <c r="U53" s="385">
        <f>IF(ｿ.有害廃酸!$AS$28="エラー !：⑩の内数である（⑫+⑬＋⑭）の量が⑩を超えています",1,0)</f>
        <v>0</v>
      </c>
      <c r="V53" s="385">
        <f>IF(ﾀ.有害廃ｱﾙｶﾘ!$AS$28="エラー !：⑩の内数である（⑫+⑬＋⑭）の量が⑩を超えています",1,0)</f>
        <v>0</v>
      </c>
      <c r="W53" s="385">
        <f>IF(ﾁ.廃水銀等!$AS$28="エラー !：⑩の内数である（⑫+⑬＋⑭）の量が⑩を超えています",1,0)</f>
        <v>0</v>
      </c>
    </row>
    <row r="54" spans="6:24" s="385" customFormat="1">
      <c r="G54" s="385">
        <f>IF(ｱ.特管廃油!$AS$32="エラー !：⑩の内数である（⑫+⑬＋⑭）の量が⑩を超えています",1,0)</f>
        <v>0</v>
      </c>
      <c r="H54" s="385">
        <f>IF(ｲ.特管廃酸!$AS$32="エラー !：⑩の内数である（⑫+⑬＋⑭）の量が⑩を超えています",1,0)</f>
        <v>0</v>
      </c>
      <c r="I54" s="385">
        <f>IF(ｳ.特管廃ｱﾙｶﾘ!$AS$32="エラー !：⑩の内数である（⑫+⑬＋⑭）の量が⑩を超えています",1,0)</f>
        <v>0</v>
      </c>
      <c r="J54" s="385">
        <f>IF(ｴ.感染性廃棄物!$AS$32="エラー !：⑩の内数である（⑫+⑬＋⑭）の量が⑩を超えています",1,0)</f>
        <v>0</v>
      </c>
      <c r="K54" s="385">
        <f>IF(ｵ.廃PCB等!$AS$32="エラー !：⑩の内数である（⑫+⑬＋⑭）の量が⑩を超えています",1,0)</f>
        <v>0</v>
      </c>
      <c r="L54" s="385">
        <f>IF(ｶ.PCB汚染物!$AS$32="エラー !：⑩の内数である（⑫+⑬＋⑭）の量が⑩を超えています",1,0)</f>
        <v>0</v>
      </c>
      <c r="M54" s="385">
        <f>IF(ｷ.PCB処理物!$AS$32="エラー !：⑩の内数である（⑫+⑬＋⑭）の量が⑩を超えています",1,0)</f>
        <v>0</v>
      </c>
      <c r="N54" s="385">
        <f>IF(ｸ.指定下水汚泥!$AS$32="エラー !：⑩の内数である（⑫+⑬＋⑭）の量が⑩を超えています",1,0)</f>
        <v>0</v>
      </c>
      <c r="O54" s="385">
        <f>IF(ｹ.有害鉱さい!$AS$32="エラー !：⑩の内数である（⑫+⑬＋⑭）の量が⑩を超えています",1,0)</f>
        <v>0</v>
      </c>
      <c r="P54" s="385">
        <f>IF(ｺ.廃石綿等!$AS$32="エラー !：⑩の内数である（⑫+⑬＋⑭）の量が⑩を超えています",1,0)</f>
        <v>0</v>
      </c>
      <c r="Q54" s="385">
        <f>IF(ｻ.有害ばいじん!$AS$32="エラー !：⑩の内数である（⑫+⑬＋⑭）の量が⑩を超えています",1,0)</f>
        <v>0</v>
      </c>
      <c r="R54" s="385">
        <f>IF(ｼ.有害燃え殻!$AS$32="エラー !：⑩の内数である（⑫+⑬＋⑭）の量が⑩を超えています",1,0)</f>
        <v>0</v>
      </c>
      <c r="S54" s="385">
        <f>IF(ｽ.有害廃油!$AS$32="エラー !：⑩の内数である（⑫+⑬＋⑭）の量が⑩を超えています",1,0)</f>
        <v>0</v>
      </c>
      <c r="T54" s="385">
        <f>IF(ｾ.有害汚泥!$AS$32="エラー !：⑩の内数である（⑫+⑬＋⑭）の量が⑩を超えています",1,0)</f>
        <v>0</v>
      </c>
      <c r="U54" s="385">
        <f>IF(ｿ.有害廃酸!$AS$32="エラー !：⑩の内数である（⑫+⑬＋⑭）の量が⑩を超えています",1,0)</f>
        <v>0</v>
      </c>
      <c r="V54" s="385">
        <f>IF(ﾀ.有害廃ｱﾙｶﾘ!$AS$32="エラー !：⑩の内数である（⑫+⑬＋⑭）の量が⑩を超えています",1,0)</f>
        <v>0</v>
      </c>
      <c r="W54" s="385">
        <f>IF(ﾁ.廃水銀等!$AS$32="エラー !：⑩の内数である（⑫+⑬＋⑭）の量が⑩を超えています",1,0)</f>
        <v>0</v>
      </c>
    </row>
    <row r="55" spans="6:24" s="385" customFormat="1">
      <c r="G55" s="385">
        <f>IF(G9="0",+G19+G20,+G9+G19+G20)</f>
        <v>0</v>
      </c>
      <c r="H55" s="385">
        <f t="shared" ref="H55:V55" si="9">IF(H9="0",+H19+H20,+H9+H19+H20)</f>
        <v>0</v>
      </c>
      <c r="I55" s="385">
        <f t="shared" si="9"/>
        <v>0</v>
      </c>
      <c r="J55" s="385">
        <f t="shared" si="9"/>
        <v>0</v>
      </c>
      <c r="K55" s="385">
        <f t="shared" si="9"/>
        <v>0</v>
      </c>
      <c r="L55" s="385">
        <f t="shared" si="9"/>
        <v>0</v>
      </c>
      <c r="M55" s="385">
        <f t="shared" si="9"/>
        <v>0</v>
      </c>
      <c r="N55" s="385">
        <f t="shared" si="9"/>
        <v>0</v>
      </c>
      <c r="O55" s="385">
        <f t="shared" si="9"/>
        <v>0</v>
      </c>
      <c r="P55" s="385">
        <f t="shared" si="9"/>
        <v>30</v>
      </c>
      <c r="Q55" s="385">
        <f t="shared" si="9"/>
        <v>0</v>
      </c>
      <c r="R55" s="385">
        <f t="shared" si="9"/>
        <v>0</v>
      </c>
      <c r="S55" s="385">
        <f t="shared" si="9"/>
        <v>0</v>
      </c>
      <c r="T55" s="385">
        <f t="shared" si="9"/>
        <v>0</v>
      </c>
      <c r="U55" s="385">
        <f t="shared" si="9"/>
        <v>0</v>
      </c>
      <c r="V55" s="385">
        <f t="shared" si="9"/>
        <v>0</v>
      </c>
      <c r="W55" s="385">
        <f>IF(W9="0",+W19+W20,+W9+W19+W20)</f>
        <v>0</v>
      </c>
      <c r="X55" s="386">
        <f>+X9+X19+X20</f>
        <v>30</v>
      </c>
    </row>
    <row r="56" spans="6:24" s="385" customFormat="1" ht="13.5">
      <c r="F56" s="387"/>
    </row>
    <row r="57" spans="6:24" s="385" customFormat="1" ht="13.5">
      <c r="F57" s="387"/>
    </row>
    <row r="58" spans="6:24" s="385" customFormat="1" ht="13.5">
      <c r="F58" s="387"/>
    </row>
    <row r="59" spans="6:24" s="385" customFormat="1" ht="13.5">
      <c r="F59" s="387"/>
    </row>
  </sheetData>
  <sheetProtection algorithmName="SHA-512" hashValue="14XzngbgqpCqitTUfQK/yErbTnNMuNpcbXFbsXbcoSt1S+q8Cho9wl7OZqjm6DmJ9nKo4+bCzylqnPQRa1Q10w==" saltValue="Q2j7CfX/u9Ypq3t23Gq9oQ==" spinCount="100000" sheet="1" objects="1" scenarios="1"/>
  <mergeCells count="32">
    <mergeCell ref="E47:F47"/>
    <mergeCell ref="D43:F43"/>
    <mergeCell ref="E44:F44"/>
    <mergeCell ref="E45:F45"/>
    <mergeCell ref="E31:F31"/>
    <mergeCell ref="E46:F46"/>
    <mergeCell ref="E26:F26"/>
    <mergeCell ref="C37:C42"/>
    <mergeCell ref="D28:D30"/>
    <mergeCell ref="E27:F27"/>
    <mergeCell ref="C26:C31"/>
    <mergeCell ref="E37:F37"/>
    <mergeCell ref="E23:F23"/>
    <mergeCell ref="E25:F25"/>
    <mergeCell ref="E22:F22"/>
    <mergeCell ref="C14:F14"/>
    <mergeCell ref="C15:F15"/>
    <mergeCell ref="C16:F16"/>
    <mergeCell ref="D19:F19"/>
    <mergeCell ref="D20:F20"/>
    <mergeCell ref="E21:F21"/>
    <mergeCell ref="M6:N6"/>
    <mergeCell ref="V4:V5"/>
    <mergeCell ref="P6:U6"/>
    <mergeCell ref="D18:F18"/>
    <mergeCell ref="C10:F10"/>
    <mergeCell ref="C11:F11"/>
    <mergeCell ref="C12:F12"/>
    <mergeCell ref="C13:F13"/>
    <mergeCell ref="C17:F17"/>
    <mergeCell ref="B3:F4"/>
    <mergeCell ref="C9:F9"/>
  </mergeCells>
  <phoneticPr fontId="3"/>
  <conditionalFormatting sqref="G23">
    <cfRule type="expression" dxfId="79" priority="6" stopIfTrue="1">
      <formula>$G$50=1</formula>
    </cfRule>
  </conditionalFormatting>
  <conditionalFormatting sqref="G24">
    <cfRule type="expression" dxfId="78" priority="7" stopIfTrue="1">
      <formula>$G$51=1</formula>
    </cfRule>
  </conditionalFormatting>
  <conditionalFormatting sqref="G44">
    <cfRule type="expression" dxfId="77" priority="8" stopIfTrue="1">
      <formula>$G$52=1</formula>
    </cfRule>
  </conditionalFormatting>
  <conditionalFormatting sqref="G46">
    <cfRule type="expression" dxfId="76" priority="9" stopIfTrue="1">
      <formula>$G$53=1</formula>
    </cfRule>
  </conditionalFormatting>
  <conditionalFormatting sqref="G47">
    <cfRule type="expression" dxfId="75" priority="10" stopIfTrue="1">
      <formula>$G$54=1</formula>
    </cfRule>
  </conditionalFormatting>
  <conditionalFormatting sqref="H23">
    <cfRule type="expression" dxfId="74" priority="11" stopIfTrue="1">
      <formula>$H$50=1</formula>
    </cfRule>
  </conditionalFormatting>
  <conditionalFormatting sqref="H24">
    <cfRule type="expression" dxfId="73" priority="12" stopIfTrue="1">
      <formula>$H$51=1</formula>
    </cfRule>
  </conditionalFormatting>
  <conditionalFormatting sqref="H44">
    <cfRule type="expression" dxfId="72" priority="13" stopIfTrue="1">
      <formula>$H$52=1</formula>
    </cfRule>
  </conditionalFormatting>
  <conditionalFormatting sqref="H46">
    <cfRule type="expression" dxfId="71" priority="14" stopIfTrue="1">
      <formula>$H$53=1</formula>
    </cfRule>
  </conditionalFormatting>
  <conditionalFormatting sqref="H47">
    <cfRule type="expression" dxfId="70" priority="15" stopIfTrue="1">
      <formula>$H$54=1</formula>
    </cfRule>
  </conditionalFormatting>
  <conditionalFormatting sqref="I23">
    <cfRule type="expression" dxfId="69" priority="16" stopIfTrue="1">
      <formula>$I$50=1</formula>
    </cfRule>
  </conditionalFormatting>
  <conditionalFormatting sqref="I24">
    <cfRule type="expression" dxfId="68" priority="17" stopIfTrue="1">
      <formula>$I$51=1</formula>
    </cfRule>
  </conditionalFormatting>
  <conditionalFormatting sqref="I44">
    <cfRule type="expression" dxfId="67" priority="18" stopIfTrue="1">
      <formula>$I$52=1</formula>
    </cfRule>
  </conditionalFormatting>
  <conditionalFormatting sqref="I46">
    <cfRule type="expression" dxfId="66" priority="19" stopIfTrue="1">
      <formula>$I$53=1</formula>
    </cfRule>
  </conditionalFormatting>
  <conditionalFormatting sqref="I47">
    <cfRule type="expression" dxfId="65" priority="20" stopIfTrue="1">
      <formula>$I$54=1</formula>
    </cfRule>
  </conditionalFormatting>
  <conditionalFormatting sqref="J23">
    <cfRule type="expression" dxfId="64" priority="21" stopIfTrue="1">
      <formula>$J$50=1</formula>
    </cfRule>
  </conditionalFormatting>
  <conditionalFormatting sqref="J24">
    <cfRule type="expression" dxfId="63" priority="22" stopIfTrue="1">
      <formula>$J$51=1</formula>
    </cfRule>
  </conditionalFormatting>
  <conditionalFormatting sqref="J44">
    <cfRule type="expression" dxfId="62" priority="23" stopIfTrue="1">
      <formula>$J$52=1</formula>
    </cfRule>
  </conditionalFormatting>
  <conditionalFormatting sqref="J46">
    <cfRule type="expression" dxfId="61" priority="24" stopIfTrue="1">
      <formula>$J$53=1</formula>
    </cfRule>
  </conditionalFormatting>
  <conditionalFormatting sqref="J47">
    <cfRule type="expression" dxfId="60" priority="25" stopIfTrue="1">
      <formula>$J$54=1</formula>
    </cfRule>
  </conditionalFormatting>
  <conditionalFormatting sqref="K23">
    <cfRule type="expression" dxfId="59" priority="26" stopIfTrue="1">
      <formula>$K$50=1</formula>
    </cfRule>
  </conditionalFormatting>
  <conditionalFormatting sqref="K24">
    <cfRule type="expression" dxfId="58" priority="27" stopIfTrue="1">
      <formula>$K$51=1</formula>
    </cfRule>
  </conditionalFormatting>
  <conditionalFormatting sqref="K44">
    <cfRule type="expression" dxfId="57" priority="28" stopIfTrue="1">
      <formula>$K$52=1</formula>
    </cfRule>
  </conditionalFormatting>
  <conditionalFormatting sqref="K46">
    <cfRule type="expression" dxfId="56" priority="29" stopIfTrue="1">
      <formula>$K$53=1</formula>
    </cfRule>
  </conditionalFormatting>
  <conditionalFormatting sqref="K47">
    <cfRule type="expression" dxfId="55" priority="30" stopIfTrue="1">
      <formula>$K$54=1</formula>
    </cfRule>
  </conditionalFormatting>
  <conditionalFormatting sqref="L23">
    <cfRule type="expression" dxfId="54" priority="31" stopIfTrue="1">
      <formula>$L$50=1</formula>
    </cfRule>
  </conditionalFormatting>
  <conditionalFormatting sqref="L24">
    <cfRule type="expression" dxfId="53" priority="32" stopIfTrue="1">
      <formula>$L$51=1</formula>
    </cfRule>
  </conditionalFormatting>
  <conditionalFormatting sqref="L44">
    <cfRule type="expression" dxfId="52" priority="33" stopIfTrue="1">
      <formula>$L$52=1</formula>
    </cfRule>
  </conditionalFormatting>
  <conditionalFormatting sqref="L46">
    <cfRule type="expression" dxfId="51" priority="34" stopIfTrue="1">
      <formula>$L$53=1</formula>
    </cfRule>
  </conditionalFormatting>
  <conditionalFormatting sqref="L47">
    <cfRule type="expression" dxfId="50" priority="35" stopIfTrue="1">
      <formula>$L$54=1</formula>
    </cfRule>
  </conditionalFormatting>
  <conditionalFormatting sqref="M23">
    <cfRule type="expression" dxfId="49" priority="36" stopIfTrue="1">
      <formula>$M$50=1</formula>
    </cfRule>
  </conditionalFormatting>
  <conditionalFormatting sqref="M24">
    <cfRule type="expression" dxfId="48" priority="37" stopIfTrue="1">
      <formula>$M$51=1</formula>
    </cfRule>
  </conditionalFormatting>
  <conditionalFormatting sqref="M44">
    <cfRule type="expression" dxfId="47" priority="38" stopIfTrue="1">
      <formula>$M$52=1</formula>
    </cfRule>
  </conditionalFormatting>
  <conditionalFormatting sqref="M46">
    <cfRule type="expression" dxfId="46" priority="39" stopIfTrue="1">
      <formula>$M$53=1</formula>
    </cfRule>
  </conditionalFormatting>
  <conditionalFormatting sqref="M47">
    <cfRule type="expression" dxfId="45" priority="40" stopIfTrue="1">
      <formula>$M$54=1</formula>
    </cfRule>
  </conditionalFormatting>
  <conditionalFormatting sqref="N23">
    <cfRule type="expression" dxfId="44" priority="41" stopIfTrue="1">
      <formula>$N$50=1</formula>
    </cfRule>
  </conditionalFormatting>
  <conditionalFormatting sqref="N24">
    <cfRule type="expression" dxfId="43" priority="42" stopIfTrue="1">
      <formula>$N$51=1</formula>
    </cfRule>
  </conditionalFormatting>
  <conditionalFormatting sqref="N44">
    <cfRule type="expression" dxfId="42" priority="43" stopIfTrue="1">
      <formula>$N$52=1</formula>
    </cfRule>
  </conditionalFormatting>
  <conditionalFormatting sqref="N46">
    <cfRule type="expression" dxfId="41" priority="44" stopIfTrue="1">
      <formula>$N$53=1</formula>
    </cfRule>
  </conditionalFormatting>
  <conditionalFormatting sqref="N47">
    <cfRule type="expression" dxfId="40" priority="45" stopIfTrue="1">
      <formula>$N$54=1</formula>
    </cfRule>
  </conditionalFormatting>
  <conditionalFormatting sqref="O23">
    <cfRule type="expression" dxfId="39" priority="46" stopIfTrue="1">
      <formula>$O$50=1</formula>
    </cfRule>
  </conditionalFormatting>
  <conditionalFormatting sqref="O24">
    <cfRule type="expression" dxfId="38" priority="47" stopIfTrue="1">
      <formula>$O$51=1</formula>
    </cfRule>
  </conditionalFormatting>
  <conditionalFormatting sqref="O44">
    <cfRule type="expression" dxfId="37" priority="48" stopIfTrue="1">
      <formula>$O$52=1</formula>
    </cfRule>
  </conditionalFormatting>
  <conditionalFormatting sqref="O46">
    <cfRule type="expression" dxfId="36" priority="49" stopIfTrue="1">
      <formula>$O$53=1</formula>
    </cfRule>
  </conditionalFormatting>
  <conditionalFormatting sqref="O47">
    <cfRule type="expression" dxfId="35" priority="50" stopIfTrue="1">
      <formula>$O$54=1</formula>
    </cfRule>
  </conditionalFormatting>
  <conditionalFormatting sqref="P23">
    <cfRule type="expression" dxfId="34" priority="51" stopIfTrue="1">
      <formula>$P$50=1</formula>
    </cfRule>
  </conditionalFormatting>
  <conditionalFormatting sqref="P24">
    <cfRule type="expression" dxfId="33" priority="52" stopIfTrue="1">
      <formula>$P$51=1</formula>
    </cfRule>
  </conditionalFormatting>
  <conditionalFormatting sqref="P44">
    <cfRule type="expression" dxfId="32" priority="53" stopIfTrue="1">
      <formula>$P$52=1</formula>
    </cfRule>
  </conditionalFormatting>
  <conditionalFormatting sqref="P46">
    <cfRule type="expression" dxfId="31" priority="54" stopIfTrue="1">
      <formula>$P$53=1</formula>
    </cfRule>
  </conditionalFormatting>
  <conditionalFormatting sqref="P47">
    <cfRule type="expression" dxfId="30" priority="55" stopIfTrue="1">
      <formula>$P$54=1</formula>
    </cfRule>
  </conditionalFormatting>
  <conditionalFormatting sqref="Q23">
    <cfRule type="expression" dxfId="29" priority="56" stopIfTrue="1">
      <formula>$Q$50=1</formula>
    </cfRule>
  </conditionalFormatting>
  <conditionalFormatting sqref="Q24">
    <cfRule type="expression" dxfId="28" priority="57" stopIfTrue="1">
      <formula>$Q$51=1</formula>
    </cfRule>
  </conditionalFormatting>
  <conditionalFormatting sqref="Q44">
    <cfRule type="expression" dxfId="27" priority="58" stopIfTrue="1">
      <formula>$Q$52=1</formula>
    </cfRule>
  </conditionalFormatting>
  <conditionalFormatting sqref="Q46">
    <cfRule type="expression" dxfId="26" priority="59" stopIfTrue="1">
      <formula>$Q$53=1</formula>
    </cfRule>
  </conditionalFormatting>
  <conditionalFormatting sqref="Q47">
    <cfRule type="expression" dxfId="25" priority="60" stopIfTrue="1">
      <formula>$Q$54=1</formula>
    </cfRule>
  </conditionalFormatting>
  <conditionalFormatting sqref="R23">
    <cfRule type="expression" dxfId="24" priority="61" stopIfTrue="1">
      <formula>$R$50=1</formula>
    </cfRule>
  </conditionalFormatting>
  <conditionalFormatting sqref="R24">
    <cfRule type="expression" dxfId="23" priority="62" stopIfTrue="1">
      <formula>$R$51=1</formula>
    </cfRule>
  </conditionalFormatting>
  <conditionalFormatting sqref="R44">
    <cfRule type="expression" dxfId="22" priority="63" stopIfTrue="1">
      <formula>$R$52=1</formula>
    </cfRule>
  </conditionalFormatting>
  <conditionalFormatting sqref="R46">
    <cfRule type="expression" dxfId="21" priority="64" stopIfTrue="1">
      <formula>$R$53=1</formula>
    </cfRule>
  </conditionalFormatting>
  <conditionalFormatting sqref="R47">
    <cfRule type="expression" dxfId="20" priority="65" stopIfTrue="1">
      <formula>$R$54=1</formula>
    </cfRule>
  </conditionalFormatting>
  <conditionalFormatting sqref="S23">
    <cfRule type="expression" dxfId="19" priority="66" stopIfTrue="1">
      <formula>$S$50=1</formula>
    </cfRule>
  </conditionalFormatting>
  <conditionalFormatting sqref="S24">
    <cfRule type="expression" dxfId="18" priority="67" stopIfTrue="1">
      <formula>$S$51=1</formula>
    </cfRule>
  </conditionalFormatting>
  <conditionalFormatting sqref="S44">
    <cfRule type="expression" dxfId="17" priority="68" stopIfTrue="1">
      <formula>$S$52=1</formula>
    </cfRule>
  </conditionalFormatting>
  <conditionalFormatting sqref="S46">
    <cfRule type="expression" dxfId="16" priority="69" stopIfTrue="1">
      <formula>$S$53=1</formula>
    </cfRule>
  </conditionalFormatting>
  <conditionalFormatting sqref="S47">
    <cfRule type="expression" dxfId="15" priority="70" stopIfTrue="1">
      <formula>$S$54=1</formula>
    </cfRule>
  </conditionalFormatting>
  <conditionalFormatting sqref="T23">
    <cfRule type="expression" dxfId="14" priority="71" stopIfTrue="1">
      <formula>$T$50=1</formula>
    </cfRule>
  </conditionalFormatting>
  <conditionalFormatting sqref="T24">
    <cfRule type="expression" dxfId="13" priority="72" stopIfTrue="1">
      <formula>$T$51=1</formula>
    </cfRule>
  </conditionalFormatting>
  <conditionalFormatting sqref="T44">
    <cfRule type="expression" dxfId="12" priority="73" stopIfTrue="1">
      <formula>$T$52=1</formula>
    </cfRule>
  </conditionalFormatting>
  <conditionalFormatting sqref="T46">
    <cfRule type="expression" dxfId="11" priority="74" stopIfTrue="1">
      <formula>$T$53=1</formula>
    </cfRule>
  </conditionalFormatting>
  <conditionalFormatting sqref="T47">
    <cfRule type="expression" dxfId="10" priority="75" stopIfTrue="1">
      <formula>$T$54=1</formula>
    </cfRule>
  </conditionalFormatting>
  <conditionalFormatting sqref="U23">
    <cfRule type="expression" dxfId="9" priority="76" stopIfTrue="1">
      <formula>$U$50=1</formula>
    </cfRule>
  </conditionalFormatting>
  <conditionalFormatting sqref="U24">
    <cfRule type="expression" dxfId="8" priority="77" stopIfTrue="1">
      <formula>$U$51=1</formula>
    </cfRule>
  </conditionalFormatting>
  <conditionalFormatting sqref="U44">
    <cfRule type="expression" dxfId="7" priority="78" stopIfTrue="1">
      <formula>$U$52=1</formula>
    </cfRule>
  </conditionalFormatting>
  <conditionalFormatting sqref="U46">
    <cfRule type="expression" dxfId="6" priority="79" stopIfTrue="1">
      <formula>$U$53=1</formula>
    </cfRule>
  </conditionalFormatting>
  <conditionalFormatting sqref="U47">
    <cfRule type="expression" dxfId="5" priority="80" stopIfTrue="1">
      <formula>$U$54=1</formula>
    </cfRule>
  </conditionalFormatting>
  <conditionalFormatting sqref="V23:W23">
    <cfRule type="expression" dxfId="4" priority="1" stopIfTrue="1">
      <formula>$V$50=1</formula>
    </cfRule>
  </conditionalFormatting>
  <conditionalFormatting sqref="V24:W24">
    <cfRule type="expression" dxfId="3" priority="2" stopIfTrue="1">
      <formula>$V$51=1</formula>
    </cfRule>
  </conditionalFormatting>
  <conditionalFormatting sqref="V44:W44">
    <cfRule type="expression" dxfId="2" priority="3" stopIfTrue="1">
      <formula>$V$52=1</formula>
    </cfRule>
  </conditionalFormatting>
  <conditionalFormatting sqref="V46:W46">
    <cfRule type="expression" dxfId="1" priority="4" stopIfTrue="1">
      <formula>$V$53=1</formula>
    </cfRule>
  </conditionalFormatting>
  <conditionalFormatting sqref="V47:W47">
    <cfRule type="expression" dxfId="0" priority="5" stopIfTrue="1">
      <formula>$V$54=1</formula>
    </cfRule>
  </conditionalFormatting>
  <printOptions horizontalCentered="1"/>
  <pageMargins left="0.39370078740157483" right="0.39370078740157483" top="0.6692913385826772" bottom="0.55118110236220474" header="0.51181102362204722" footer="0.51181102362204722"/>
  <pageSetup paperSize="9" scale="50" orientation="landscape" r:id="rId1"/>
  <headerFooter alignWithMargins="0"/>
  <drawing r:id="rId2"/>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codeName="Sheet27"/>
  <dimension ref="A1:Q86"/>
  <sheetViews>
    <sheetView showGridLines="0" topLeftCell="B1" zoomScaleNormal="100" zoomScaleSheetLayoutView="145" workbookViewId="0">
      <selection activeCell="E3" sqref="E3"/>
    </sheetView>
  </sheetViews>
  <sheetFormatPr defaultColWidth="9" defaultRowHeight="12"/>
  <cols>
    <col min="1" max="1" width="1.875" style="17" hidden="1" customWidth="1"/>
    <col min="2" max="2" width="3.375" style="17" customWidth="1"/>
    <col min="3" max="3" width="3.375" style="16" customWidth="1"/>
    <col min="4" max="4" width="4.375" style="16" customWidth="1"/>
    <col min="5" max="5" width="11" style="16" customWidth="1"/>
    <col min="6" max="6" width="2.75" style="16" customWidth="1"/>
    <col min="7" max="7" width="7.5" style="16" customWidth="1"/>
    <col min="8" max="8" width="13.75" style="16" customWidth="1"/>
    <col min="9" max="9" width="5.75" style="16" customWidth="1"/>
    <col min="10" max="10" width="3.75" style="16" customWidth="1"/>
    <col min="11" max="11" width="10.75" style="16" customWidth="1"/>
    <col min="12" max="12" width="9.625" style="16" customWidth="1"/>
    <col min="13" max="13" width="7.75" style="16" customWidth="1"/>
    <col min="14" max="14" width="6.75" style="16" customWidth="1"/>
    <col min="15" max="15" width="7.75" style="16" customWidth="1"/>
    <col min="16" max="16" width="2.25" style="16" customWidth="1"/>
    <col min="17" max="16384" width="9" style="16"/>
  </cols>
  <sheetData>
    <row r="1" spans="1:16" ht="16.149999999999999" customHeight="1">
      <c r="C1" s="72" t="s">
        <v>204</v>
      </c>
    </row>
    <row r="2" spans="1:16" ht="16.149999999999999" customHeight="1">
      <c r="C2" s="72"/>
    </row>
    <row r="3" spans="1:16" ht="13.9" customHeight="1" thickBot="1">
      <c r="O3" s="95" t="s">
        <v>133</v>
      </c>
    </row>
    <row r="4" spans="1:16" ht="13.5">
      <c r="A4" s="16">
        <v>14</v>
      </c>
      <c r="M4" s="424" t="s">
        <v>295</v>
      </c>
      <c r="N4" s="93" t="s">
        <v>87</v>
      </c>
      <c r="O4" s="94" t="s">
        <v>88</v>
      </c>
    </row>
    <row r="5" spans="1:16" ht="20.100000000000001" customHeight="1" thickBot="1">
      <c r="A5" s="17" t="e">
        <f>+#REF!</f>
        <v>#REF!</v>
      </c>
      <c r="C5" s="16" t="s">
        <v>285</v>
      </c>
      <c r="M5" s="629"/>
      <c r="N5" s="209" t="str">
        <f>+表紙!N28</f>
        <v>○</v>
      </c>
      <c r="O5" s="210" t="str">
        <f>+表紙!O28</f>
        <v>　</v>
      </c>
    </row>
    <row r="6" spans="1:16" ht="13.5">
      <c r="C6" s="499" t="s">
        <v>380</v>
      </c>
      <c r="D6" s="675"/>
      <c r="E6" s="675"/>
      <c r="F6" s="675"/>
      <c r="G6" s="675"/>
      <c r="H6" s="675"/>
      <c r="I6" s="675"/>
      <c r="J6" s="675"/>
      <c r="K6" s="675"/>
      <c r="L6" s="675"/>
      <c r="M6" s="675"/>
      <c r="N6" s="675"/>
      <c r="O6" s="675"/>
    </row>
    <row r="7" spans="1:16" ht="13.15" customHeight="1">
      <c r="C7" s="73"/>
      <c r="D7" s="74"/>
      <c r="E7" s="74"/>
      <c r="F7" s="74"/>
      <c r="G7" s="74"/>
      <c r="H7" s="74"/>
      <c r="I7" s="74"/>
      <c r="J7" s="74"/>
      <c r="K7" s="74"/>
      <c r="L7" s="74"/>
      <c r="M7" s="74"/>
      <c r="N7" s="74"/>
      <c r="O7" s="75"/>
    </row>
    <row r="8" spans="1:16" ht="12" customHeight="1">
      <c r="C8" s="454" t="s">
        <v>286</v>
      </c>
      <c r="D8" s="710"/>
      <c r="E8" s="710"/>
      <c r="F8" s="710"/>
      <c r="G8" s="710"/>
      <c r="H8" s="710"/>
      <c r="I8" s="710"/>
      <c r="J8" s="710"/>
      <c r="K8" s="710"/>
      <c r="L8" s="710"/>
      <c r="M8" s="710"/>
      <c r="N8" s="710"/>
      <c r="O8" s="711"/>
      <c r="P8" s="15"/>
    </row>
    <row r="9" spans="1:16" ht="12" customHeight="1">
      <c r="C9" s="712"/>
      <c r="D9" s="713"/>
      <c r="E9" s="713"/>
      <c r="F9" s="713"/>
      <c r="G9" s="713"/>
      <c r="H9" s="713"/>
      <c r="I9" s="713"/>
      <c r="J9" s="713"/>
      <c r="K9" s="713"/>
      <c r="L9" s="713"/>
      <c r="M9" s="713"/>
      <c r="N9" s="713"/>
      <c r="O9" s="714"/>
    </row>
    <row r="10" spans="1:16" ht="10.15" customHeight="1">
      <c r="C10" s="76"/>
      <c r="O10" s="77"/>
    </row>
    <row r="11" spans="1:16" ht="13.5">
      <c r="C11" s="76"/>
      <c r="L11" s="715" t="str">
        <f>+表紙!L34</f>
        <v>令和   7年   6月  　15日</v>
      </c>
      <c r="M11" s="716"/>
      <c r="N11" s="716"/>
      <c r="O11" s="717"/>
    </row>
    <row r="12" spans="1:16" ht="7.5" customHeight="1">
      <c r="C12" s="76"/>
      <c r="O12" s="78"/>
    </row>
    <row r="13" spans="1:16" ht="13.5">
      <c r="C13" s="686" t="str">
        <f>+表紙!C36</f>
        <v>横浜市長</v>
      </c>
      <c r="D13" s="687"/>
      <c r="E13" s="687"/>
      <c r="F13" s="687"/>
      <c r="G13" s="86" t="s">
        <v>5</v>
      </c>
      <c r="O13" s="77"/>
    </row>
    <row r="14" spans="1:16" ht="9" customHeight="1">
      <c r="C14" s="76"/>
      <c r="O14" s="77"/>
    </row>
    <row r="15" spans="1:16" ht="13.15" customHeight="1">
      <c r="A15" s="17">
        <v>3</v>
      </c>
      <c r="C15" s="76"/>
      <c r="H15" s="206" t="s">
        <v>202</v>
      </c>
      <c r="I15" s="206"/>
      <c r="O15" s="77"/>
    </row>
    <row r="16" spans="1:16" ht="26.25" customHeight="1">
      <c r="C16" s="76"/>
      <c r="H16" s="18" t="s">
        <v>6</v>
      </c>
      <c r="I16" s="18"/>
      <c r="J16" s="683" t="str">
        <f>+表紙!J39</f>
        <v>東京都世田谷区池尻2-11-3</v>
      </c>
      <c r="K16" s="683"/>
      <c r="L16" s="684"/>
      <c r="M16" s="684"/>
      <c r="N16" s="684"/>
      <c r="O16" s="685"/>
    </row>
    <row r="17" spans="1:17" ht="26.25" customHeight="1">
      <c r="C17" s="76"/>
      <c r="H17" s="18" t="s">
        <v>7</v>
      </c>
      <c r="I17" s="18"/>
      <c r="J17" s="683" t="str">
        <f>+表紙!J40</f>
        <v>日鋪建設株式会社　関東南支店    下向　覚</v>
      </c>
      <c r="K17" s="683"/>
      <c r="L17" s="684"/>
      <c r="M17" s="684"/>
      <c r="N17" s="684"/>
      <c r="O17" s="685"/>
    </row>
    <row r="18" spans="1:17">
      <c r="C18" s="76"/>
      <c r="J18" s="16" t="s">
        <v>8</v>
      </c>
      <c r="O18" s="77"/>
    </row>
    <row r="19" spans="1:17">
      <c r="C19" s="76"/>
      <c r="J19" s="19" t="s">
        <v>9</v>
      </c>
      <c r="K19" s="19"/>
      <c r="L19" s="688" t="str">
        <f>IF(+表紙!L42="","",+表紙!L42)</f>
        <v>03-3795-6850</v>
      </c>
      <c r="M19" s="688"/>
      <c r="N19" s="688"/>
      <c r="O19" s="689"/>
    </row>
    <row r="20" spans="1:17">
      <c r="C20" s="76"/>
      <c r="J20" s="19"/>
      <c r="K20" s="19"/>
      <c r="O20" s="77"/>
    </row>
    <row r="21" spans="1:17">
      <c r="C21" s="76"/>
      <c r="O21" s="77"/>
    </row>
    <row r="22" spans="1:17" ht="30" customHeight="1">
      <c r="A22" s="17">
        <v>4</v>
      </c>
      <c r="C22" s="703" t="str">
        <f>表紙!C45</f>
        <v>　廃棄物の処理及び清掃に関する法律第12条の２第11項の規定に基づき、令和７年度の特別管理産業廃棄物処理計画の実施状況を報告します。</v>
      </c>
      <c r="D22" s="704"/>
      <c r="E22" s="704"/>
      <c r="F22" s="704"/>
      <c r="G22" s="704"/>
      <c r="H22" s="704"/>
      <c r="I22" s="704"/>
      <c r="J22" s="704"/>
      <c r="K22" s="704"/>
      <c r="L22" s="704"/>
      <c r="M22" s="704"/>
      <c r="N22" s="704"/>
      <c r="O22" s="705"/>
    </row>
    <row r="23" spans="1:17" ht="7.5" customHeight="1">
      <c r="C23" s="79"/>
      <c r="D23" s="20"/>
      <c r="E23" s="20"/>
      <c r="F23" s="20"/>
      <c r="G23" s="20"/>
      <c r="H23" s="20"/>
      <c r="I23" s="20"/>
      <c r="J23" s="20"/>
      <c r="K23" s="20"/>
      <c r="L23" s="20"/>
      <c r="M23" s="20"/>
      <c r="N23" s="20"/>
      <c r="O23" s="80"/>
    </row>
    <row r="24" spans="1:17" ht="21" customHeight="1">
      <c r="C24" s="418" t="s">
        <v>10</v>
      </c>
      <c r="D24" s="419"/>
      <c r="E24" s="420"/>
      <c r="F24" s="693" t="str">
        <f>+表紙!F47</f>
        <v>日鋪建設株式会社　関東南支店</v>
      </c>
      <c r="G24" s="694"/>
      <c r="H24" s="695"/>
      <c r="I24" s="695"/>
      <c r="J24" s="695"/>
      <c r="K24" s="695"/>
      <c r="L24" s="695"/>
      <c r="M24" s="492" t="s">
        <v>409</v>
      </c>
      <c r="N24" s="698"/>
      <c r="O24" s="699"/>
    </row>
    <row r="25" spans="1:17" ht="21" customHeight="1">
      <c r="C25" s="421"/>
      <c r="D25" s="422"/>
      <c r="E25" s="423"/>
      <c r="F25" s="696"/>
      <c r="G25" s="697"/>
      <c r="H25" s="697"/>
      <c r="I25" s="697"/>
      <c r="J25" s="697"/>
      <c r="K25" s="697"/>
      <c r="L25" s="697"/>
      <c r="M25" s="700">
        <f>表紙!M48</f>
        <v>2850</v>
      </c>
      <c r="N25" s="701"/>
      <c r="O25" s="702"/>
    </row>
    <row r="26" spans="1:17" ht="21" customHeight="1">
      <c r="C26" s="418" t="s">
        <v>11</v>
      </c>
      <c r="D26" s="446"/>
      <c r="E26" s="447"/>
      <c r="F26" s="706" t="str">
        <f>+表紙!F49</f>
        <v>東京都世田谷区池尻2-11-3</v>
      </c>
      <c r="G26" s="707"/>
      <c r="H26" s="707"/>
      <c r="I26" s="707"/>
      <c r="J26" s="707"/>
      <c r="K26" s="707"/>
      <c r="L26" s="115" t="s">
        <v>134</v>
      </c>
      <c r="M26" s="207"/>
      <c r="N26" s="723" t="str">
        <f>IF(+表紙!N49="","",+表紙!N49)</f>
        <v>03-3795-6850</v>
      </c>
      <c r="O26" s="724"/>
    </row>
    <row r="27" spans="1:17" ht="21" customHeight="1">
      <c r="C27" s="448"/>
      <c r="D27" s="449"/>
      <c r="E27" s="450"/>
      <c r="F27" s="708"/>
      <c r="G27" s="709"/>
      <c r="H27" s="709"/>
      <c r="I27" s="709"/>
      <c r="J27" s="709"/>
      <c r="K27" s="709"/>
      <c r="L27" s="254"/>
      <c r="M27" s="260"/>
      <c r="N27" s="261"/>
      <c r="O27" s="255"/>
    </row>
    <row r="28" spans="1:17" ht="18.75" customHeight="1">
      <c r="C28" s="167" t="s">
        <v>338</v>
      </c>
      <c r="D28" s="168"/>
      <c r="E28" s="168"/>
      <c r="F28" s="25"/>
      <c r="G28" s="25"/>
      <c r="H28" s="25"/>
      <c r="I28" s="25"/>
      <c r="J28" s="25"/>
      <c r="K28" s="25"/>
      <c r="L28" s="295"/>
      <c r="M28" s="285"/>
      <c r="N28" s="296"/>
      <c r="O28" s="286"/>
    </row>
    <row r="29" spans="1:17" ht="37.5" customHeight="1">
      <c r="C29" s="287"/>
      <c r="D29" s="297" t="s">
        <v>17</v>
      </c>
      <c r="E29" s="298" t="s">
        <v>12</v>
      </c>
      <c r="F29" s="718" t="str">
        <f>IF(+表紙!F52="","",+表紙!F52)</f>
        <v>Ｄ－建設業</v>
      </c>
      <c r="G29" s="720"/>
      <c r="H29" s="720"/>
      <c r="I29" s="720"/>
      <c r="J29" s="25" t="s">
        <v>47</v>
      </c>
      <c r="K29" s="25"/>
      <c r="L29" s="725" t="str">
        <f>IF(+表紙!L52="","",+表紙!L52)</f>
        <v>総合工事業</v>
      </c>
      <c r="M29" s="725"/>
      <c r="N29" s="726"/>
      <c r="O29" s="727"/>
      <c r="Q29" s="21"/>
    </row>
    <row r="30" spans="1:17" ht="19.5" customHeight="1">
      <c r="C30" s="288"/>
      <c r="D30" s="299" t="s">
        <v>19</v>
      </c>
      <c r="E30" s="300" t="s">
        <v>339</v>
      </c>
      <c r="F30" s="718" t="s">
        <v>340</v>
      </c>
      <c r="G30" s="486"/>
      <c r="H30" s="719"/>
      <c r="I30" s="718" t="s">
        <v>341</v>
      </c>
      <c r="J30" s="488"/>
      <c r="K30" s="489"/>
      <c r="L30" s="721" t="str">
        <f>IF(+表紙!L53="","",+表紙!L53)</f>
        <v/>
      </c>
      <c r="M30" s="722"/>
      <c r="N30" s="301" t="s">
        <v>342</v>
      </c>
      <c r="O30" s="298"/>
      <c r="Q30" s="21"/>
    </row>
    <row r="31" spans="1:17" ht="19.5" customHeight="1">
      <c r="C31" s="288"/>
      <c r="D31" s="287"/>
      <c r="E31" s="302"/>
      <c r="F31" s="718" t="s">
        <v>343</v>
      </c>
      <c r="G31" s="486"/>
      <c r="H31" s="719"/>
      <c r="I31" s="720" t="s">
        <v>344</v>
      </c>
      <c r="J31" s="488"/>
      <c r="K31" s="488"/>
      <c r="L31" s="721">
        <f>IF(+表紙!L54="","",+表紙!L54)</f>
        <v>4500</v>
      </c>
      <c r="M31" s="722"/>
      <c r="N31" s="301" t="s">
        <v>342</v>
      </c>
      <c r="O31" s="298"/>
      <c r="Q31" s="21"/>
    </row>
    <row r="32" spans="1:17" ht="19.5" customHeight="1">
      <c r="C32" s="288"/>
      <c r="D32" s="518" t="s">
        <v>345</v>
      </c>
      <c r="E32" s="519"/>
      <c r="F32" s="718" t="s">
        <v>346</v>
      </c>
      <c r="G32" s="486"/>
      <c r="H32" s="719"/>
      <c r="I32" s="720" t="s">
        <v>347</v>
      </c>
      <c r="J32" s="488"/>
      <c r="K32" s="488"/>
      <c r="L32" s="721" t="str">
        <f>IF(+表紙!L55="","",+表紙!L55)</f>
        <v/>
      </c>
      <c r="M32" s="722"/>
      <c r="N32" s="301" t="s">
        <v>348</v>
      </c>
      <c r="O32" s="298"/>
      <c r="Q32" s="21"/>
    </row>
    <row r="33" spans="3:17" ht="19.5" customHeight="1">
      <c r="C33" s="288"/>
      <c r="D33" s="518"/>
      <c r="E33" s="519"/>
      <c r="F33" s="718" t="s">
        <v>349</v>
      </c>
      <c r="G33" s="486"/>
      <c r="H33" s="719"/>
      <c r="I33" s="720" t="s">
        <v>350</v>
      </c>
      <c r="J33" s="488"/>
      <c r="K33" s="488"/>
      <c r="L33" s="721" t="str">
        <f>IF(+表紙!L56="","",+表紙!L56)</f>
        <v/>
      </c>
      <c r="M33" s="722"/>
      <c r="N33" s="301" t="s">
        <v>342</v>
      </c>
      <c r="O33" s="298"/>
      <c r="Q33" s="21"/>
    </row>
    <row r="34" spans="3:17" ht="15" customHeight="1">
      <c r="C34" s="288"/>
      <c r="D34" s="287"/>
      <c r="E34" s="302"/>
      <c r="F34" s="165" t="s">
        <v>351</v>
      </c>
      <c r="G34" s="303"/>
      <c r="H34" s="303"/>
      <c r="I34" s="303"/>
      <c r="J34" s="30"/>
      <c r="K34" s="30"/>
      <c r="L34" s="304"/>
      <c r="M34" s="304"/>
      <c r="N34" s="305"/>
      <c r="O34" s="306"/>
      <c r="Q34" s="21"/>
    </row>
    <row r="35" spans="3:17" ht="19.5" customHeight="1">
      <c r="C35" s="288"/>
      <c r="D35" s="307"/>
      <c r="E35" s="308"/>
      <c r="F35" s="728" t="str">
        <f>IF(+表紙!F58="","",+表紙!F58)</f>
        <v/>
      </c>
      <c r="G35" s="729"/>
      <c r="H35" s="729"/>
      <c r="I35" s="729"/>
      <c r="J35" s="729"/>
      <c r="K35" s="729"/>
      <c r="L35" s="729"/>
      <c r="M35" s="729"/>
      <c r="N35" s="729"/>
      <c r="O35" s="730"/>
      <c r="Q35" s="21"/>
    </row>
    <row r="36" spans="3:17" ht="19.5" customHeight="1">
      <c r="C36" s="293"/>
      <c r="D36" s="309" t="s">
        <v>24</v>
      </c>
      <c r="E36" s="310" t="s">
        <v>352</v>
      </c>
      <c r="F36" s="731">
        <f>IF(+表紙!F59="","",+表紙!F59)</f>
        <v>45</v>
      </c>
      <c r="G36" s="732"/>
      <c r="H36" s="732"/>
      <c r="I36" s="732"/>
      <c r="J36" s="732"/>
      <c r="K36" s="732"/>
      <c r="L36" s="732"/>
      <c r="M36" s="732"/>
      <c r="N36" s="732"/>
      <c r="O36" s="733"/>
      <c r="Q36" s="21"/>
    </row>
    <row r="37" spans="3:17" ht="33.75" customHeight="1">
      <c r="C37" s="431" t="s">
        <v>287</v>
      </c>
      <c r="D37" s="432"/>
      <c r="E37" s="433"/>
      <c r="F37" s="690" t="str">
        <f>+表紙!F60</f>
        <v>令和 ７ 年 ４ 月 １ 日 ～ 令和 ８ 年 ３ 月 31 日（ １ 年間）</v>
      </c>
      <c r="G37" s="691"/>
      <c r="H37" s="691"/>
      <c r="I37" s="691"/>
      <c r="J37" s="691"/>
      <c r="K37" s="691"/>
      <c r="L37" s="691"/>
      <c r="M37" s="691"/>
      <c r="N37" s="691"/>
      <c r="O37" s="692"/>
    </row>
    <row r="38" spans="3:17" ht="30" customHeight="1">
      <c r="C38" s="167" t="s">
        <v>288</v>
      </c>
      <c r="D38" s="282"/>
      <c r="E38" s="168"/>
      <c r="F38" s="22"/>
      <c r="G38" s="22"/>
      <c r="H38" s="23"/>
      <c r="I38" s="23"/>
      <c r="J38" s="24"/>
      <c r="K38" s="24"/>
      <c r="L38" s="25"/>
      <c r="M38" s="25"/>
      <c r="N38" s="25"/>
      <c r="O38" s="26"/>
    </row>
    <row r="39" spans="3:17" ht="18" customHeight="1">
      <c r="C39" s="681"/>
      <c r="D39" s="428" t="s">
        <v>225</v>
      </c>
      <c r="E39" s="429"/>
      <c r="F39" s="429"/>
      <c r="G39" s="430"/>
      <c r="H39" s="428" t="s">
        <v>242</v>
      </c>
      <c r="I39" s="430"/>
      <c r="J39" s="428" t="s">
        <v>226</v>
      </c>
      <c r="K39" s="429"/>
      <c r="L39" s="430"/>
      <c r="M39" s="428" t="s">
        <v>243</v>
      </c>
      <c r="N39" s="429"/>
      <c r="O39" s="430"/>
    </row>
    <row r="40" spans="3:17" ht="30" customHeight="1">
      <c r="C40" s="682"/>
      <c r="D40" s="405" t="s">
        <v>227</v>
      </c>
      <c r="E40" s="406"/>
      <c r="F40" s="406"/>
      <c r="G40" s="407"/>
      <c r="H40" s="224">
        <f>+表紙!H63</f>
        <v>30</v>
      </c>
      <c r="I40" s="216" t="s">
        <v>4</v>
      </c>
      <c r="J40" s="440" t="s">
        <v>293</v>
      </c>
      <c r="K40" s="441"/>
      <c r="L40" s="442"/>
      <c r="M40" s="679">
        <f>+表紙!M63</f>
        <v>30</v>
      </c>
      <c r="N40" s="680">
        <f>+表紙!N63</f>
        <v>0</v>
      </c>
      <c r="O40" s="378" t="s">
        <v>4</v>
      </c>
    </row>
    <row r="41" spans="3:17" ht="30" customHeight="1">
      <c r="C41" s="682"/>
      <c r="D41" s="405" t="s">
        <v>289</v>
      </c>
      <c r="E41" s="406"/>
      <c r="F41" s="406"/>
      <c r="G41" s="407"/>
      <c r="H41" s="224">
        <f>+表紙!H64</f>
        <v>0</v>
      </c>
      <c r="I41" s="216" t="s">
        <v>4</v>
      </c>
      <c r="J41" s="440" t="s">
        <v>229</v>
      </c>
      <c r="K41" s="441"/>
      <c r="L41" s="442"/>
      <c r="M41" s="679">
        <f>+表紙!M64</f>
        <v>0</v>
      </c>
      <c r="N41" s="680">
        <f>+表紙!N64</f>
        <v>0</v>
      </c>
      <c r="O41" s="26" t="s">
        <v>4</v>
      </c>
    </row>
    <row r="42" spans="3:17" ht="30" customHeight="1">
      <c r="C42" s="682"/>
      <c r="D42" s="405" t="s">
        <v>290</v>
      </c>
      <c r="E42" s="406"/>
      <c r="F42" s="406"/>
      <c r="G42" s="407"/>
      <c r="H42" s="224">
        <f>+表紙!H65</f>
        <v>0</v>
      </c>
      <c r="I42" s="216" t="s">
        <v>4</v>
      </c>
      <c r="J42" s="405" t="s">
        <v>230</v>
      </c>
      <c r="K42" s="406"/>
      <c r="L42" s="407"/>
      <c r="M42" s="670">
        <f>+表紙!M65</f>
        <v>30</v>
      </c>
      <c r="N42" s="671">
        <f>+表紙!N65</f>
        <v>0</v>
      </c>
      <c r="O42" s="256" t="s">
        <v>4</v>
      </c>
    </row>
    <row r="43" spans="3:17" ht="30" customHeight="1">
      <c r="C43" s="166"/>
      <c r="D43" s="405" t="s">
        <v>291</v>
      </c>
      <c r="E43" s="406"/>
      <c r="F43" s="406"/>
      <c r="G43" s="407"/>
      <c r="H43" s="224">
        <f>+表紙!H66</f>
        <v>0</v>
      </c>
      <c r="I43" s="216" t="s">
        <v>4</v>
      </c>
      <c r="J43" s="405" t="s">
        <v>231</v>
      </c>
      <c r="K43" s="406"/>
      <c r="L43" s="407"/>
      <c r="M43" s="670">
        <f>+表紙!M66</f>
        <v>0</v>
      </c>
      <c r="N43" s="671">
        <f>+表紙!N66</f>
        <v>0</v>
      </c>
      <c r="O43" s="256" t="s">
        <v>4</v>
      </c>
    </row>
    <row r="44" spans="3:17" ht="30" customHeight="1">
      <c r="C44" s="215"/>
      <c r="D44" s="405" t="s">
        <v>292</v>
      </c>
      <c r="E44" s="406"/>
      <c r="F44" s="406"/>
      <c r="G44" s="407"/>
      <c r="H44" s="224">
        <f>+表紙!H67</f>
        <v>0</v>
      </c>
      <c r="I44" s="216" t="s">
        <v>4</v>
      </c>
      <c r="J44" s="405" t="s">
        <v>232</v>
      </c>
      <c r="K44" s="406"/>
      <c r="L44" s="407"/>
      <c r="M44" s="670">
        <f>+表紙!M67</f>
        <v>0</v>
      </c>
      <c r="N44" s="671">
        <f>+表紙!N67</f>
        <v>0</v>
      </c>
      <c r="O44" s="256" t="s">
        <v>4</v>
      </c>
    </row>
    <row r="45" spans="3:17" ht="30" customHeight="1">
      <c r="C45" s="410" t="s">
        <v>322</v>
      </c>
      <c r="D45" s="411"/>
      <c r="E45" s="411"/>
      <c r="F45" s="411"/>
      <c r="G45" s="411"/>
      <c r="H45" s="411"/>
      <c r="I45" s="411"/>
      <c r="J45" s="273"/>
      <c r="K45" s="273"/>
      <c r="L45" s="273"/>
      <c r="M45" s="274"/>
      <c r="N45" s="274"/>
      <c r="O45" s="275"/>
    </row>
    <row r="46" spans="3:17" ht="17.25" customHeight="1">
      <c r="C46" s="276"/>
      <c r="D46" s="389" t="s">
        <v>326</v>
      </c>
      <c r="E46" s="390"/>
      <c r="F46" s="390"/>
      <c r="G46" s="390"/>
      <c r="H46" s="390"/>
      <c r="I46" s="391"/>
      <c r="J46" s="389" t="str">
        <f>表紙!J69</f>
        <v>前々年度（令和６年度）</v>
      </c>
      <c r="K46" s="508"/>
      <c r="L46" s="508"/>
      <c r="M46" s="274">
        <f>IF(表紙!M69="","",表紙!M69)</f>
        <v>203.1</v>
      </c>
      <c r="N46" s="274" t="s">
        <v>329</v>
      </c>
      <c r="O46" s="275"/>
    </row>
    <row r="47" spans="3:17" ht="17.25" customHeight="1">
      <c r="C47" s="276"/>
      <c r="D47" s="392"/>
      <c r="E47" s="393"/>
      <c r="F47" s="393"/>
      <c r="G47" s="393"/>
      <c r="H47" s="393"/>
      <c r="I47" s="394"/>
      <c r="J47" s="509" t="str">
        <f>表紙!J70</f>
        <v>前 年 度（令和７年度）</v>
      </c>
      <c r="K47" s="510"/>
      <c r="L47" s="510"/>
      <c r="M47" s="278">
        <f>IF(表紙!M70="","",表紙!M70)</f>
        <v>0</v>
      </c>
      <c r="N47" s="278" t="s">
        <v>325</v>
      </c>
      <c r="O47" s="279"/>
    </row>
    <row r="48" spans="3:17" ht="16.5" customHeight="1">
      <c r="C48" s="276"/>
      <c r="D48" s="511" t="s">
        <v>324</v>
      </c>
      <c r="E48" s="411"/>
      <c r="F48" s="411"/>
      <c r="G48" s="411"/>
      <c r="H48" s="411"/>
      <c r="I48" s="411"/>
      <c r="J48" s="273"/>
      <c r="K48" s="280"/>
      <c r="L48" s="273"/>
      <c r="M48" s="274"/>
      <c r="N48" s="274"/>
      <c r="O48" s="275"/>
    </row>
    <row r="49" spans="1:15" ht="49.5" customHeight="1">
      <c r="C49" s="277"/>
      <c r="D49" s="676" t="str">
        <f>IF(表紙!D72="","",表紙!D72)</f>
        <v>イーリバースでの電子マニュフェスト運用</v>
      </c>
      <c r="E49" s="677"/>
      <c r="F49" s="677"/>
      <c r="G49" s="677"/>
      <c r="H49" s="677"/>
      <c r="I49" s="677"/>
      <c r="J49" s="677"/>
      <c r="K49" s="677"/>
      <c r="L49" s="677"/>
      <c r="M49" s="677"/>
      <c r="N49" s="677"/>
      <c r="O49" s="678"/>
    </row>
    <row r="50" spans="1:15" ht="22.5" customHeight="1">
      <c r="C50" s="672" t="s">
        <v>15</v>
      </c>
      <c r="D50" s="673"/>
      <c r="E50" s="674"/>
      <c r="F50" s="22"/>
      <c r="G50" s="22"/>
      <c r="H50" s="23"/>
      <c r="I50" s="23"/>
      <c r="J50" s="24"/>
      <c r="K50" s="24"/>
      <c r="L50" s="25"/>
      <c r="M50" s="25"/>
      <c r="N50" s="25"/>
      <c r="O50" s="26"/>
    </row>
    <row r="51" spans="1:15" ht="5.45" customHeight="1">
      <c r="C51" s="262"/>
      <c r="D51" s="263"/>
      <c r="E51" s="263"/>
      <c r="F51" s="27"/>
      <c r="G51" s="27"/>
      <c r="H51" s="28"/>
      <c r="I51" s="28"/>
      <c r="J51" s="29"/>
      <c r="K51" s="29"/>
      <c r="L51" s="30"/>
      <c r="M51" s="30"/>
      <c r="N51" s="30"/>
      <c r="O51" s="28"/>
    </row>
    <row r="52" spans="1:15" ht="15" customHeight="1">
      <c r="C52" s="499" t="s">
        <v>379</v>
      </c>
      <c r="D52" s="675"/>
      <c r="E52" s="675"/>
      <c r="F52" s="675"/>
      <c r="G52" s="675"/>
      <c r="H52" s="675"/>
      <c r="I52" s="675"/>
      <c r="J52" s="675"/>
      <c r="K52" s="675"/>
      <c r="L52" s="675"/>
      <c r="M52" s="675"/>
      <c r="N52" s="675"/>
      <c r="O52" s="675"/>
    </row>
    <row r="53" spans="1:15" ht="13.5">
      <c r="C53" s="165" t="s">
        <v>180</v>
      </c>
      <c r="D53" s="4"/>
      <c r="E53" s="4"/>
      <c r="F53" s="27"/>
      <c r="G53" s="27"/>
      <c r="H53" s="28"/>
      <c r="I53" s="28"/>
      <c r="J53" s="29"/>
      <c r="K53" s="29"/>
      <c r="L53" s="30"/>
      <c r="M53" s="30"/>
      <c r="N53" s="30"/>
      <c r="O53" s="31"/>
    </row>
    <row r="54" spans="1:15" ht="15" customHeight="1">
      <c r="A54" s="17">
        <v>11</v>
      </c>
      <c r="C54" s="208"/>
      <c r="D54" s="32"/>
      <c r="E54" s="32"/>
      <c r="F54" s="32"/>
      <c r="G54" s="32"/>
      <c r="H54" s="32"/>
      <c r="I54" s="32"/>
      <c r="J54" s="32"/>
      <c r="K54" s="32"/>
      <c r="L54" s="32"/>
      <c r="M54" s="32"/>
      <c r="N54" s="32"/>
      <c r="O54" s="33"/>
    </row>
    <row r="55" spans="1:15" ht="15" customHeight="1">
      <c r="C55" s="169">
        <v>1</v>
      </c>
      <c r="D55" s="426" t="str">
        <f>表紙!D78</f>
        <v>　当該年度（令和８年度）の６月30日までに提出してください。</v>
      </c>
      <c r="E55" s="426"/>
      <c r="F55" s="426"/>
      <c r="G55" s="426">
        <f>表紙!G78</f>
        <v>0</v>
      </c>
      <c r="H55" s="426"/>
      <c r="I55" s="426"/>
      <c r="J55" s="426">
        <f>表紙!J78</f>
        <v>0</v>
      </c>
      <c r="K55" s="426"/>
      <c r="L55" s="426"/>
      <c r="M55" s="426">
        <f>表紙!M78</f>
        <v>0</v>
      </c>
      <c r="N55" s="426"/>
      <c r="O55" s="427"/>
    </row>
    <row r="56" spans="1:15" ht="15" customHeight="1">
      <c r="C56" s="169">
        <v>2</v>
      </c>
      <c r="D56" s="426" t="s">
        <v>358</v>
      </c>
      <c r="E56" s="426"/>
      <c r="F56" s="426"/>
      <c r="G56" s="426"/>
      <c r="H56" s="426"/>
      <c r="I56" s="426"/>
      <c r="J56" s="426"/>
      <c r="K56" s="426"/>
      <c r="L56" s="426"/>
      <c r="M56" s="426"/>
      <c r="N56" s="426"/>
      <c r="O56" s="427"/>
    </row>
    <row r="57" spans="1:15" ht="15" customHeight="1">
      <c r="C57" s="169"/>
      <c r="D57" s="504" t="s">
        <v>353</v>
      </c>
      <c r="E57" s="504"/>
      <c r="F57" s="504"/>
      <c r="G57" s="504"/>
      <c r="H57" s="504"/>
      <c r="I57" s="504"/>
      <c r="J57" s="504"/>
      <c r="K57" s="504"/>
      <c r="L57" s="504"/>
      <c r="M57" s="504"/>
      <c r="N57" s="504"/>
      <c r="O57" s="505"/>
    </row>
    <row r="58" spans="1:15" ht="39" customHeight="1">
      <c r="C58" s="169"/>
      <c r="D58" s="504" t="s">
        <v>354</v>
      </c>
      <c r="E58" s="504"/>
      <c r="F58" s="504"/>
      <c r="G58" s="504"/>
      <c r="H58" s="504"/>
      <c r="I58" s="504"/>
      <c r="J58" s="504"/>
      <c r="K58" s="504"/>
      <c r="L58" s="504"/>
      <c r="M58" s="504"/>
      <c r="N58" s="504"/>
      <c r="O58" s="505"/>
    </row>
    <row r="59" spans="1:15" ht="28.15" customHeight="1">
      <c r="A59" s="16"/>
      <c r="B59" s="16"/>
      <c r="C59" s="169">
        <v>3</v>
      </c>
      <c r="D59" s="426" t="str">
        <f>表紙!D82</f>
        <v>　「特別管理産業廃棄物処理計画における目標値」の欄には、前年度（令和７年度）提出の特別管理産業廃棄物処理計画に記載した目標量を記入してください。</v>
      </c>
      <c r="E59" s="426"/>
      <c r="F59" s="426"/>
      <c r="G59" s="426">
        <f>表紙!G82</f>
        <v>0</v>
      </c>
      <c r="H59" s="426"/>
      <c r="I59" s="426"/>
      <c r="J59" s="426">
        <f>表紙!J82</f>
        <v>0</v>
      </c>
      <c r="K59" s="426"/>
      <c r="L59" s="426"/>
      <c r="M59" s="426">
        <f>表紙!M82</f>
        <v>0</v>
      </c>
      <c r="N59" s="426"/>
      <c r="O59" s="427"/>
    </row>
    <row r="60" spans="1:15" ht="28.15" customHeight="1">
      <c r="A60" s="16"/>
      <c r="B60" s="16"/>
      <c r="C60" s="169">
        <v>4</v>
      </c>
      <c r="D60" s="426" t="str">
        <f>表紙!D83</f>
        <v>　第2面（様式５-２）には、前年度（令和７年度）の特別管理産業廃棄物処理実績に関して①～⑭の欄のそれぞれに、(1)から(14)に掲げる量を記入してください。</v>
      </c>
      <c r="E60" s="426"/>
      <c r="F60" s="426"/>
      <c r="G60" s="426">
        <f>表紙!G83</f>
        <v>0</v>
      </c>
      <c r="H60" s="426"/>
      <c r="I60" s="426"/>
      <c r="J60" s="426">
        <f>表紙!J83</f>
        <v>0</v>
      </c>
      <c r="K60" s="426"/>
      <c r="L60" s="426"/>
      <c r="M60" s="426">
        <f>表紙!M83</f>
        <v>0</v>
      </c>
      <c r="N60" s="426"/>
      <c r="O60" s="427"/>
    </row>
    <row r="61" spans="1:15" ht="15" customHeight="1">
      <c r="A61" s="16"/>
      <c r="B61" s="16"/>
      <c r="C61" s="169"/>
      <c r="D61" s="170" t="s">
        <v>361</v>
      </c>
      <c r="E61" s="426" t="s">
        <v>294</v>
      </c>
      <c r="F61" s="426"/>
      <c r="G61" s="426"/>
      <c r="H61" s="426"/>
      <c r="I61" s="426"/>
      <c r="J61" s="426"/>
      <c r="K61" s="426"/>
      <c r="L61" s="426"/>
      <c r="M61" s="426"/>
      <c r="N61" s="426"/>
      <c r="O61" s="427"/>
    </row>
    <row r="62" spans="1:15" ht="15" customHeight="1">
      <c r="A62" s="16"/>
      <c r="B62" s="16"/>
      <c r="C62" s="169"/>
      <c r="D62" s="170" t="s">
        <v>362</v>
      </c>
      <c r="E62" s="426" t="s">
        <v>364</v>
      </c>
      <c r="F62" s="426"/>
      <c r="G62" s="426"/>
      <c r="H62" s="426"/>
      <c r="I62" s="426"/>
      <c r="J62" s="426"/>
      <c r="K62" s="426"/>
      <c r="L62" s="426"/>
      <c r="M62" s="426"/>
      <c r="N62" s="426"/>
      <c r="O62" s="427"/>
    </row>
    <row r="63" spans="1:15" ht="15" customHeight="1">
      <c r="A63" s="16"/>
      <c r="B63" s="16"/>
      <c r="C63" s="169"/>
      <c r="D63" s="170" t="s">
        <v>363</v>
      </c>
      <c r="E63" s="426" t="s">
        <v>365</v>
      </c>
      <c r="F63" s="426"/>
      <c r="G63" s="426"/>
      <c r="H63" s="426"/>
      <c r="I63" s="426"/>
      <c r="J63" s="426"/>
      <c r="K63" s="426"/>
      <c r="L63" s="426"/>
      <c r="M63" s="426"/>
      <c r="N63" s="426"/>
      <c r="O63" s="427"/>
    </row>
    <row r="64" spans="1:15" ht="15" customHeight="1">
      <c r="A64" s="16"/>
      <c r="B64" s="16"/>
      <c r="C64" s="169"/>
      <c r="D64" s="170" t="s">
        <v>366</v>
      </c>
      <c r="E64" s="426" t="s">
        <v>367</v>
      </c>
      <c r="F64" s="426"/>
      <c r="G64" s="426"/>
      <c r="H64" s="426"/>
      <c r="I64" s="426"/>
      <c r="J64" s="426"/>
      <c r="K64" s="426"/>
      <c r="L64" s="426"/>
      <c r="M64" s="426"/>
      <c r="N64" s="426"/>
      <c r="O64" s="427"/>
    </row>
    <row r="65" spans="1:15" ht="15" customHeight="1">
      <c r="A65" s="16"/>
      <c r="B65" s="16"/>
      <c r="C65" s="169"/>
      <c r="D65" s="170" t="s">
        <v>368</v>
      </c>
      <c r="E65" s="426" t="s">
        <v>369</v>
      </c>
      <c r="F65" s="426"/>
      <c r="G65" s="426"/>
      <c r="H65" s="426"/>
      <c r="I65" s="426"/>
      <c r="J65" s="426"/>
      <c r="K65" s="426"/>
      <c r="L65" s="426"/>
      <c r="M65" s="426"/>
      <c r="N65" s="426"/>
      <c r="O65" s="427"/>
    </row>
    <row r="66" spans="1:15" ht="15" customHeight="1">
      <c r="A66" s="16"/>
      <c r="B66" s="16"/>
      <c r="C66" s="169"/>
      <c r="D66" s="170" t="s">
        <v>370</v>
      </c>
      <c r="E66" s="426" t="s">
        <v>238</v>
      </c>
      <c r="F66" s="426"/>
      <c r="G66" s="426"/>
      <c r="H66" s="426"/>
      <c r="I66" s="426"/>
      <c r="J66" s="426"/>
      <c r="K66" s="426"/>
      <c r="L66" s="426"/>
      <c r="M66" s="426"/>
      <c r="N66" s="426"/>
      <c r="O66" s="427"/>
    </row>
    <row r="67" spans="1:15" ht="15" customHeight="1">
      <c r="A67" s="16"/>
      <c r="B67" s="16"/>
      <c r="C67" s="169"/>
      <c r="D67" s="170" t="s">
        <v>371</v>
      </c>
      <c r="E67" s="426" t="s">
        <v>372</v>
      </c>
      <c r="F67" s="426"/>
      <c r="G67" s="426"/>
      <c r="H67" s="426"/>
      <c r="I67" s="426"/>
      <c r="J67" s="426"/>
      <c r="K67" s="426"/>
      <c r="L67" s="426"/>
      <c r="M67" s="426"/>
      <c r="N67" s="426"/>
      <c r="O67" s="427"/>
    </row>
    <row r="68" spans="1:15" ht="15" customHeight="1">
      <c r="A68" s="16"/>
      <c r="B68" s="16"/>
      <c r="C68" s="169"/>
      <c r="D68" s="170" t="s">
        <v>373</v>
      </c>
      <c r="E68" s="426" t="s">
        <v>374</v>
      </c>
      <c r="F68" s="426"/>
      <c r="G68" s="426"/>
      <c r="H68" s="426"/>
      <c r="I68" s="426"/>
      <c r="J68" s="426"/>
      <c r="K68" s="426"/>
      <c r="L68" s="426"/>
      <c r="M68" s="426"/>
      <c r="N68" s="426"/>
      <c r="O68" s="427"/>
    </row>
    <row r="69" spans="1:15" ht="15" customHeight="1">
      <c r="A69" s="16"/>
      <c r="B69" s="16"/>
      <c r="C69" s="169"/>
      <c r="D69" s="170" t="s">
        <v>375</v>
      </c>
      <c r="E69" s="426" t="s">
        <v>376</v>
      </c>
      <c r="F69" s="426"/>
      <c r="G69" s="426"/>
      <c r="H69" s="426"/>
      <c r="I69" s="426"/>
      <c r="J69" s="426"/>
      <c r="K69" s="426"/>
      <c r="L69" s="426"/>
      <c r="M69" s="426"/>
      <c r="N69" s="426"/>
      <c r="O69" s="427"/>
    </row>
    <row r="70" spans="1:15" ht="15" customHeight="1">
      <c r="A70" s="16"/>
      <c r="B70" s="16"/>
      <c r="C70" s="169"/>
      <c r="D70" s="170" t="s">
        <v>233</v>
      </c>
      <c r="E70" s="426" t="s">
        <v>239</v>
      </c>
      <c r="F70" s="426"/>
      <c r="G70" s="426"/>
      <c r="H70" s="426"/>
      <c r="I70" s="426"/>
      <c r="J70" s="426"/>
      <c r="K70" s="426"/>
      <c r="L70" s="426"/>
      <c r="M70" s="426"/>
      <c r="N70" s="426"/>
      <c r="O70" s="427"/>
    </row>
    <row r="71" spans="1:15" ht="28.15" customHeight="1">
      <c r="A71" s="16"/>
      <c r="B71" s="16"/>
      <c r="C71" s="169"/>
      <c r="D71" s="170" t="s">
        <v>234</v>
      </c>
      <c r="E71" s="426" t="s">
        <v>377</v>
      </c>
      <c r="F71" s="426"/>
      <c r="G71" s="426"/>
      <c r="H71" s="426"/>
      <c r="I71" s="426"/>
      <c r="J71" s="426"/>
      <c r="K71" s="426"/>
      <c r="L71" s="426"/>
      <c r="M71" s="426"/>
      <c r="N71" s="426"/>
      <c r="O71" s="427"/>
    </row>
    <row r="72" spans="1:15" ht="15" customHeight="1">
      <c r="A72" s="16"/>
      <c r="B72" s="16"/>
      <c r="C72" s="169"/>
      <c r="D72" s="170" t="s">
        <v>235</v>
      </c>
      <c r="E72" s="426" t="s">
        <v>240</v>
      </c>
      <c r="F72" s="426"/>
      <c r="G72" s="426"/>
      <c r="H72" s="426"/>
      <c r="I72" s="426"/>
      <c r="J72" s="426"/>
      <c r="K72" s="426"/>
      <c r="L72" s="426"/>
      <c r="M72" s="426"/>
      <c r="N72" s="426"/>
      <c r="O72" s="427"/>
    </row>
    <row r="73" spans="1:15" ht="28.15" customHeight="1">
      <c r="A73" s="16"/>
      <c r="B73" s="16"/>
      <c r="C73" s="169"/>
      <c r="D73" s="170" t="s">
        <v>236</v>
      </c>
      <c r="E73" s="426" t="s">
        <v>378</v>
      </c>
      <c r="F73" s="426"/>
      <c r="G73" s="426"/>
      <c r="H73" s="426"/>
      <c r="I73" s="426"/>
      <c r="J73" s="426"/>
      <c r="K73" s="426"/>
      <c r="L73" s="426"/>
      <c r="M73" s="426"/>
      <c r="N73" s="426"/>
      <c r="O73" s="427"/>
    </row>
    <row r="74" spans="1:15" ht="28.15" customHeight="1">
      <c r="A74" s="16"/>
      <c r="B74" s="16"/>
      <c r="C74" s="169"/>
      <c r="D74" s="170" t="s">
        <v>237</v>
      </c>
      <c r="E74" s="426" t="s">
        <v>241</v>
      </c>
      <c r="F74" s="426"/>
      <c r="G74" s="426"/>
      <c r="H74" s="426"/>
      <c r="I74" s="426"/>
      <c r="J74" s="426"/>
      <c r="K74" s="426"/>
      <c r="L74" s="426"/>
      <c r="M74" s="426"/>
      <c r="N74" s="426"/>
      <c r="O74" s="427"/>
    </row>
    <row r="75" spans="1:15" ht="28.15" customHeight="1">
      <c r="A75" s="16"/>
      <c r="B75" s="16"/>
      <c r="C75" s="169">
        <v>5</v>
      </c>
      <c r="D75" s="426" t="s">
        <v>360</v>
      </c>
      <c r="E75" s="426"/>
      <c r="F75" s="426"/>
      <c r="G75" s="426"/>
      <c r="H75" s="426"/>
      <c r="I75" s="426"/>
      <c r="J75" s="426"/>
      <c r="K75" s="426"/>
      <c r="L75" s="426"/>
      <c r="M75" s="426"/>
      <c r="N75" s="426"/>
      <c r="O75" s="427"/>
    </row>
    <row r="76" spans="1:15" ht="66.75" customHeight="1">
      <c r="A76" s="16"/>
      <c r="B76" s="16"/>
      <c r="C76" s="169">
        <v>6</v>
      </c>
      <c r="D76" s="504" t="str">
        <f>表紙!D99</f>
        <v>　「電子情報処理組織の使用に関する事項」の欄は、前々年度（令和６年度）及び前年度（令和７年度）における特別管理産業廃棄物の排出量（ポリ塩化ビフェニル廃棄物（令第２条の４第５号イからハまでに掲げるものをいう。）を除く。）並びに電子情報処理組織使用義務者にあっては前年度（令和７年度）に実施した電子情報処理組織に関する取組（情報処理センターへの登録が困難な場合として廃棄物の処理及び清掃に関する法律成功規則第８条の31の４に該当したときは、その旨及び理由を含む。）について記入すること。</v>
      </c>
      <c r="E76" s="504"/>
      <c r="F76" s="504"/>
      <c r="G76" s="504">
        <f>表紙!G99</f>
        <v>0</v>
      </c>
      <c r="H76" s="504"/>
      <c r="I76" s="504"/>
      <c r="J76" s="504">
        <f>表紙!J99</f>
        <v>0</v>
      </c>
      <c r="K76" s="504"/>
      <c r="L76" s="504"/>
      <c r="M76" s="504">
        <f>表紙!M99</f>
        <v>0</v>
      </c>
      <c r="N76" s="504"/>
      <c r="O76" s="505"/>
    </row>
    <row r="77" spans="1:15" ht="15" customHeight="1">
      <c r="A77" s="16"/>
      <c r="B77" s="16"/>
      <c r="C77" s="169">
        <v>7</v>
      </c>
      <c r="D77" s="426" t="s">
        <v>359</v>
      </c>
      <c r="E77" s="426"/>
      <c r="F77" s="426"/>
      <c r="G77" s="426"/>
      <c r="H77" s="426"/>
      <c r="I77" s="426"/>
      <c r="J77" s="426"/>
      <c r="K77" s="426"/>
      <c r="L77" s="426"/>
      <c r="M77" s="426"/>
      <c r="N77" s="426"/>
      <c r="O77" s="427"/>
    </row>
    <row r="78" spans="1:15" ht="15" customHeight="1">
      <c r="A78" s="16"/>
      <c r="B78" s="16"/>
      <c r="C78" s="171"/>
      <c r="D78" s="34"/>
      <c r="E78" s="34"/>
      <c r="F78" s="34"/>
      <c r="G78" s="34"/>
      <c r="H78" s="34"/>
      <c r="I78" s="34"/>
      <c r="J78" s="34"/>
      <c r="K78" s="34"/>
      <c r="L78" s="34"/>
      <c r="M78" s="34"/>
      <c r="N78" s="34"/>
      <c r="O78" s="35"/>
    </row>
    <row r="79" spans="1:15" ht="15" customHeight="1">
      <c r="A79" s="16"/>
      <c r="B79" s="16"/>
    </row>
    <row r="80" spans="1:15" ht="23.25" customHeight="1">
      <c r="A80" s="16"/>
      <c r="B80" s="16"/>
    </row>
    <row r="81" s="16" customFormat="1" ht="23.25" customHeight="1"/>
    <row r="82" s="16" customFormat="1" ht="23.25" customHeight="1"/>
    <row r="83" s="16" customFormat="1" ht="23.25" customHeight="1"/>
    <row r="84" s="16" customFormat="1"/>
    <row r="85" s="16" customFormat="1"/>
    <row r="86" s="16" customFormat="1"/>
  </sheetData>
  <sheetProtection algorithmName="SHA-512" hashValue="XMwimQzH798gB8FTAGpS9AWgZTOpG9P/a2G2LC9FaSId8WuK6Alrei1XoyMERc7tjut4hJQ6FjVfjbYtSNh0sQ==" saltValue="Fux3D+vkeTFRWNxi3Cpaaw==" spinCount="100000" sheet="1" objects="1" scenarios="1"/>
  <mergeCells count="86">
    <mergeCell ref="F35:O35"/>
    <mergeCell ref="F36:O36"/>
    <mergeCell ref="F32:H32"/>
    <mergeCell ref="I32:K32"/>
    <mergeCell ref="L32:M32"/>
    <mergeCell ref="F33:H33"/>
    <mergeCell ref="I33:K33"/>
    <mergeCell ref="L33:M33"/>
    <mergeCell ref="D32:E33"/>
    <mergeCell ref="F31:H31"/>
    <mergeCell ref="I31:K31"/>
    <mergeCell ref="L31:M31"/>
    <mergeCell ref="N26:O26"/>
    <mergeCell ref="F29:I29"/>
    <mergeCell ref="L29:O29"/>
    <mergeCell ref="F30:H30"/>
    <mergeCell ref="I30:K30"/>
    <mergeCell ref="L30:M30"/>
    <mergeCell ref="M4:M5"/>
    <mergeCell ref="C6:O6"/>
    <mergeCell ref="C8:O9"/>
    <mergeCell ref="L11:O11"/>
    <mergeCell ref="J16:O16"/>
    <mergeCell ref="J17:O17"/>
    <mergeCell ref="C26:E27"/>
    <mergeCell ref="C13:F13"/>
    <mergeCell ref="E64:O64"/>
    <mergeCell ref="D60:O60"/>
    <mergeCell ref="E62:O62"/>
    <mergeCell ref="E63:O63"/>
    <mergeCell ref="L19:O19"/>
    <mergeCell ref="C37:E37"/>
    <mergeCell ref="F37:O37"/>
    <mergeCell ref="C24:E25"/>
    <mergeCell ref="F24:L25"/>
    <mergeCell ref="M24:O24"/>
    <mergeCell ref="M25:O25"/>
    <mergeCell ref="C22:O22"/>
    <mergeCell ref="F26:K27"/>
    <mergeCell ref="C39:C42"/>
    <mergeCell ref="D40:G40"/>
    <mergeCell ref="J40:L40"/>
    <mergeCell ref="D42:G42"/>
    <mergeCell ref="J42:L42"/>
    <mergeCell ref="D39:G39"/>
    <mergeCell ref="H39:I39"/>
    <mergeCell ref="J39:L39"/>
    <mergeCell ref="D77:O77"/>
    <mergeCell ref="E68:O68"/>
    <mergeCell ref="D75:O75"/>
    <mergeCell ref="E65:O65"/>
    <mergeCell ref="E66:O66"/>
    <mergeCell ref="E67:O67"/>
    <mergeCell ref="E71:O71"/>
    <mergeCell ref="E72:O72"/>
    <mergeCell ref="E73:O73"/>
    <mergeCell ref="E74:O74"/>
    <mergeCell ref="E69:O69"/>
    <mergeCell ref="E70:O70"/>
    <mergeCell ref="D76:O76"/>
    <mergeCell ref="M39:O39"/>
    <mergeCell ref="D41:G41"/>
    <mergeCell ref="J41:L41"/>
    <mergeCell ref="M41:N41"/>
    <mergeCell ref="D59:O59"/>
    <mergeCell ref="D56:O56"/>
    <mergeCell ref="D43:G43"/>
    <mergeCell ref="M42:N42"/>
    <mergeCell ref="J43:L43"/>
    <mergeCell ref="M43:N43"/>
    <mergeCell ref="M40:N40"/>
    <mergeCell ref="D44:G44"/>
    <mergeCell ref="D57:O57"/>
    <mergeCell ref="D58:O58"/>
    <mergeCell ref="E61:O61"/>
    <mergeCell ref="J44:L44"/>
    <mergeCell ref="M44:N44"/>
    <mergeCell ref="C50:E50"/>
    <mergeCell ref="C52:O52"/>
    <mergeCell ref="D55:O55"/>
    <mergeCell ref="C45:I45"/>
    <mergeCell ref="D46:I47"/>
    <mergeCell ref="J46:L46"/>
    <mergeCell ref="J47:L47"/>
    <mergeCell ref="D48:I48"/>
    <mergeCell ref="D49:O49"/>
  </mergeCells>
  <phoneticPr fontId="3"/>
  <printOptions horizontalCentered="1"/>
  <pageMargins left="0.6692913385826772" right="0.62992125984251968" top="0.55118110236220474" bottom="0.55118110236220474" header="0" footer="0.51181102362204722"/>
  <pageSetup paperSize="9" scale="85" fitToWidth="0" orientation="portrait" r:id="rId1"/>
  <headerFooter alignWithMargins="0"/>
  <rowBreaks count="1" manualBreakCount="1">
    <brk id="51" min="2" max="14" man="1"/>
  </rowBreak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ドキュメント" ma:contentTypeID="0x0101002A54E37E37A8EA47A11DC4DD091FA49C" ma:contentTypeVersion="4" ma:contentTypeDescription="新しいドキュメントを作成します。" ma:contentTypeScope="" ma:versionID="73a3ed2a9419cd681b34b7ac9aed897e">
  <xsd:schema xmlns:xsd="http://www.w3.org/2001/XMLSchema" xmlns:xs="http://www.w3.org/2001/XMLSchema" xmlns:p="http://schemas.microsoft.com/office/2006/metadata/properties" xmlns:ns2="6f39b7e2-1981-4a32-ab02-3d896e729c76" targetNamespace="http://schemas.microsoft.com/office/2006/metadata/properties" ma:root="true" ma:fieldsID="e755dc28871b77f61e60c6fd9cabf3b8" ns2:_="">
    <xsd:import namespace="6f39b7e2-1981-4a32-ab02-3d896e729c76"/>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f39b7e2-1981-4a32-ab02-3d896e729c76"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9407B0C4-846F-4291-A0F0-7231C4AAC6B2}">
  <ds:schemaRefs>
    <ds:schemaRef ds:uri="http://schemas.microsoft.com/office/2006/metadata/properties"/>
    <ds:schemaRef ds:uri="http://schemas.microsoft.com/office/infopath/2007/PartnerControls"/>
  </ds:schemaRefs>
</ds:datastoreItem>
</file>

<file path=customXml/itemProps2.xml><?xml version="1.0" encoding="utf-8"?>
<ds:datastoreItem xmlns:ds="http://schemas.openxmlformats.org/officeDocument/2006/customXml" ds:itemID="{6ED9D025-FD74-4151-90F8-3D5FB785F12F}">
  <ds:schemaRefs>
    <ds:schemaRef ds:uri="http://schemas.microsoft.com/sharepoint/v3/contenttype/forms"/>
  </ds:schemaRefs>
</ds:datastoreItem>
</file>

<file path=customXml/itemProps3.xml><?xml version="1.0" encoding="utf-8"?>
<ds:datastoreItem xmlns:ds="http://schemas.openxmlformats.org/officeDocument/2006/customXml" ds:itemID="{74FD7EAD-C454-496E-B8CF-45E233758C96}">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6f39b7e2-1981-4a32-ab02-3d896e729c76"/>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20</vt:i4>
      </vt:variant>
      <vt:variant>
        <vt:lpstr>名前付き一覧</vt:lpstr>
      </vt:variant>
      <vt:variant>
        <vt:i4>20</vt:i4>
      </vt:variant>
    </vt:vector>
  </HeadingPairs>
  <TitlesOfParts>
    <vt:vector size="40" baseType="lpstr">
      <vt:lpstr>表紙</vt:lpstr>
      <vt:lpstr>ｱ.特管廃油</vt:lpstr>
      <vt:lpstr>ｲ.特管廃酸</vt:lpstr>
      <vt:lpstr>ｳ.特管廃ｱﾙｶﾘ</vt:lpstr>
      <vt:lpstr>ｴ.感染性廃棄物</vt:lpstr>
      <vt:lpstr>ｵ.廃PCB等</vt:lpstr>
      <vt:lpstr>ｶ.PCB汚染物</vt:lpstr>
      <vt:lpstr>ｷ.PCB処理物</vt:lpstr>
      <vt:lpstr>ｸ.指定下水汚泥</vt:lpstr>
      <vt:lpstr>ｹ.有害鉱さい</vt:lpstr>
      <vt:lpstr>ｺ.廃石綿等</vt:lpstr>
      <vt:lpstr>ｻ.有害ばいじん</vt:lpstr>
      <vt:lpstr>ｼ.有害燃え殻</vt:lpstr>
      <vt:lpstr>ｽ.有害廃油</vt:lpstr>
      <vt:lpstr>ｾ.有害汚泥</vt:lpstr>
      <vt:lpstr>ｿ.有害廃酸</vt:lpstr>
      <vt:lpstr>ﾀ.有害廃ｱﾙｶﾘ</vt:lpstr>
      <vt:lpstr>ﾁ.廃水銀等</vt:lpstr>
      <vt:lpstr>別紙</vt:lpstr>
      <vt:lpstr>印刷用表紙</vt:lpstr>
      <vt:lpstr>ｱ.特管廃油!Print_Area</vt:lpstr>
      <vt:lpstr>ｲ.特管廃酸!Print_Area</vt:lpstr>
      <vt:lpstr>ｳ.特管廃ｱﾙｶﾘ!Print_Area</vt:lpstr>
      <vt:lpstr>ｴ.感染性廃棄物!Print_Area</vt:lpstr>
      <vt:lpstr>ｵ.廃PCB等!Print_Area</vt:lpstr>
      <vt:lpstr>ｶ.PCB汚染物!Print_Area</vt:lpstr>
      <vt:lpstr>ｷ.PCB処理物!Print_Area</vt:lpstr>
      <vt:lpstr>ｸ.指定下水汚泥!Print_Area</vt:lpstr>
      <vt:lpstr>ｹ.有害鉱さい!Print_Area</vt:lpstr>
      <vt:lpstr>ｺ.廃石綿等!Print_Area</vt:lpstr>
      <vt:lpstr>ｻ.有害ばいじん!Print_Area</vt:lpstr>
      <vt:lpstr>ｼ.有害燃え殻!Print_Area</vt:lpstr>
      <vt:lpstr>ｽ.有害廃油!Print_Area</vt:lpstr>
      <vt:lpstr>ｾ.有害汚泥!Print_Area</vt:lpstr>
      <vt:lpstr>ｿ.有害廃酸!Print_Area</vt:lpstr>
      <vt:lpstr>ﾀ.有害廃ｱﾙｶﾘ!Print_Area</vt:lpstr>
      <vt:lpstr>ﾁ.廃水銀等!Print_Area</vt:lpstr>
      <vt:lpstr>印刷用表紙!Print_Area</vt:lpstr>
      <vt:lpstr>表紙!Print_Area</vt:lpstr>
      <vt:lpstr>別紙!Print_Area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cp:lastPrinted>2013-03-13T16:51:42Z</cp:lastPrinted>
  <dcterms:created xsi:type="dcterms:W3CDTF">2011-02-09T09:36:10Z</dcterms:created>
  <dcterms:modified xsi:type="dcterms:W3CDTF">2026-06-15T01:49:54Z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e3679394-fcd4-48c1-82f3-c1b8601692ff_Enabled">
    <vt:lpwstr>true</vt:lpwstr>
  </property>
  <property fmtid="{D5CDD505-2E9C-101B-9397-08002B2CF9AE}" pid="3" name="MSIP_Label_e3679394-fcd4-48c1-82f3-c1b8601692ff_SetDate">
    <vt:lpwstr>2024-11-30T16:01:35Z</vt:lpwstr>
  </property>
  <property fmtid="{D5CDD505-2E9C-101B-9397-08002B2CF9AE}" pid="4" name="MSIP_Label_e3679394-fcd4-48c1-82f3-c1b8601692ff_Method">
    <vt:lpwstr>Standard</vt:lpwstr>
  </property>
  <property fmtid="{D5CDD505-2E9C-101B-9397-08002B2CF9AE}" pid="5" name="MSIP_Label_e3679394-fcd4-48c1-82f3-c1b8601692ff_Name">
    <vt:lpwstr>Eurofins Internal</vt:lpwstr>
  </property>
  <property fmtid="{D5CDD505-2E9C-101B-9397-08002B2CF9AE}" pid="6" name="MSIP_Label_e3679394-fcd4-48c1-82f3-c1b8601692ff_SiteId">
    <vt:lpwstr>d741c19a-4e51-4581-9b5a-e86beeba1f7d</vt:lpwstr>
  </property>
  <property fmtid="{D5CDD505-2E9C-101B-9397-08002B2CF9AE}" pid="7" name="MSIP_Label_e3679394-fcd4-48c1-82f3-c1b8601692ff_ActionId">
    <vt:lpwstr>a074b3e6-89d7-4328-aac9-beb5399c6690</vt:lpwstr>
  </property>
  <property fmtid="{D5CDD505-2E9C-101B-9397-08002B2CF9AE}" pid="8" name="MSIP_Label_e3679394-fcd4-48c1-82f3-c1b8601692ff_ContentBits">
    <vt:lpwstr>0</vt:lpwstr>
  </property>
  <property fmtid="{D5CDD505-2E9C-101B-9397-08002B2CF9AE}" pid="9" name="ContentTypeId">
    <vt:lpwstr>0x0101002A54E37E37A8EA47A11DC4DD091FA49C</vt:lpwstr>
  </property>
</Properties>
</file>