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1DC76791-1410-487F-AF39-6D0FABDE3B82}"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08" yWindow="-108" windowWidth="23256" windowHeight="12456"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<sst xmlns="http://schemas.openxmlformats.org/spreadsheetml/2006/main" count="3168" uniqueCount="456">
  <si>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</si>
  <si>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</si>
  <si>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</si>
  <si>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</si>
  <si>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</si>
  <si>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</si>
  <si>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</si>
  <si>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</si>
  <si>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</si>
  <si>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</si>
  <si>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</si>
  <si>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</si>
  <si>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</si>
  <si>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</si>
  <si>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</si>
  <si>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</si>
  <si>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</si>
  <si>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</si>
  <si>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</si>
  <si>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</si>
  <si>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</si>
  <si>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</si>
  <si>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</si>
  <si>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</si>
  <si>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</si>
  <si>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</si>
  <si>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</si>
  <si>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</si>
  <si>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</si>
  <si>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</si>
  <si>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</si>
  <si>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</si>
  <si>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</si>
  <si>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</si>
  <si>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</si>
  <si>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</si>
  <si>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</si>
  <si>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</si>
  <si>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</si>
  <si>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</si>
  <si>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</si>
  <si>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</si>
  <si>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</si>
  <si>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</si>
  <si>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</si>
  <si>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</si>
  <si>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</si>
  <si>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</si>
  <si>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</si>
  <si>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</si>
  <si>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</si>
  <si>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</si>
  <si>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</si>
  <si>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</si>
  <si>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</si>
  <si>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</si>
  <si>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</si>
  <si>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</si>
  <si>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</si>
  <si>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</si>
  <si>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</si>
  <si>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</si>
  <si>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</si>
  <si>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</si>
  <si>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</si>
  <si>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</si>
  <si>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</si>
  <si>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</si>
  <si>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</si>
  <si>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</si>
  <si>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</si>
  <si>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</si>
  <si>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</si>
  <si>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</si>
  <si>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</si>
  <si>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</si>
  <si>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</si>
  <si>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</si>
  <si>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</si>
  <si>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</si>
  <si>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</si>
  <si>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</si>
  <si>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</si>
  <si>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</si>
  <si>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</si>
  <si>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</si>
  <si>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</si>
  <si>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</si>
  <si>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</si>
  <si>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</si>
  <si>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</si>
  <si>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</si>
  <si>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</si>
  <si>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</si>
  <si>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</si>
  <si>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</si>
  <si>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</si>
  <si>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</si>
  <si>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</si>
  <si>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</si>
  <si>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</si>
  <si>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</si>
  <si>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</si>
  <si>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</si>
  <si>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</si>
  <si>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</si>
  <si>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</si>
  <si>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</si>
  <si>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</si>
  <si>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</si>
  <si>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</si>
  <si>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</si>
  <si>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</si>
  <si>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</si>
  <si>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</si>
  <si>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</si>
  <si>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</si>
  <si>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</si>
  <si>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</si>
  <si>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</si>
  <si>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</si>
  <si>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</si>
  <si>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</si>
  <si>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</si>
  <si>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</si>
  <si>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</si>
  <si>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</si>
  <si>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</si>
  <si>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</si>
  <si>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</si>
  <si>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</si>
  <si>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</si>
  <si>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</si>
  <si>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</si>
  <si>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</si>
  <si>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</si>
  <si>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</si>
  <si>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</si>
  <si>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</si>
  <si>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</si>
  <si>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</si>
  <si>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</si>
  <si>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</si>
  <si>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</si>
  <si>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</si>
  <si>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</si>
  <si>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</si>
  <si>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</si>
  <si>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</si>
  <si>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</si>
  <si>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</si>
  <si>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</si>
  <si>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</si>
  <si>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</si>
  <si>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</si>
  <si>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</si>
  <si>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</si>
  <si>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</si>
  <si>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</si>
  <si>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</si>
  <si>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</si>
  <si>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</si>
  <si>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</si>
  <si>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</si>
  <si>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</si>
  <si>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</si>
  <si>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</si>
  <si>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</si>
  <si>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</si>
  <si>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</si>
  <si>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</si>
  <si>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</si>
  <si>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</si>
  <si>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</si>
  <si>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</si>
  <si>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</si>
  <si>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</si>
  <si>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</si>
  <si>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</si>
  <si>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</si>
  <si>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</si>
  <si>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</si>
  <si>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</si>
  <si>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</si>
  <si>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</si>
  <si>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</si>
  <si>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</si>
  <si>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</si>
  <si>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</si>
  <si>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</si>
  <si>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</si>
  <si>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</si>
  <si>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</si>
  <si>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</si>
  <si>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</si>
  <si>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</si>
  <si>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</si>
  <si>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</si>
  <si>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</si>
  <si>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</si>
  <si>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</si>
  <si>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</si>
  <si>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</si>
  <si>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</si>
  <si>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</si>
  <si>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</si>
  <si>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</si>
  <si>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</si>
  <si>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</si>
  <si>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</si>
  <si>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</si>
  <si>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</si>
  <si>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</si>
  <si>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</si>
  <si>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</si>
  <si>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</si>
  <si>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</si>
  <si>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</si>
  <si>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</si>
  <si>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</si>
  <si>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</si>
  <si>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</si>
  <si>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</si>
  <si>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</si>
  <si>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</si>
  <si>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</si>
  <si>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</si>
  <si>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</si>
  <si>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</si>
  <si>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</si>
  <si>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</si>
  <si>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</si>
  <si>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</si>
  <si>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</si>
  <si>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</si>
  <si>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</si>
  <si>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</si>
  <si>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</si>
  <si>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</si>
  <si>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</si>
  <si>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</si>
  <si>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</si>
  <si>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</si>
  <si>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</si>
  <si>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</si>
  <si>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</si>
  <si>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</si>
  <si>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</si>
  <si>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</si>
  <si>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</si>
  <si>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</si>
  <si>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</si>
  <si>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</si>
  <si>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</si>
  <si>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</si>
  <si>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</si>
  <si>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</si>
  <si>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</si>
  <si>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</si>
  <si>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</si>
  <si>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</si>
  <si>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</si>
  <si>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</si>
  <si>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</si>
  <si>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</si>
  <si>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</si>
  <si>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</si>
  <si>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</si>
  <si>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</si>
  <si>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</si>
  <si>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</si>
  <si>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</si>
  <si>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</si>
  <si>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</si>
  <si>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</si>
  <si>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</si>
  <si>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</si>
  <si>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</si>
  <si>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</si>
  <si>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</si>
  <si>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</si>
  <si>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</si>
  <si>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</si>
  <si>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</si>
  <si>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</si>
  <si>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</si>
  <si>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</si>
  <si>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</si>
  <si>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</si>
  <si>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</si>
  <si>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</si>
  <si>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</si>
  <si>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</si>
  <si>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</si>
  <si>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</si>
  <si>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</si>
  <si>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</si>
  <si>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</si>
  <si>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</si>
  <si>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</si>
  <si>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</si>
  <si>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</si>
  <si>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</si>
  <si>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</si>
  <si>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</si>
  <si>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</si>
  <si>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</si>
  <si>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</si>
  <si>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</si>
  <si>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</si>
  <si>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</si>
  <si>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</si>
  <si>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</si>
  <si>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</si>
  <si>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</si>
  <si>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</si>
  <si>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</si>
  <si>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</si>
  <si>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</si>
  <si>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</si>
  <si>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</si>
  <si>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</si>
  <si>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</si>
  <si>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</si>
  <si>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</si>
  <si>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</si>
  <si>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</si>
  <si>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</si>
  <si>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</si>
  <si>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</si>
  <si>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</si>
  <si>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</si>
  <si>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</si>
  <si>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</si>
  <si>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</si>
  <si>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</si>
  <si>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</si>
  <si>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</si>
  <si>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</si>
  <si>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</si>
  <si>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</si>
  <si>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</si>
  <si>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</si>
  <si>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</si>
  <si>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</si>
  <si>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</si>
  <si>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</si>
  <si>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</si>
  <si>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</si>
  <si>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</si>
  <si>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</si>
  <si>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</si>
  <si>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</si>
  <si>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</si>
  <si>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</si>
  <si>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</si>
  <si>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</si>
  <si>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</si>
  <si>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</si>
  <si>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</si>
  <si>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</si>
  <si>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</si>
  <si>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</si>
  <si>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</si>
  <si>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</si>
  <si>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</si>
  <si>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</si>
  <si>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</si>
  <si>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</si>
  <si>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</si>
  <si>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</si>
  <si>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</si>
  <si>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</si>
  <si>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</si>
  <si>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</si>
  <si>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</si>
  <si>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</si>
  <si>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</si>
  <si>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</si>
  <si>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</si>
  <si>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</si>
  <si>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</si>
  <si>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</si>
  <si>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</si>
  <si>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</si>
  <si>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</si>
  <si>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</si>
  <si>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</si>
  <si>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</si>
  <si>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</si>
  <si>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</si>
  <si>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</si>
  <si>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</si>
  <si>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</si>
  <si>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</si>
  <si>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</si>
  <si>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</si>
  <si>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</si>
  <si>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</si>
  <si>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</si>
  <si>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</si>
  <si>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</si>
  <si>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</si>
  <si>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</si>
  <si>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</si>
  <si>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</si>
  <si>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</si>
  <si>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</si>
  <si>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</si>
  <si>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</si>
  <si>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</si>
  <si>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</si>
  <si>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</si>
  <si>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</si>
  <si>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</si>
  <si>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</si>
  <si>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</si>
  <si>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</si>
  <si>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</si>
  <si>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</si>
  <si>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</si>
  <si>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</si>
  <si>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</si>
  <si>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</si>
  <si>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</si>
  <si>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</si>
  <si>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</si>
  <si>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</si>
  <si>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</si>
  <si>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</si>
  <si>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</si>
  <si>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</si>
  <si>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</si>
  <si>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</si>
  <si>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</si>
  <si>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</si>
  <si>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</si>
  <si>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</si>
  <si>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</si>
  <si>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</si>
  <si>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</si>
  <si>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</si>
  <si>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</si>
  <si>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</si>
  <si>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</si>
  <si>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</si>
  <si>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25日</t>
    <phoneticPr fontId="3"/>
  </si>
  <si>
    <t>横浜市金沢区鳥浜町13-12</t>
  </si>
  <si>
    <t>　紫雲建設株式会社</t>
  </si>
  <si>
    <t>　横浜市金沢区鳥浜町13-12</t>
  </si>
  <si>
    <t>045-775-1284</t>
  </si>
  <si>
    <t>横浜市長</t>
  </si>
  <si>
    <t>　建設業</t>
  </si>
  <si>
    <t>紫雲建設株式会社　　　　                   　　　　　　　　　        　代表取締役　　岩野　貴子</t>
    <phoneticPr fontId="3"/>
  </si>
  <si>
    <t>がれき類　→　再生資源化施設　→　再資源化</t>
    <rPh sb="3" eb="4">
      <t>ルイ</t>
    </rPh>
    <rPh sb="7" eb="12">
      <t>サイセイシゲンカ</t>
    </rPh>
    <rPh sb="12" eb="14">
      <t>シセツ</t>
    </rPh>
    <rPh sb="17" eb="21">
      <t>サイシゲンカ</t>
    </rPh>
    <phoneticPr fontId="3"/>
  </si>
  <si>
    <t>代表取締役　→　工事部　→　各現場責任者</t>
    <rPh sb="0" eb="5">
      <t>ダイヒョウトリシマリヤク</t>
    </rPh>
    <rPh sb="8" eb="11">
      <t>コウジブ</t>
    </rPh>
    <rPh sb="14" eb="15">
      <t>カク</t>
    </rPh>
    <rPh sb="15" eb="17">
      <t>ゲンバ</t>
    </rPh>
    <rPh sb="17" eb="20">
      <t>セキニンシャ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</si>
</sst>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0275"/>
          <a:ext cx="392430" cy="63436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0275"/>
          <a:ext cx="392430" cy="63436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28" zoomScale="140" zoomScaleNormal="115" zoomScaleSheetLayoutView="140" workbookViewId="0">
      <selection activeCell="D87" sqref="D87"/>
    </sheetView>
  </sheetViews>
  <sheetFormatPr defaultColWidth="9" defaultRowHeight="12" x14ac:dyDescent="0.15"/>
  <cols>
    <col min="1" max="1" width="1.109375" style="24" customWidth="1"/>
    <col min="2" max="2" width="3.33203125" style="24" customWidth="1"/>
    <col min="3" max="3" width="2.77734375" style="22" customWidth="1"/>
    <col min="4" max="4" width="3.109375" style="22" customWidth="1"/>
    <col min="5" max="5" width="9.6640625" style="22" customWidth="1"/>
    <col min="6" max="6" width="2.77734375" style="22" customWidth="1"/>
    <col min="7" max="7" width="9.77734375" style="22" customWidth="1"/>
    <col min="8" max="8" width="1.77734375" style="22" customWidth="1"/>
    <col min="9" max="9" width="3.77734375" style="22" customWidth="1"/>
    <col min="10" max="10" width="9.77734375" style="22" customWidth="1"/>
    <col min="11" max="11" width="1.77734375" style="22" customWidth="1"/>
    <col min="12" max="12" width="3.77734375" style="22" customWidth="1"/>
    <col min="13" max="13" width="9.77734375" style="22" customWidth="1"/>
    <col min="14" max="14" width="1.77734375" style="22" customWidth="1"/>
    <col min="15" max="15" width="4.77734375" style="22" customWidth="1"/>
    <col min="16" max="16" width="8.77734375" style="22" customWidth="1"/>
    <col min="17" max="17" width="1.77734375" style="22" customWidth="1"/>
    <col min="18" max="18" width="4.77734375" style="22" customWidth="1"/>
    <col min="19" max="19" width="0.88671875" style="22" customWidth="1"/>
    <col min="20" max="20" width="7.77734375" style="22" customWidth="1"/>
    <col min="21" max="21" width="1.33203125" style="22" customWidth="1"/>
    <col min="22" max="22" width="2.21875" style="22" customWidth="1"/>
    <col min="23" max="24" width="9" style="22"/>
    <col min="25" max="25" width="10.77734375" style="22" customWidth="1"/>
    <col min="26" max="26" width="9" style="22"/>
    <col min="27" max="27" width="13.33203125" style="22" customWidth="1"/>
    <col min="28" max="33" width="9" style="22"/>
    <col min="34" max="34" width="33.77734375" style="22" customWidth="1"/>
    <col min="35" max="16384" width="9" style="22"/>
  </cols>
  <sheetData>
    <row r="2" spans="1:25" ht="13.2" x14ac:dyDescent="0.2">
      <c r="C2" s="21" t="s">
        <v>51</v>
      </c>
    </row>
    <row r="3" spans="1:25" ht="13.2" x14ac:dyDescent="0.2">
      <c r="C3" s="21" t="s">
        <v>159</v>
      </c>
    </row>
    <row r="4" spans="1:25" s="81" customFormat="1" ht="13.2" x14ac:dyDescent="0.2">
      <c r="A4" s="80"/>
      <c r="B4" s="80"/>
      <c r="C4" s="21" t="s">
        <v>422</v>
      </c>
      <c r="E4" s="99"/>
    </row>
    <row r="5" spans="1:25" s="361" customFormat="1" ht="13.2" x14ac:dyDescent="0.2">
      <c r="A5" s="360"/>
      <c r="B5" s="360"/>
      <c r="C5" s="364" t="s">
        <v>387</v>
      </c>
      <c r="E5" s="362"/>
    </row>
    <row r="6" spans="1:25" ht="13.2" x14ac:dyDescent="0.2">
      <c r="C6" s="21"/>
    </row>
    <row r="7" spans="1:25" ht="13.2" x14ac:dyDescent="0.2">
      <c r="C7" s="21" t="s">
        <v>2</v>
      </c>
      <c r="W7" s="21"/>
    </row>
    <row r="8" spans="1:25" s="361" customFormat="1" ht="13.2" x14ac:dyDescent="0.2">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2" x14ac:dyDescent="0.2">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2" x14ac:dyDescent="0.2">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2" x14ac:dyDescent="0.2">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2" x14ac:dyDescent="0.2">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2" x14ac:dyDescent="0.2">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2" x14ac:dyDescent="0.2">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2" x14ac:dyDescent="0.2">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2" x14ac:dyDescent="0.2">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2" hidden="1" x14ac:dyDescent="0.2">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2">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2" x14ac:dyDescent="0.2">
      <c r="C19" s="21"/>
      <c r="D19" s="81"/>
      <c r="E19" s="81"/>
      <c r="F19" s="81"/>
      <c r="G19" s="81"/>
      <c r="H19" s="81"/>
      <c r="I19" s="81"/>
      <c r="J19" s="81"/>
      <c r="K19" s="81"/>
      <c r="L19" s="81"/>
      <c r="M19" s="81"/>
      <c r="N19" s="81"/>
      <c r="O19" s="81"/>
      <c r="P19" s="81"/>
      <c r="Q19" s="81"/>
      <c r="R19" s="81"/>
      <c r="W19" s="21"/>
      <c r="X19" s="21"/>
      <c r="Y19" s="23"/>
    </row>
    <row r="20" spans="1:27" ht="13.2" x14ac:dyDescent="0.2">
      <c r="C20" s="21" t="s">
        <v>3</v>
      </c>
      <c r="D20" s="23"/>
      <c r="F20" s="81"/>
      <c r="G20" s="81"/>
      <c r="H20" s="81"/>
      <c r="I20" s="81"/>
      <c r="J20" s="81"/>
      <c r="K20" s="81"/>
      <c r="L20" s="81"/>
      <c r="M20" s="81"/>
      <c r="N20" s="81"/>
      <c r="O20" s="81"/>
      <c r="P20" s="81"/>
      <c r="Q20" s="81"/>
      <c r="R20" s="81"/>
      <c r="W20" s="21"/>
      <c r="X20" s="21"/>
      <c r="Y20" s="23"/>
    </row>
    <row r="21" spans="1:27" ht="13.2" x14ac:dyDescent="0.2">
      <c r="C21" s="560"/>
      <c r="D21" s="561"/>
      <c r="E21" s="21" t="s">
        <v>50</v>
      </c>
      <c r="W21" s="21"/>
      <c r="X21" s="21"/>
      <c r="Y21" s="23"/>
    </row>
    <row r="22" spans="1:27" ht="13.2" x14ac:dyDescent="0.2">
      <c r="C22" s="562" t="s">
        <v>395</v>
      </c>
      <c r="D22" s="563"/>
      <c r="E22" s="21" t="s">
        <v>384</v>
      </c>
      <c r="W22" s="21"/>
      <c r="X22" s="23"/>
      <c r="Y22" s="23"/>
    </row>
    <row r="23" spans="1:27" ht="13.2" x14ac:dyDescent="0.2">
      <c r="C23" s="564" t="s">
        <v>396</v>
      </c>
      <c r="D23" s="565"/>
      <c r="E23" s="21" t="s">
        <v>1</v>
      </c>
      <c r="W23" s="21"/>
      <c r="X23" s="23"/>
      <c r="Y23" s="23"/>
    </row>
    <row r="24" spans="1:27" ht="13.2" x14ac:dyDescent="0.2">
      <c r="C24" s="566" t="s">
        <v>397</v>
      </c>
      <c r="D24" s="567"/>
      <c r="E24" s="21" t="s">
        <v>46</v>
      </c>
      <c r="W24" s="21"/>
      <c r="X24" s="23"/>
      <c r="Y24" s="23"/>
    </row>
    <row r="25" spans="1:27" ht="13.2" x14ac:dyDescent="0.2">
      <c r="C25" s="568" t="s">
        <v>398</v>
      </c>
      <c r="D25" s="569"/>
      <c r="E25" s="364" t="s">
        <v>388</v>
      </c>
      <c r="W25" s="21"/>
      <c r="X25" s="21"/>
      <c r="Y25" s="23"/>
    </row>
    <row r="26" spans="1:27" ht="13.2" x14ac:dyDescent="0.2">
      <c r="E26" s="364" t="s">
        <v>383</v>
      </c>
      <c r="W26" s="21"/>
      <c r="X26" s="21"/>
      <c r="Y26" s="23"/>
      <c r="AA26" s="96"/>
    </row>
    <row r="27" spans="1:27" ht="13.8" thickBot="1" x14ac:dyDescent="0.25">
      <c r="E27" s="448"/>
      <c r="U27" s="104"/>
      <c r="V27" s="104"/>
      <c r="W27" s="104"/>
      <c r="Y27" s="21"/>
      <c r="Z27" s="21"/>
      <c r="AA27" s="328"/>
    </row>
    <row r="28" spans="1:27" ht="13.2" x14ac:dyDescent="0.2">
      <c r="A28" s="22">
        <v>14</v>
      </c>
      <c r="E28" s="448"/>
      <c r="P28" s="600" t="s">
        <v>356</v>
      </c>
      <c r="Q28" s="605" t="s">
        <v>114</v>
      </c>
      <c r="R28" s="606"/>
      <c r="S28" s="607"/>
      <c r="T28" s="343" t="s">
        <v>115</v>
      </c>
      <c r="U28" s="290"/>
      <c r="V28" s="290"/>
      <c r="X28" s="21"/>
      <c r="Y28" s="21"/>
      <c r="Z28" s="23"/>
    </row>
    <row r="29" spans="1:27" ht="20.100000000000001" customHeight="1" thickBot="1" x14ac:dyDescent="0.25">
      <c r="A29" s="24">
        <f>+X256</f>
        <v>0</v>
      </c>
      <c r="C29" s="22" t="s">
        <v>238</v>
      </c>
      <c r="P29" s="601"/>
      <c r="Q29" s="602" t="str">
        <f>IF($K$90+1E-25&gt;=1000,"〇","")</f>
        <v>〇</v>
      </c>
      <c r="R29" s="603"/>
      <c r="S29" s="604"/>
      <c r="T29" s="372" t="str">
        <f>IF($K$90+1E-28&lt;1000,"〇","")</f>
        <v/>
      </c>
      <c r="U29" s="448"/>
      <c r="V29" s="21"/>
      <c r="X29" s="21"/>
      <c r="Y29" s="21"/>
      <c r="Z29" s="23"/>
      <c r="AA29" s="329"/>
    </row>
    <row r="30" spans="1:27" ht="13.2" x14ac:dyDescent="0.2">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2" x14ac:dyDescent="0.2">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2">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2">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99999999999999" customHeight="1" x14ac:dyDescent="0.2">
      <c r="C34" s="86"/>
      <c r="U34" s="87"/>
      <c r="W34" s="21"/>
      <c r="X34" s="21"/>
      <c r="Y34" s="23"/>
    </row>
    <row r="35" spans="1:25" ht="14.4" x14ac:dyDescent="0.2">
      <c r="C35" s="86"/>
      <c r="P35" s="614" t="s">
        <v>446</v>
      </c>
      <c r="Q35" s="615"/>
      <c r="R35" s="615"/>
      <c r="S35" s="615"/>
      <c r="T35" s="616"/>
      <c r="U35" s="617"/>
      <c r="W35" s="21"/>
      <c r="X35" s="21"/>
      <c r="Y35" s="23"/>
    </row>
    <row r="36" spans="1:25" ht="13.2" x14ac:dyDescent="0.2">
      <c r="C36" s="86"/>
      <c r="S36" s="43"/>
      <c r="T36" s="43"/>
      <c r="U36" s="88"/>
      <c r="W36" s="21"/>
      <c r="X36" s="21"/>
      <c r="Y36" s="23"/>
    </row>
    <row r="37" spans="1:25" ht="13.2" x14ac:dyDescent="0.2">
      <c r="C37" s="612" t="s">
        <v>451</v>
      </c>
      <c r="D37" s="613"/>
      <c r="E37" s="613"/>
      <c r="F37" s="613"/>
      <c r="G37" s="328" t="s">
        <v>5</v>
      </c>
      <c r="H37" s="328"/>
      <c r="U37" s="87"/>
      <c r="W37" s="21"/>
      <c r="X37" s="21"/>
      <c r="Y37" s="23"/>
    </row>
    <row r="38" spans="1:25" ht="13.2" x14ac:dyDescent="0.2">
      <c r="C38" s="86"/>
      <c r="U38" s="87"/>
      <c r="W38" s="21"/>
      <c r="X38" s="21"/>
      <c r="Y38" s="23"/>
    </row>
    <row r="39" spans="1:25" ht="13.2" x14ac:dyDescent="0.2">
      <c r="A39" s="24">
        <v>3</v>
      </c>
      <c r="C39" s="86"/>
      <c r="I39" s="79"/>
      <c r="J39" s="79" t="s">
        <v>328</v>
      </c>
      <c r="K39" s="79"/>
      <c r="U39" s="87"/>
      <c r="W39" s="21"/>
      <c r="X39" s="21"/>
      <c r="Y39" s="23"/>
    </row>
    <row r="40" spans="1:25" ht="26.25" customHeight="1" x14ac:dyDescent="0.2">
      <c r="C40" s="86"/>
      <c r="I40" s="25"/>
      <c r="J40" s="25" t="s">
        <v>6</v>
      </c>
      <c r="K40" s="25"/>
      <c r="L40" s="618" t="s">
        <v>447</v>
      </c>
      <c r="M40" s="618"/>
      <c r="N40" s="618"/>
      <c r="O40" s="618"/>
      <c r="P40" s="618"/>
      <c r="Q40" s="618"/>
      <c r="R40" s="618"/>
      <c r="S40" s="618"/>
      <c r="T40" s="618"/>
      <c r="U40" s="619"/>
      <c r="W40" s="21"/>
      <c r="X40" s="21"/>
    </row>
    <row r="41" spans="1:25" ht="26.25" customHeight="1" x14ac:dyDescent="0.15">
      <c r="C41" s="86"/>
      <c r="I41" s="25"/>
      <c r="J41" s="25" t="s">
        <v>7</v>
      </c>
      <c r="K41" s="25"/>
      <c r="L41" s="618" t="s">
        <v>453</v>
      </c>
      <c r="M41" s="618"/>
      <c r="N41" s="618"/>
      <c r="O41" s="618"/>
      <c r="P41" s="618"/>
      <c r="Q41" s="618"/>
      <c r="R41" s="618"/>
      <c r="S41" s="618"/>
      <c r="T41" s="618"/>
      <c r="U41" s="619"/>
    </row>
    <row r="42" spans="1:25" x14ac:dyDescent="0.15">
      <c r="C42" s="86"/>
      <c r="L42" s="22" t="s">
        <v>8</v>
      </c>
      <c r="U42" s="87"/>
    </row>
    <row r="43" spans="1:25" ht="13.2" x14ac:dyDescent="0.2">
      <c r="C43" s="86"/>
      <c r="L43" s="26"/>
      <c r="M43" s="26" t="s">
        <v>9</v>
      </c>
      <c r="N43" s="26"/>
      <c r="O43" s="620" t="s">
        <v>450</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448</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2832</v>
      </c>
      <c r="Q49" s="598"/>
      <c r="R49" s="598"/>
      <c r="S49" s="598"/>
      <c r="T49" s="598"/>
      <c r="U49" s="599"/>
    </row>
    <row r="50" spans="3:23" ht="26.25" customHeight="1" x14ac:dyDescent="0.15">
      <c r="C50" s="570" t="s">
        <v>11</v>
      </c>
      <c r="D50" s="571"/>
      <c r="E50" s="572"/>
      <c r="F50" s="581" t="s">
        <v>449</v>
      </c>
      <c r="G50" s="582"/>
      <c r="H50" s="582"/>
      <c r="I50" s="582"/>
      <c r="J50" s="582"/>
      <c r="K50" s="582"/>
      <c r="L50" s="582"/>
      <c r="M50" s="582"/>
      <c r="N50" s="341" t="s">
        <v>172</v>
      </c>
      <c r="O50" s="449"/>
      <c r="P50" s="450"/>
      <c r="Q50" s="585"/>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2">
      <c r="C54" s="186"/>
      <c r="D54" s="187" t="s">
        <v>288</v>
      </c>
      <c r="E54" s="191" t="s">
        <v>12</v>
      </c>
      <c r="F54" s="495" t="s">
        <v>119</v>
      </c>
      <c r="G54" s="496"/>
      <c r="H54" s="496"/>
      <c r="I54" s="496"/>
      <c r="J54" s="496"/>
      <c r="K54" s="496"/>
      <c r="L54" s="32" t="s">
        <v>48</v>
      </c>
      <c r="M54" s="32"/>
      <c r="N54" s="502" t="s">
        <v>452</v>
      </c>
      <c r="O54" s="502"/>
      <c r="P54" s="502"/>
      <c r="Q54" s="502"/>
      <c r="R54" s="502"/>
      <c r="S54" s="502"/>
      <c r="T54" s="502"/>
      <c r="U54" s="503"/>
      <c r="V54" s="28"/>
    </row>
    <row r="55" spans="3:23" ht="27" customHeight="1" x14ac:dyDescent="0.2">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2">
      <c r="C56" s="188"/>
      <c r="D56" s="189"/>
      <c r="E56" s="190"/>
      <c r="F56" s="510" t="s">
        <v>279</v>
      </c>
      <c r="G56" s="511"/>
      <c r="H56" s="511"/>
      <c r="I56" s="512"/>
      <c r="J56" s="504" t="s">
        <v>284</v>
      </c>
      <c r="K56" s="505"/>
      <c r="L56" s="505"/>
      <c r="M56" s="506"/>
      <c r="N56" s="497"/>
      <c r="O56" s="498"/>
      <c r="P56" s="498"/>
      <c r="Q56" s="498"/>
      <c r="R56" s="498"/>
      <c r="S56" s="32" t="s">
        <v>285</v>
      </c>
      <c r="T56" s="32"/>
      <c r="U56" s="198"/>
      <c r="W56" s="28"/>
    </row>
    <row r="57" spans="3:23" ht="27" customHeight="1" x14ac:dyDescent="0.2">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2">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2">
      <c r="C59" s="188"/>
      <c r="D59" s="284"/>
      <c r="E59" s="338"/>
      <c r="F59" s="180" t="s">
        <v>358</v>
      </c>
      <c r="G59" s="334"/>
      <c r="H59" s="334"/>
      <c r="I59" s="334"/>
      <c r="J59" s="259"/>
      <c r="K59" s="259"/>
      <c r="L59" s="259"/>
      <c r="M59" s="259"/>
      <c r="N59" s="259"/>
      <c r="O59" s="285"/>
      <c r="P59" s="285"/>
      <c r="Q59" s="285"/>
      <c r="R59" s="285"/>
      <c r="S59" s="332"/>
      <c r="T59" s="297"/>
      <c r="U59" s="286"/>
      <c r="W59" s="28"/>
    </row>
    <row r="60" spans="3:23" ht="28.2" customHeight="1" x14ac:dyDescent="0.2">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2">
      <c r="C61" s="451"/>
      <c r="D61" s="340" t="s">
        <v>290</v>
      </c>
      <c r="E61" s="342" t="s">
        <v>241</v>
      </c>
      <c r="F61" s="499">
        <v>16</v>
      </c>
      <c r="G61" s="500"/>
      <c r="H61" s="500"/>
      <c r="I61" s="500"/>
      <c r="J61" s="500"/>
      <c r="K61" s="500"/>
      <c r="L61" s="500"/>
      <c r="M61" s="500"/>
      <c r="N61" s="500"/>
      <c r="O61" s="500"/>
      <c r="P61" s="500"/>
      <c r="Q61" s="500"/>
      <c r="R61" s="500"/>
      <c r="S61" s="500"/>
      <c r="T61" s="500"/>
      <c r="U61" s="501"/>
      <c r="W61" s="28"/>
    </row>
    <row r="62" spans="3:23" ht="13.95" customHeight="1" x14ac:dyDescent="0.2">
      <c r="C62" s="451"/>
      <c r="D62" s="373"/>
      <c r="E62" s="347"/>
      <c r="F62" s="546" t="s">
        <v>454</v>
      </c>
      <c r="G62" s="547"/>
      <c r="H62" s="547"/>
      <c r="I62" s="547"/>
      <c r="J62" s="547"/>
      <c r="K62" s="547"/>
      <c r="L62" s="547"/>
      <c r="M62" s="547"/>
      <c r="N62" s="547"/>
      <c r="O62" s="547"/>
      <c r="P62" s="547"/>
      <c r="Q62" s="547"/>
      <c r="R62" s="547"/>
      <c r="S62" s="547"/>
      <c r="T62" s="547"/>
      <c r="U62" s="548"/>
      <c r="W62" s="28" t="s">
        <v>445</v>
      </c>
    </row>
    <row r="63" spans="3:23" ht="13.95" customHeight="1" x14ac:dyDescent="0.2">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5" customHeight="1" x14ac:dyDescent="0.2">
      <c r="C64" s="451"/>
      <c r="D64" s="374"/>
      <c r="E64" s="514"/>
      <c r="F64" s="527"/>
      <c r="G64" s="528"/>
      <c r="H64" s="528"/>
      <c r="I64" s="528"/>
      <c r="J64" s="528"/>
      <c r="K64" s="528"/>
      <c r="L64" s="528"/>
      <c r="M64" s="528"/>
      <c r="N64" s="528"/>
      <c r="O64" s="528"/>
      <c r="P64" s="528"/>
      <c r="Q64" s="528"/>
      <c r="R64" s="528"/>
      <c r="S64" s="528"/>
      <c r="T64" s="528"/>
      <c r="U64" s="529"/>
      <c r="W64" s="28"/>
    </row>
    <row r="65" spans="3:23" ht="13.95" customHeight="1" x14ac:dyDescent="0.2">
      <c r="C65" s="451"/>
      <c r="D65" s="374"/>
      <c r="E65" s="514"/>
      <c r="F65" s="527"/>
      <c r="G65" s="528"/>
      <c r="H65" s="528"/>
      <c r="I65" s="528"/>
      <c r="J65" s="528"/>
      <c r="K65" s="528"/>
      <c r="L65" s="528"/>
      <c r="M65" s="528"/>
      <c r="N65" s="528"/>
      <c r="O65" s="528"/>
      <c r="P65" s="528"/>
      <c r="Q65" s="528"/>
      <c r="R65" s="528"/>
      <c r="S65" s="528"/>
      <c r="T65" s="528"/>
      <c r="U65" s="529"/>
      <c r="W65" s="28"/>
    </row>
    <row r="66" spans="3:23" ht="13.95" customHeight="1" x14ac:dyDescent="0.2">
      <c r="C66" s="451"/>
      <c r="D66" s="374"/>
      <c r="E66" s="514"/>
      <c r="F66" s="527"/>
      <c r="G66" s="528"/>
      <c r="H66" s="528"/>
      <c r="I66" s="528"/>
      <c r="J66" s="528"/>
      <c r="K66" s="528"/>
      <c r="L66" s="528"/>
      <c r="M66" s="528"/>
      <c r="N66" s="528"/>
      <c r="O66" s="528"/>
      <c r="P66" s="528"/>
      <c r="Q66" s="528"/>
      <c r="R66" s="528"/>
      <c r="S66" s="528"/>
      <c r="T66" s="528"/>
      <c r="U66" s="529"/>
      <c r="W66" s="28"/>
    </row>
    <row r="67" spans="3:23" ht="13.95" customHeight="1" x14ac:dyDescent="0.2">
      <c r="C67" s="451"/>
      <c r="D67" s="515" t="s">
        <v>414</v>
      </c>
      <c r="E67" s="516"/>
      <c r="F67" s="527"/>
      <c r="G67" s="528"/>
      <c r="H67" s="528"/>
      <c r="I67" s="528"/>
      <c r="J67" s="528"/>
      <c r="K67" s="528"/>
      <c r="L67" s="528"/>
      <c r="M67" s="528"/>
      <c r="N67" s="528"/>
      <c r="O67" s="528"/>
      <c r="P67" s="528"/>
      <c r="Q67" s="528"/>
      <c r="R67" s="528"/>
      <c r="S67" s="528"/>
      <c r="T67" s="528"/>
      <c r="U67" s="529"/>
      <c r="W67" s="28"/>
    </row>
    <row r="68" spans="3:23" ht="13.95" customHeight="1" x14ac:dyDescent="0.2">
      <c r="C68" s="451"/>
      <c r="D68" s="517"/>
      <c r="E68" s="516"/>
      <c r="F68" s="527"/>
      <c r="G68" s="528"/>
      <c r="H68" s="528"/>
      <c r="I68" s="528"/>
      <c r="J68" s="528"/>
      <c r="K68" s="528"/>
      <c r="L68" s="528"/>
      <c r="M68" s="528"/>
      <c r="N68" s="528"/>
      <c r="O68" s="528"/>
      <c r="P68" s="528"/>
      <c r="Q68" s="528"/>
      <c r="R68" s="528"/>
      <c r="S68" s="528"/>
      <c r="T68" s="528"/>
      <c r="U68" s="529"/>
      <c r="W68" s="28"/>
    </row>
    <row r="69" spans="3:23" ht="13.95" customHeight="1" x14ac:dyDescent="0.2">
      <c r="C69" s="451"/>
      <c r="D69" s="517"/>
      <c r="E69" s="516"/>
      <c r="F69" s="527"/>
      <c r="G69" s="528"/>
      <c r="H69" s="528"/>
      <c r="I69" s="528"/>
      <c r="J69" s="528"/>
      <c r="K69" s="528"/>
      <c r="L69" s="528"/>
      <c r="M69" s="528"/>
      <c r="N69" s="528"/>
      <c r="O69" s="528"/>
      <c r="P69" s="528"/>
      <c r="Q69" s="528"/>
      <c r="R69" s="528"/>
      <c r="S69" s="528"/>
      <c r="T69" s="528"/>
      <c r="U69" s="529"/>
      <c r="W69" s="28"/>
    </row>
    <row r="70" spans="3:23" ht="13.95" customHeight="1" x14ac:dyDescent="0.2">
      <c r="C70" s="451"/>
      <c r="D70" s="517"/>
      <c r="E70" s="516"/>
      <c r="F70" s="527"/>
      <c r="G70" s="528"/>
      <c r="H70" s="528"/>
      <c r="I70" s="528"/>
      <c r="J70" s="528"/>
      <c r="K70" s="528"/>
      <c r="L70" s="528"/>
      <c r="M70" s="528"/>
      <c r="N70" s="528"/>
      <c r="O70" s="528"/>
      <c r="P70" s="528"/>
      <c r="Q70" s="528"/>
      <c r="R70" s="528"/>
      <c r="S70" s="528"/>
      <c r="T70" s="528"/>
      <c r="U70" s="529"/>
      <c r="W70" s="28"/>
    </row>
    <row r="71" spans="3:23" ht="13.95" customHeight="1" x14ac:dyDescent="0.2">
      <c r="C71" s="451"/>
      <c r="D71" s="517"/>
      <c r="E71" s="516"/>
      <c r="F71" s="527"/>
      <c r="G71" s="528"/>
      <c r="H71" s="528"/>
      <c r="I71" s="528"/>
      <c r="J71" s="528"/>
      <c r="K71" s="528"/>
      <c r="L71" s="528"/>
      <c r="M71" s="528"/>
      <c r="N71" s="528"/>
      <c r="O71" s="528"/>
      <c r="P71" s="528"/>
      <c r="Q71" s="528"/>
      <c r="R71" s="528"/>
      <c r="S71" s="528"/>
      <c r="T71" s="528"/>
      <c r="U71" s="529"/>
      <c r="W71" s="28"/>
    </row>
    <row r="72" spans="3:23" ht="13.95" customHeight="1" x14ac:dyDescent="0.2">
      <c r="C72" s="452"/>
      <c r="D72" s="375"/>
      <c r="E72" s="376"/>
      <c r="F72" s="530"/>
      <c r="G72" s="531"/>
      <c r="H72" s="531"/>
      <c r="I72" s="531"/>
      <c r="J72" s="531"/>
      <c r="K72" s="531"/>
      <c r="L72" s="531"/>
      <c r="M72" s="531"/>
      <c r="N72" s="531"/>
      <c r="O72" s="531"/>
      <c r="P72" s="531"/>
      <c r="Q72" s="531"/>
      <c r="R72" s="531"/>
      <c r="S72" s="531"/>
      <c r="T72" s="531"/>
      <c r="U72" s="532"/>
      <c r="W72" s="28"/>
    </row>
    <row r="73" spans="3:23" ht="13.95" customHeight="1" x14ac:dyDescent="0.2">
      <c r="C73" s="453"/>
      <c r="D73" s="334"/>
      <c r="E73" s="335"/>
      <c r="F73" s="285"/>
      <c r="G73" s="285"/>
      <c r="H73" s="285"/>
      <c r="I73" s="285"/>
      <c r="J73" s="285"/>
      <c r="K73" s="285"/>
      <c r="L73" s="285"/>
      <c r="M73" s="285"/>
      <c r="N73" s="285"/>
      <c r="O73" s="285"/>
      <c r="P73" s="285"/>
      <c r="Q73" s="285"/>
      <c r="R73" s="285"/>
      <c r="S73" s="285"/>
      <c r="T73" s="285"/>
      <c r="U73" s="285"/>
      <c r="W73" s="28"/>
    </row>
    <row r="74" spans="3:23" ht="13.2" customHeight="1" x14ac:dyDescent="0.2">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2">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2">
      <c r="C76" s="192"/>
      <c r="D76" s="180" t="s">
        <v>243</v>
      </c>
      <c r="E76" s="181"/>
      <c r="F76" s="34"/>
      <c r="G76" s="34"/>
      <c r="H76" s="34"/>
      <c r="I76" s="35"/>
      <c r="J76" s="35"/>
      <c r="K76" s="35"/>
      <c r="L76" s="36"/>
      <c r="M76" s="36"/>
      <c r="N76" s="36"/>
      <c r="O76" s="37"/>
      <c r="P76" s="37"/>
      <c r="Q76" s="37"/>
      <c r="R76" s="37"/>
      <c r="S76" s="35"/>
      <c r="T76" s="291"/>
      <c r="U76" s="298"/>
      <c r="W76" s="28"/>
    </row>
    <row r="77" spans="3:23" ht="13.95" customHeight="1" x14ac:dyDescent="0.2">
      <c r="C77" s="188"/>
      <c r="D77" s="540" t="s">
        <v>455</v>
      </c>
      <c r="E77" s="541"/>
      <c r="F77" s="541"/>
      <c r="G77" s="541"/>
      <c r="H77" s="541"/>
      <c r="I77" s="541"/>
      <c r="J77" s="541"/>
      <c r="K77" s="541"/>
      <c r="L77" s="541"/>
      <c r="M77" s="541"/>
      <c r="N77" s="541"/>
      <c r="O77" s="541"/>
      <c r="P77" s="541"/>
      <c r="Q77" s="541"/>
      <c r="R77" s="541"/>
      <c r="S77" s="541"/>
      <c r="T77" s="541"/>
      <c r="U77" s="542"/>
      <c r="W77" s="28" t="s">
        <v>445</v>
      </c>
    </row>
    <row r="78" spans="3:23" ht="13.95" customHeight="1" x14ac:dyDescent="0.2">
      <c r="C78" s="188"/>
      <c r="D78" s="540"/>
      <c r="E78" s="541"/>
      <c r="F78" s="541"/>
      <c r="G78" s="541"/>
      <c r="H78" s="541"/>
      <c r="I78" s="541"/>
      <c r="J78" s="541"/>
      <c r="K78" s="541"/>
      <c r="L78" s="541"/>
      <c r="M78" s="541"/>
      <c r="N78" s="541"/>
      <c r="O78" s="541"/>
      <c r="P78" s="541"/>
      <c r="Q78" s="541"/>
      <c r="R78" s="541"/>
      <c r="S78" s="541"/>
      <c r="T78" s="541"/>
      <c r="U78" s="542"/>
      <c r="W78" s="28"/>
    </row>
    <row r="79" spans="3:23" ht="13.95" customHeight="1" x14ac:dyDescent="0.2">
      <c r="C79" s="188"/>
      <c r="D79" s="540"/>
      <c r="E79" s="541"/>
      <c r="F79" s="541"/>
      <c r="G79" s="541"/>
      <c r="H79" s="541"/>
      <c r="I79" s="541"/>
      <c r="J79" s="541"/>
      <c r="K79" s="541"/>
      <c r="L79" s="541"/>
      <c r="M79" s="541"/>
      <c r="N79" s="541"/>
      <c r="O79" s="541"/>
      <c r="P79" s="541"/>
      <c r="Q79" s="541"/>
      <c r="R79" s="541"/>
      <c r="S79" s="541"/>
      <c r="T79" s="541"/>
      <c r="U79" s="542"/>
      <c r="W79" s="28"/>
    </row>
    <row r="80" spans="3:23" ht="13.95" customHeight="1" x14ac:dyDescent="0.2">
      <c r="C80" s="188"/>
      <c r="D80" s="540"/>
      <c r="E80" s="541"/>
      <c r="F80" s="541"/>
      <c r="G80" s="541"/>
      <c r="H80" s="541"/>
      <c r="I80" s="541"/>
      <c r="J80" s="541"/>
      <c r="K80" s="541"/>
      <c r="L80" s="541"/>
      <c r="M80" s="541"/>
      <c r="N80" s="541"/>
      <c r="O80" s="541"/>
      <c r="P80" s="541"/>
      <c r="Q80" s="541"/>
      <c r="R80" s="541"/>
      <c r="S80" s="541"/>
      <c r="T80" s="541"/>
      <c r="U80" s="542"/>
      <c r="W80" s="28"/>
    </row>
    <row r="81" spans="1:29" ht="13.95" customHeight="1" x14ac:dyDescent="0.2">
      <c r="C81" s="188"/>
      <c r="D81" s="540"/>
      <c r="E81" s="541"/>
      <c r="F81" s="541"/>
      <c r="G81" s="541"/>
      <c r="H81" s="541"/>
      <c r="I81" s="541"/>
      <c r="J81" s="541"/>
      <c r="K81" s="541"/>
      <c r="L81" s="541"/>
      <c r="M81" s="541"/>
      <c r="N81" s="541"/>
      <c r="O81" s="541"/>
      <c r="P81" s="541"/>
      <c r="Q81" s="541"/>
      <c r="R81" s="541"/>
      <c r="S81" s="541"/>
      <c r="T81" s="541"/>
      <c r="U81" s="542"/>
      <c r="W81" s="28"/>
    </row>
    <row r="82" spans="1:29" ht="13.95" customHeight="1" x14ac:dyDescent="0.2">
      <c r="C82" s="188"/>
      <c r="D82" s="540"/>
      <c r="E82" s="541"/>
      <c r="F82" s="541"/>
      <c r="G82" s="541"/>
      <c r="H82" s="541"/>
      <c r="I82" s="541"/>
      <c r="J82" s="541"/>
      <c r="K82" s="541"/>
      <c r="L82" s="541"/>
      <c r="M82" s="541"/>
      <c r="N82" s="541"/>
      <c r="O82" s="541"/>
      <c r="P82" s="541"/>
      <c r="Q82" s="541"/>
      <c r="R82" s="541"/>
      <c r="S82" s="541"/>
      <c r="T82" s="541"/>
      <c r="U82" s="542"/>
      <c r="W82" s="28"/>
    </row>
    <row r="83" spans="1:29" ht="13.95" customHeight="1" x14ac:dyDescent="0.2">
      <c r="C83" s="188"/>
      <c r="D83" s="540"/>
      <c r="E83" s="541"/>
      <c r="F83" s="541"/>
      <c r="G83" s="541"/>
      <c r="H83" s="541"/>
      <c r="I83" s="541"/>
      <c r="J83" s="541"/>
      <c r="K83" s="541"/>
      <c r="L83" s="541"/>
      <c r="M83" s="541"/>
      <c r="N83" s="541"/>
      <c r="O83" s="541"/>
      <c r="P83" s="541"/>
      <c r="Q83" s="541"/>
      <c r="R83" s="541"/>
      <c r="S83" s="541"/>
      <c r="T83" s="541"/>
      <c r="U83" s="542"/>
      <c r="W83" s="28"/>
    </row>
    <row r="84" spans="1:29" ht="13.95" customHeight="1" x14ac:dyDescent="0.2">
      <c r="C84" s="188"/>
      <c r="D84" s="540"/>
      <c r="E84" s="541"/>
      <c r="F84" s="541"/>
      <c r="G84" s="541"/>
      <c r="H84" s="541"/>
      <c r="I84" s="541"/>
      <c r="J84" s="541"/>
      <c r="K84" s="541"/>
      <c r="L84" s="541"/>
      <c r="M84" s="541"/>
      <c r="N84" s="541"/>
      <c r="O84" s="541"/>
      <c r="P84" s="541"/>
      <c r="Q84" s="541"/>
      <c r="R84" s="541"/>
      <c r="S84" s="541"/>
      <c r="T84" s="541"/>
      <c r="U84" s="542"/>
      <c r="W84" s="28"/>
    </row>
    <row r="85" spans="1:29" ht="13.95" customHeight="1" x14ac:dyDescent="0.2">
      <c r="C85" s="188"/>
      <c r="D85" s="540"/>
      <c r="E85" s="541"/>
      <c r="F85" s="541"/>
      <c r="G85" s="541"/>
      <c r="H85" s="541"/>
      <c r="I85" s="541"/>
      <c r="J85" s="541"/>
      <c r="K85" s="541"/>
      <c r="L85" s="541"/>
      <c r="M85" s="541"/>
      <c r="N85" s="541"/>
      <c r="O85" s="541"/>
      <c r="P85" s="541"/>
      <c r="Q85" s="541"/>
      <c r="R85" s="541"/>
      <c r="S85" s="541"/>
      <c r="T85" s="541"/>
      <c r="U85" s="542"/>
      <c r="W85" s="28"/>
    </row>
    <row r="86" spans="1:29" ht="13.95" customHeight="1" x14ac:dyDescent="0.2">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2">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2">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2">
      <c r="A89" s="24">
        <v>5</v>
      </c>
      <c r="C89" s="555"/>
      <c r="D89" s="488"/>
      <c r="E89" s="523"/>
      <c r="F89" s="180" t="s">
        <v>252</v>
      </c>
      <c r="G89" s="37"/>
      <c r="H89" s="37"/>
      <c r="I89" s="37"/>
      <c r="J89" s="37"/>
      <c r="K89" s="554">
        <f>+COUNTIF(別紙!G9:Z9,"&gt;0")</f>
        <v>1</v>
      </c>
      <c r="L89" s="554"/>
      <c r="M89" s="554"/>
      <c r="N89" s="35" t="s">
        <v>47</v>
      </c>
      <c r="O89" s="35"/>
      <c r="P89" s="455"/>
      <c r="Q89" s="549" t="s">
        <v>353</v>
      </c>
      <c r="R89" s="549"/>
      <c r="S89" s="549"/>
      <c r="T89" s="549"/>
      <c r="U89" s="550"/>
      <c r="V89" s="292"/>
      <c r="W89" s="292"/>
      <c r="Y89" s="28"/>
    </row>
    <row r="90" spans="1:29" ht="18" customHeight="1" x14ac:dyDescent="0.2">
      <c r="A90" s="24">
        <v>6</v>
      </c>
      <c r="C90" s="555"/>
      <c r="D90" s="488"/>
      <c r="E90" s="523"/>
      <c r="F90" s="186" t="s">
        <v>200</v>
      </c>
      <c r="G90" s="193"/>
      <c r="H90" s="193"/>
      <c r="I90" s="193"/>
      <c r="J90" s="193"/>
      <c r="K90" s="533">
        <f>+別紙!AA9</f>
        <v>1652</v>
      </c>
      <c r="L90" s="533"/>
      <c r="M90" s="533"/>
      <c r="N90" s="533"/>
      <c r="O90" s="533"/>
      <c r="P90" s="193" t="s">
        <v>291</v>
      </c>
      <c r="Q90" s="551"/>
      <c r="R90" s="551"/>
      <c r="S90" s="551"/>
      <c r="T90" s="551"/>
      <c r="U90" s="552"/>
      <c r="V90" s="292"/>
      <c r="W90" s="292"/>
      <c r="X90" s="525"/>
      <c r="Y90" s="525"/>
      <c r="Z90" s="525"/>
      <c r="AA90" s="525"/>
      <c r="AB90" s="525"/>
      <c r="AC90" s="525"/>
    </row>
    <row r="91" spans="1:29" ht="13.95" customHeight="1" x14ac:dyDescent="0.2">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5" customHeight="1" x14ac:dyDescent="0.15">
      <c r="C94" s="555"/>
      <c r="D94" s="488"/>
      <c r="E94" s="523"/>
      <c r="F94" s="527"/>
      <c r="G94" s="528"/>
      <c r="H94" s="528"/>
      <c r="I94" s="528"/>
      <c r="J94" s="528"/>
      <c r="K94" s="528"/>
      <c r="L94" s="528"/>
      <c r="M94" s="528"/>
      <c r="N94" s="528"/>
      <c r="O94" s="528"/>
      <c r="P94" s="528"/>
      <c r="Q94" s="528"/>
      <c r="R94" s="528"/>
      <c r="S94" s="528"/>
      <c r="T94" s="528"/>
      <c r="U94" s="529"/>
      <c r="V94" s="164"/>
      <c r="W94" s="165"/>
      <c r="X94" s="165"/>
      <c r="Y94" s="165"/>
    </row>
    <row r="95" spans="1:29" ht="13.95"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5"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5"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5"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5"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5"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5"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5"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1</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2">
      <c r="A105" s="24">
        <v>8</v>
      </c>
      <c r="C105" s="556"/>
      <c r="D105" s="537"/>
      <c r="E105" s="634"/>
      <c r="F105" s="186" t="s">
        <v>200</v>
      </c>
      <c r="G105" s="193"/>
      <c r="H105" s="193"/>
      <c r="I105" s="193"/>
      <c r="J105" s="193"/>
      <c r="K105" s="533">
        <f>+別紙!AA19</f>
        <v>1652</v>
      </c>
      <c r="L105" s="533"/>
      <c r="M105" s="533"/>
      <c r="N105" s="533"/>
      <c r="O105" s="533"/>
      <c r="P105" s="457" t="s">
        <v>291</v>
      </c>
      <c r="Q105" s="551"/>
      <c r="R105" s="551"/>
      <c r="S105" s="551"/>
      <c r="T105" s="551"/>
      <c r="U105" s="552"/>
      <c r="V105" s="292"/>
      <c r="W105" s="292"/>
      <c r="X105" s="102"/>
    </row>
    <row r="106" spans="1:27" ht="13.95" customHeight="1" x14ac:dyDescent="0.2">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5" customHeight="1" x14ac:dyDescent="0.15">
      <c r="C109" s="556"/>
      <c r="D109" s="537"/>
      <c r="E109" s="634"/>
      <c r="F109" s="527"/>
      <c r="G109" s="528"/>
      <c r="H109" s="528"/>
      <c r="I109" s="528"/>
      <c r="J109" s="528"/>
      <c r="K109" s="528"/>
      <c r="L109" s="528"/>
      <c r="M109" s="528"/>
      <c r="N109" s="528"/>
      <c r="O109" s="528"/>
      <c r="P109" s="528"/>
      <c r="Q109" s="528"/>
      <c r="R109" s="528"/>
      <c r="S109" s="528"/>
      <c r="T109" s="528"/>
      <c r="U109" s="529"/>
      <c r="V109" s="179"/>
      <c r="W109" s="165"/>
      <c r="X109" s="165"/>
      <c r="Y109" s="165"/>
    </row>
    <row r="110" spans="1:27" ht="13.95"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5"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5"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5"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5"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5"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5"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5"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5" customHeight="1" x14ac:dyDescent="0.15">
      <c r="C120" s="467"/>
      <c r="D120" s="537"/>
      <c r="E120" s="634"/>
      <c r="F120" s="527"/>
      <c r="G120" s="528"/>
      <c r="H120" s="528"/>
      <c r="I120" s="528"/>
      <c r="J120" s="528"/>
      <c r="K120" s="528"/>
      <c r="L120" s="528"/>
      <c r="M120" s="528"/>
      <c r="N120" s="528"/>
      <c r="O120" s="528"/>
      <c r="P120" s="528"/>
      <c r="Q120" s="528"/>
      <c r="R120" s="528"/>
      <c r="S120" s="528"/>
      <c r="T120" s="528"/>
      <c r="U120" s="529"/>
      <c r="V120" s="179"/>
      <c r="W120" s="165"/>
      <c r="X120" s="165"/>
      <c r="Y120" s="165"/>
    </row>
    <row r="121" spans="3:27" ht="13.95"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5"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5"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5"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5" customHeight="1" x14ac:dyDescent="0.15">
      <c r="C126" s="471"/>
      <c r="D126" s="537"/>
      <c r="E126" s="634"/>
      <c r="F126" s="527"/>
      <c r="G126" s="528"/>
      <c r="H126" s="528"/>
      <c r="I126" s="528"/>
      <c r="J126" s="528"/>
      <c r="K126" s="528"/>
      <c r="L126" s="528"/>
      <c r="M126" s="528"/>
      <c r="N126" s="528"/>
      <c r="O126" s="528"/>
      <c r="P126" s="528"/>
      <c r="Q126" s="528"/>
      <c r="R126" s="528"/>
      <c r="S126" s="528"/>
      <c r="T126" s="528"/>
      <c r="U126" s="529"/>
      <c r="V126" s="179"/>
      <c r="W126" s="165"/>
      <c r="X126" s="165"/>
      <c r="Y126" s="165"/>
    </row>
    <row r="127" spans="3:27" ht="13.95"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5"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5"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5"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5"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5"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5"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5"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5"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5"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5"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5"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5"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5"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5"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5"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5"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5"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5"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5"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5"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5"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5"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50000000000003"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50000000000003"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5"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5"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5"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5"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5"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5"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5"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5"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5"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5"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50000000000003"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50000000000003"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5"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5"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5"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5"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5"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5"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5"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5"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5"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5"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5"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5"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5"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5"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5"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5"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5"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5"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5"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5"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5"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5"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5"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5"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5"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5"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5"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2" customHeight="1" x14ac:dyDescent="0.15">
      <c r="C208" s="195"/>
      <c r="D208" s="537"/>
      <c r="E208" s="634"/>
      <c r="F208" s="640" t="s">
        <v>267</v>
      </c>
      <c r="G208" s="641"/>
      <c r="H208" s="641"/>
      <c r="I208" s="641"/>
      <c r="J208" s="641"/>
      <c r="K208" s="639">
        <f>+別紙!AA14</f>
        <v>1652</v>
      </c>
      <c r="L208" s="639"/>
      <c r="M208" s="639"/>
      <c r="N208" s="639"/>
      <c r="O208" s="639"/>
      <c r="P208" s="198" t="s">
        <v>13</v>
      </c>
      <c r="Q208" s="622" t="s">
        <v>365</v>
      </c>
      <c r="R208" s="623"/>
      <c r="S208" s="623"/>
      <c r="T208" s="623"/>
      <c r="U208" s="624"/>
      <c r="V208" s="164"/>
      <c r="W208" s="165"/>
      <c r="X208" s="165"/>
      <c r="Y208" s="165"/>
    </row>
    <row r="209" spans="3:26" ht="43.2"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2" customHeight="1" x14ac:dyDescent="0.15">
      <c r="C210" s="195"/>
      <c r="D210" s="537"/>
      <c r="E210" s="634"/>
      <c r="F210" s="263"/>
      <c r="G210" s="631" t="s">
        <v>224</v>
      </c>
      <c r="H210" s="632"/>
      <c r="I210" s="632"/>
      <c r="J210" s="632"/>
      <c r="K210" s="639">
        <f>+別紙!AA16</f>
        <v>1652</v>
      </c>
      <c r="L210" s="639"/>
      <c r="M210" s="639"/>
      <c r="N210" s="639"/>
      <c r="O210" s="639"/>
      <c r="P210" s="346" t="s">
        <v>13</v>
      </c>
      <c r="Q210" s="625"/>
      <c r="R210" s="626"/>
      <c r="S210" s="626"/>
      <c r="T210" s="626"/>
      <c r="U210" s="627"/>
      <c r="V210" s="164"/>
      <c r="W210" s="165"/>
      <c r="X210" s="165"/>
      <c r="Y210" s="165"/>
    </row>
    <row r="211" spans="3:26" ht="43.2"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2"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5"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5"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5"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5"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5"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5"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5"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5"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5"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5"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1652</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1652</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5"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5"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5"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5"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5"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5"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5"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5"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5"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5"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95"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95"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2"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50000000000003"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50000000000003"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2"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50000000000003"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2" x14ac:dyDescent="0.15">
      <c r="A264" s="22"/>
      <c r="B264" s="22"/>
      <c r="W264"/>
      <c r="X264"/>
      <c r="Y264"/>
      <c r="Z264"/>
      <c r="AA264"/>
      <c r="AB264"/>
      <c r="AC264"/>
      <c r="AD264"/>
      <c r="AE264"/>
      <c r="AF264"/>
    </row>
    <row r="265" spans="1:34" ht="13.2" x14ac:dyDescent="0.15">
      <c r="W265" s="312" t="s">
        <v>45</v>
      </c>
      <c r="X265" s="312" t="s">
        <v>102</v>
      </c>
      <c r="Y265" s="312"/>
      <c r="Z265"/>
      <c r="AA265"/>
      <c r="AB265"/>
      <c r="AC265"/>
      <c r="AD265"/>
      <c r="AE265"/>
      <c r="AF265"/>
    </row>
    <row r="266" spans="1:34" ht="13.2" x14ac:dyDescent="0.15">
      <c r="W266" s="312" t="s">
        <v>100</v>
      </c>
      <c r="X266" s="313" t="s">
        <v>378</v>
      </c>
      <c r="Y266" s="312"/>
      <c r="Z266"/>
      <c r="AA266"/>
      <c r="AB266"/>
      <c r="AC266"/>
      <c r="AD266"/>
      <c r="AE266"/>
      <c r="AF266"/>
    </row>
    <row r="267" spans="1:34" ht="13.2" x14ac:dyDescent="0.15">
      <c r="W267" s="312"/>
      <c r="X267" s="312"/>
      <c r="Y267" s="312"/>
      <c r="Z267"/>
      <c r="AA267"/>
      <c r="AB267"/>
      <c r="AC267"/>
      <c r="AD267"/>
      <c r="AE267"/>
      <c r="AF267"/>
    </row>
    <row r="268" spans="1:34" ht="13.2" x14ac:dyDescent="0.15">
      <c r="W268" s="312" t="s">
        <v>116</v>
      </c>
      <c r="X268" s="312"/>
      <c r="Y268" s="311"/>
    </row>
    <row r="269" spans="1:34" ht="13.2" x14ac:dyDescent="0.15">
      <c r="W269" s="312" t="s">
        <v>117</v>
      </c>
      <c r="X269" s="312"/>
      <c r="Y269" s="311"/>
    </row>
    <row r="270" spans="1:34" ht="13.2" x14ac:dyDescent="0.15">
      <c r="W270" s="312" t="s">
        <v>118</v>
      </c>
      <c r="X270" s="312"/>
      <c r="Y270" s="311"/>
    </row>
    <row r="271" spans="1:34" ht="13.2" x14ac:dyDescent="0.15">
      <c r="W271" s="312" t="s">
        <v>119</v>
      </c>
      <c r="X271" s="312"/>
      <c r="Y271" s="311"/>
    </row>
    <row r="272" spans="1:34" ht="13.2" x14ac:dyDescent="0.15">
      <c r="W272" s="312" t="s">
        <v>120</v>
      </c>
      <c r="X272" s="312"/>
      <c r="Y272" s="311"/>
    </row>
    <row r="273" spans="23:25" ht="13.2" x14ac:dyDescent="0.15">
      <c r="W273" s="312" t="s">
        <v>121</v>
      </c>
      <c r="X273" s="311"/>
      <c r="Y273" s="311"/>
    </row>
    <row r="274" spans="23:25" ht="13.2" x14ac:dyDescent="0.15">
      <c r="W274" s="312" t="s">
        <v>122</v>
      </c>
      <c r="X274" s="311"/>
      <c r="Y274" s="311"/>
    </row>
    <row r="275" spans="23:25" ht="13.2" x14ac:dyDescent="0.15">
      <c r="W275" s="312" t="s">
        <v>123</v>
      </c>
      <c r="X275" s="311"/>
      <c r="Y275" s="311"/>
    </row>
    <row r="276" spans="23:25" ht="13.2" x14ac:dyDescent="0.15">
      <c r="W276" s="312" t="s">
        <v>124</v>
      </c>
      <c r="X276" s="311"/>
      <c r="Y276" s="311"/>
    </row>
    <row r="277" spans="23:25" ht="13.2" x14ac:dyDescent="0.15">
      <c r="W277" s="312" t="s">
        <v>127</v>
      </c>
      <c r="X277" s="311"/>
      <c r="Y277" s="311"/>
    </row>
    <row r="278" spans="23:25" ht="13.2" x14ac:dyDescent="0.15">
      <c r="W278" s="312" t="s">
        <v>128</v>
      </c>
      <c r="X278" s="311"/>
      <c r="Y278" s="311"/>
    </row>
    <row r="279" spans="23:25" ht="13.2" x14ac:dyDescent="0.15">
      <c r="W279" s="312" t="s">
        <v>129</v>
      </c>
      <c r="X279" s="311"/>
      <c r="Y279" s="311"/>
    </row>
    <row r="280" spans="23:25" ht="13.2" x14ac:dyDescent="0.15">
      <c r="W280" s="312" t="s">
        <v>130</v>
      </c>
      <c r="X280" s="311"/>
      <c r="Y280" s="311"/>
    </row>
    <row r="281" spans="23:25" ht="13.2" x14ac:dyDescent="0.15">
      <c r="W281" s="312" t="s">
        <v>131</v>
      </c>
      <c r="X281" s="311"/>
      <c r="Y281" s="311"/>
    </row>
    <row r="282" spans="23:25" ht="13.2" x14ac:dyDescent="0.15">
      <c r="W282" s="312" t="s">
        <v>132</v>
      </c>
      <c r="X282" s="311"/>
      <c r="Y282" s="311"/>
    </row>
    <row r="283" spans="23:25" ht="13.2" x14ac:dyDescent="0.15">
      <c r="W283" s="312" t="s">
        <v>125</v>
      </c>
      <c r="X283" s="311"/>
      <c r="Y283" s="311"/>
    </row>
    <row r="284" spans="23:25" ht="13.2" x14ac:dyDescent="0.15">
      <c r="W284" s="312" t="s">
        <v>133</v>
      </c>
      <c r="X284" s="311"/>
      <c r="Y284" s="311"/>
    </row>
    <row r="285" spans="23:25" ht="13.2" x14ac:dyDescent="0.15">
      <c r="W285" s="312" t="s">
        <v>134</v>
      </c>
      <c r="X285" s="311"/>
      <c r="Y285" s="311"/>
    </row>
    <row r="286" spans="23:25" ht="13.2" x14ac:dyDescent="0.15">
      <c r="W286" s="312" t="s">
        <v>135</v>
      </c>
      <c r="X286" s="311"/>
      <c r="Y286" s="311"/>
    </row>
    <row r="287" spans="23:25" ht="13.2" x14ac:dyDescent="0.15">
      <c r="W287" s="312" t="s">
        <v>136</v>
      </c>
      <c r="X287" s="311"/>
      <c r="Y287" s="311"/>
    </row>
    <row r="288" spans="23:25" ht="13.2" x14ac:dyDescent="0.15">
      <c r="W288" s="312" t="s">
        <v>137</v>
      </c>
      <c r="X288" s="311"/>
      <c r="Y288" s="311"/>
    </row>
    <row r="289" spans="23:25" ht="13.2" x14ac:dyDescent="0.15">
      <c r="W289" s="312" t="s">
        <v>138</v>
      </c>
      <c r="X289" s="311"/>
      <c r="Y289" s="311"/>
    </row>
    <row r="290" spans="23:25" ht="13.2" x14ac:dyDescent="0.15">
      <c r="W290" s="312" t="s">
        <v>139</v>
      </c>
      <c r="X290" s="311"/>
      <c r="Y290" s="311"/>
    </row>
    <row r="291" spans="23:25" ht="13.2" x14ac:dyDescent="0.15">
      <c r="W291" s="312" t="s">
        <v>140</v>
      </c>
      <c r="X291" s="311"/>
      <c r="Y291" s="311"/>
    </row>
    <row r="292" spans="23:25" ht="13.2" x14ac:dyDescent="0.15">
      <c r="W292" s="312" t="s">
        <v>141</v>
      </c>
      <c r="X292" s="311"/>
      <c r="Y292" s="311"/>
    </row>
    <row r="293" spans="23:25" ht="13.2" x14ac:dyDescent="0.15">
      <c r="W293" s="312" t="s">
        <v>142</v>
      </c>
      <c r="X293" s="311"/>
      <c r="Y293" s="311"/>
    </row>
    <row r="294" spans="23:25" ht="13.2" x14ac:dyDescent="0.15">
      <c r="W294" s="312" t="s">
        <v>143</v>
      </c>
      <c r="X294" s="311"/>
      <c r="Y294" s="311"/>
    </row>
    <row r="295" spans="23:25" ht="13.2" x14ac:dyDescent="0.15">
      <c r="W295" s="312" t="s">
        <v>126</v>
      </c>
      <c r="X295" s="311"/>
      <c r="Y295" s="311"/>
    </row>
    <row r="296" spans="23:25" ht="13.2" x14ac:dyDescent="0.15">
      <c r="W296" s="312" t="s">
        <v>144</v>
      </c>
      <c r="X296" s="311"/>
      <c r="Y296" s="311"/>
    </row>
    <row r="297" spans="23:25" ht="13.2" x14ac:dyDescent="0.15">
      <c r="W297" s="312" t="s">
        <v>145</v>
      </c>
      <c r="X297" s="311"/>
      <c r="Y297" s="311"/>
    </row>
    <row r="298" spans="23:25" ht="13.2" x14ac:dyDescent="0.15">
      <c r="W298" s="312" t="s">
        <v>146</v>
      </c>
      <c r="X298" s="311"/>
      <c r="Y298" s="311"/>
    </row>
    <row r="299" spans="23:25" ht="13.2" x14ac:dyDescent="0.15">
      <c r="W299" s="312" t="s">
        <v>147</v>
      </c>
      <c r="X299" s="311"/>
      <c r="Y299" s="311"/>
    </row>
    <row r="300" spans="23:25" ht="13.2" x14ac:dyDescent="0.15">
      <c r="W300" s="312" t="s">
        <v>148</v>
      </c>
      <c r="X300" s="311"/>
      <c r="Y300" s="311"/>
    </row>
    <row r="301" spans="23:25" ht="13.2" x14ac:dyDescent="0.15">
      <c r="W301" s="312" t="s">
        <v>149</v>
      </c>
      <c r="X301" s="311"/>
      <c r="Y301" s="311"/>
    </row>
    <row r="302" spans="23:25" ht="13.2" x14ac:dyDescent="0.2">
      <c r="W302" s="314" t="s">
        <v>150</v>
      </c>
      <c r="X302" s="311"/>
      <c r="Y302" s="311"/>
    </row>
    <row r="303" spans="23:25" ht="13.2" x14ac:dyDescent="0.2">
      <c r="W303" s="314" t="s">
        <v>151</v>
      </c>
      <c r="X303" s="311"/>
      <c r="Y303" s="311"/>
    </row>
    <row r="304" spans="23:25" ht="13.2" x14ac:dyDescent="0.2">
      <c r="W304" s="314" t="s">
        <v>152</v>
      </c>
      <c r="X304" s="311"/>
      <c r="Y304" s="311"/>
    </row>
    <row r="305" spans="23:25" ht="13.2" x14ac:dyDescent="0.2">
      <c r="W305" s="314" t="s">
        <v>153</v>
      </c>
      <c r="X305" s="311"/>
      <c r="Y305" s="311"/>
    </row>
    <row r="306" spans="23:25" ht="13.2" x14ac:dyDescent="0.2">
      <c r="W306" s="314" t="s">
        <v>154</v>
      </c>
      <c r="X306" s="311"/>
      <c r="Y306" s="311"/>
    </row>
    <row r="307" spans="23:25" ht="13.2" x14ac:dyDescent="0.2">
      <c r="W307" s="314" t="s">
        <v>155</v>
      </c>
      <c r="X307" s="311"/>
      <c r="Y307" s="311"/>
    </row>
    <row r="308" spans="23:25" ht="13.2" x14ac:dyDescent="0.2">
      <c r="W308" s="314" t="s">
        <v>401</v>
      </c>
      <c r="X308" s="311"/>
      <c r="Y308" s="311"/>
    </row>
    <row r="309" spans="23:25" ht="13.2" x14ac:dyDescent="0.2">
      <c r="W309" s="314" t="s">
        <v>400</v>
      </c>
      <c r="X309" s="311"/>
      <c r="Y309" s="311"/>
    </row>
    <row r="310" spans="23:25" ht="13.2" x14ac:dyDescent="0.2">
      <c r="W310" s="314" t="s">
        <v>399</v>
      </c>
      <c r="X310" s="311"/>
      <c r="Y310" s="311"/>
    </row>
    <row r="311" spans="23:25" ht="13.2"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紫雲建設株式会社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紫雲建設株式会社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紫雲建設株式会社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紫雲建設株式会社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紫雲建設株式会社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紫雲建設株式会社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紫雲建設株式会社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Z29" sqref="Z29:AD29"/>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紫雲建設株式会社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1652</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1652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1652</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1652</v>
      </c>
      <c r="P27" s="700"/>
      <c r="Q27" s="700"/>
      <c r="R27" s="700"/>
      <c r="S27" s="49" t="s">
        <v>38</v>
      </c>
      <c r="T27" s="70"/>
      <c r="U27" s="70"/>
      <c r="X27" s="68" t="s">
        <v>39</v>
      </c>
      <c r="Y27" s="71"/>
      <c r="AG27" s="58"/>
      <c r="AH27" s="58"/>
      <c r="AI27" s="58"/>
      <c r="AJ27" s="58"/>
      <c r="AK27" s="742">
        <f>+AG18+O27</f>
        <v>1652</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1652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1652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1652</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1652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紫雲建設株式会社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紫雲建設株式会社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49" width="9" style="45"/>
    <col min="50" max="50" width="49.77734375" style="45" bestFit="1" customWidth="1"/>
    <col min="51" max="52" width="9" style="45"/>
    <col min="53" max="53" width="54.44140625" style="45" bestFit="1" customWidth="1"/>
    <col min="54" max="54" width="13" style="45" bestFit="1" customWidth="1"/>
    <col min="55" max="55" width="24.33203125" style="45" bestFit="1" customWidth="1"/>
    <col min="56" max="57" width="9" style="45"/>
    <col min="58" max="58" width="16.21875" style="45" customWidth="1"/>
    <col min="59" max="16384" width="9" style="45"/>
  </cols>
  <sheetData>
    <row r="1" spans="2:48" ht="27" customHeight="1" x14ac:dyDescent="0.15">
      <c r="F1" s="44"/>
      <c r="R1" s="92" t="s">
        <v>95</v>
      </c>
      <c r="S1" s="92" t="s">
        <v>352</v>
      </c>
    </row>
    <row r="2" spans="2:48" ht="12" customHeight="1" thickBot="1" x14ac:dyDescent="0.25">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2" customHeight="1" x14ac:dyDescent="0.2">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3.8" thickBot="1" x14ac:dyDescent="0.25">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2">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　紫雲建設株式会社</v>
      </c>
      <c r="AF5" s="654"/>
      <c r="AG5" s="654"/>
      <c r="AH5" s="654"/>
      <c r="AI5" s="654"/>
      <c r="AJ5" s="654"/>
      <c r="AK5" s="654"/>
      <c r="AL5" s="654"/>
      <c r="AM5" s="654"/>
      <c r="AN5" s="654"/>
      <c r="AO5" s="654"/>
      <c r="AP5" s="654"/>
      <c r="AQ5" s="654"/>
      <c r="AR5" s="654"/>
      <c r="AS5" s="654"/>
      <c r="AT5" s="654"/>
      <c r="AU5" s="654"/>
    </row>
    <row r="6" spans="2:48" ht="24.75" customHeight="1" thickBot="1" x14ac:dyDescent="0.25">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2" customHeight="1" thickBot="1" x14ac:dyDescent="0.25">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5">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2" x14ac:dyDescent="0.2">
      <c r="H42" s="75"/>
      <c r="I42" s="75"/>
      <c r="J42" s="75"/>
      <c r="Q42" s="75"/>
      <c r="R42" s="75"/>
      <c r="S42" s="75"/>
      <c r="AP42" s="58"/>
      <c r="AQ42" s="58"/>
      <c r="AR42" s="132"/>
      <c r="AS42" s="70"/>
      <c r="AX42" s="76"/>
      <c r="AY42" s="76"/>
      <c r="AZ42" s="76"/>
      <c r="BA42" s="76"/>
      <c r="BB42" s="76"/>
      <c r="BC42" s="76"/>
    </row>
    <row r="43" spans="2:61" x14ac:dyDescent="0.2">
      <c r="H43" s="75"/>
      <c r="I43" s="75"/>
      <c r="J43" s="75"/>
      <c r="Q43" s="75"/>
      <c r="R43" s="75"/>
      <c r="S43" s="75"/>
      <c r="AV43" s="75"/>
    </row>
    <row r="44" spans="2:61" x14ac:dyDescent="0.2">
      <c r="H44" s="75"/>
      <c r="I44" s="75"/>
      <c r="J44" s="75"/>
      <c r="Q44" s="75"/>
      <c r="R44" s="75"/>
      <c r="S44" s="75"/>
      <c r="AV44" s="75"/>
    </row>
    <row r="45" spans="2:61" ht="13.2" x14ac:dyDescent="0.2">
      <c r="H45" s="75"/>
      <c r="I45" s="75"/>
      <c r="J45" s="75"/>
      <c r="Q45" s="75"/>
      <c r="R45" s="75"/>
      <c r="S45" s="75"/>
      <c r="AX45" s="76"/>
      <c r="AY45" s="76"/>
      <c r="AZ45" s="76"/>
      <c r="BA45" s="76"/>
      <c r="BB45" s="76"/>
      <c r="BC45" s="76"/>
    </row>
    <row r="46" spans="2:61" ht="13.2" x14ac:dyDescent="0.2">
      <c r="H46" s="75"/>
      <c r="I46" s="75"/>
      <c r="J46" s="75"/>
      <c r="Q46" s="75"/>
      <c r="R46" s="75"/>
      <c r="S46" s="75"/>
      <c r="AX46" s="76"/>
      <c r="AY46" s="76"/>
      <c r="AZ46" s="76"/>
      <c r="BA46" s="76"/>
      <c r="BB46" s="76"/>
      <c r="BC46" s="76"/>
    </row>
    <row r="47" spans="2:61" ht="13.2"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紫雲建設株式会社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95</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紫雲建設株式会社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0.8" x14ac:dyDescent="0.2"/>
  <cols>
    <col min="1" max="1" width="2.44140625" style="10" customWidth="1"/>
    <col min="2" max="3" width="3.77734375" style="10" customWidth="1"/>
    <col min="4" max="4" width="4.44140625" style="10" customWidth="1"/>
    <col min="5" max="5" width="3.77734375" style="10" customWidth="1"/>
    <col min="6" max="6" width="40.77734375" style="10" customWidth="1"/>
    <col min="7" max="7" width="9.77734375" style="10" customWidth="1"/>
    <col min="8" max="8" width="10.33203125" style="10" customWidth="1"/>
    <col min="9" max="26" width="9.77734375" style="10" customWidth="1"/>
    <col min="27" max="27" width="11.77734375" style="10" customWidth="1"/>
    <col min="28" max="16384" width="9" style="10"/>
  </cols>
  <sheetData>
    <row r="1" spans="2:27" ht="21" x14ac:dyDescent="0.25">
      <c r="C1" s="20" t="s">
        <v>381</v>
      </c>
      <c r="D1" s="20"/>
      <c r="E1" s="20"/>
    </row>
    <row r="2" spans="2:27" ht="22.5" customHeight="1" x14ac:dyDescent="0.2">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2">
      <c r="B4" s="812"/>
      <c r="C4" s="812"/>
      <c r="D4" s="812"/>
      <c r="E4" s="812"/>
      <c r="F4" s="812"/>
      <c r="G4" s="116"/>
      <c r="H4" s="116"/>
      <c r="I4" s="116"/>
      <c r="J4" s="116"/>
      <c r="K4" s="116"/>
      <c r="Y4" s="816" t="s">
        <v>355</v>
      </c>
      <c r="Z4" s="118" t="s">
        <v>114</v>
      </c>
      <c r="AA4" s="119" t="s">
        <v>115</v>
      </c>
    </row>
    <row r="5" spans="2:27" ht="14.1" customHeight="1" thickBot="1" x14ac:dyDescent="0.25">
      <c r="C5" s="116"/>
      <c r="D5" s="116"/>
      <c r="E5" s="116"/>
      <c r="F5" s="116"/>
      <c r="G5" s="116"/>
      <c r="H5" s="116"/>
      <c r="I5" s="116"/>
      <c r="J5" s="116"/>
      <c r="K5" s="116"/>
      <c r="Y5" s="817"/>
      <c r="Z5" s="120" t="str">
        <f>+表紙!Q29</f>
        <v>〇</v>
      </c>
      <c r="AA5" s="120" t="str">
        <f>+表紙!T29</f>
        <v/>
      </c>
    </row>
    <row r="6" spans="2:27" ht="15" customHeight="1" thickBot="1" x14ac:dyDescent="0.25">
      <c r="B6" s="168" t="s">
        <v>101</v>
      </c>
      <c r="C6" s="168"/>
      <c r="D6" s="168"/>
      <c r="E6" s="168"/>
      <c r="F6" s="168"/>
      <c r="G6" s="168"/>
      <c r="H6" s="168"/>
      <c r="I6" s="168"/>
      <c r="J6" s="168"/>
      <c r="K6" s="168"/>
      <c r="L6" s="94"/>
      <c r="M6" s="813"/>
      <c r="N6" s="813"/>
      <c r="O6" s="94" t="s">
        <v>99</v>
      </c>
      <c r="P6" s="818" t="str">
        <f>+表紙!F48</f>
        <v>　紫雲建設株式会社</v>
      </c>
      <c r="Q6" s="818"/>
      <c r="R6" s="818"/>
      <c r="S6" s="818"/>
      <c r="T6" s="818"/>
      <c r="U6" s="818"/>
      <c r="V6" s="813"/>
      <c r="W6" s="813"/>
      <c r="X6" s="813"/>
      <c r="Y6" s="813"/>
      <c r="Z6" s="813"/>
      <c r="AA6" s="204" t="s">
        <v>98</v>
      </c>
    </row>
    <row r="7" spans="2:27" ht="14.4" x14ac:dyDescent="0.2">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5" customHeight="1" thickBot="1" x14ac:dyDescent="0.25">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2">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1652</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1652</v>
      </c>
    </row>
    <row r="10" spans="2:27" ht="24" customHeight="1" x14ac:dyDescent="0.2">
      <c r="B10" s="172" t="s">
        <v>393</v>
      </c>
      <c r="C10" s="810" t="s">
        <v>294</v>
      </c>
      <c r="D10" s="810"/>
      <c r="E10" s="810"/>
      <c r="F10" s="81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2">
      <c r="B11" s="172" t="s">
        <v>394</v>
      </c>
      <c r="C11" s="782" t="s">
        <v>295</v>
      </c>
      <c r="D11" s="782"/>
      <c r="E11" s="782"/>
      <c r="F11" s="78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2">
      <c r="B12" s="172">
        <v>6</v>
      </c>
      <c r="C12" s="782" t="s">
        <v>296</v>
      </c>
      <c r="D12" s="782"/>
      <c r="E12" s="782"/>
      <c r="F12" s="78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2">
      <c r="B13" s="172" t="s">
        <v>226</v>
      </c>
      <c r="C13" s="790" t="s">
        <v>297</v>
      </c>
      <c r="D13" s="791"/>
      <c r="E13" s="791"/>
      <c r="F13" s="79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2">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1652</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1652</v>
      </c>
    </row>
    <row r="15" spans="2:27" ht="24" customHeight="1" x14ac:dyDescent="0.2">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2">
      <c r="B16" s="172" t="s">
        <v>229</v>
      </c>
      <c r="C16" s="782" t="s">
        <v>300</v>
      </c>
      <c r="D16" s="782"/>
      <c r="E16" s="782"/>
      <c r="F16" s="783"/>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1652</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1652</v>
      </c>
    </row>
    <row r="17" spans="2:27" ht="24" customHeight="1" x14ac:dyDescent="0.2">
      <c r="B17" s="172"/>
      <c r="C17" s="782" t="s">
        <v>408</v>
      </c>
      <c r="D17" s="782"/>
      <c r="E17" s="782"/>
      <c r="F17" s="78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5">
      <c r="B18" s="173"/>
      <c r="C18" s="217" t="s">
        <v>326</v>
      </c>
      <c r="D18" s="780" t="s">
        <v>428</v>
      </c>
      <c r="E18" s="780"/>
      <c r="F18" s="78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2">
      <c r="B19" s="169"/>
      <c r="C19" s="174" t="s">
        <v>376</v>
      </c>
      <c r="D19" s="799" t="s">
        <v>377</v>
      </c>
      <c r="E19" s="799"/>
      <c r="F19" s="800"/>
      <c r="G19" s="389">
        <f>+G37+G25+G23+G22+G21-G20</f>
        <v>0</v>
      </c>
      <c r="H19" s="389">
        <f t="shared" ref="H19:Z19" si="1">+H37+H25+H23+H22+H21-H20</f>
        <v>0</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1652</v>
      </c>
      <c r="W19" s="389">
        <f t="shared" si="1"/>
        <v>0</v>
      </c>
      <c r="X19" s="389">
        <f t="shared" si="1"/>
        <v>0</v>
      </c>
      <c r="Y19" s="389">
        <f t="shared" si="1"/>
        <v>0</v>
      </c>
      <c r="Z19" s="390">
        <f t="shared" si="1"/>
        <v>0</v>
      </c>
      <c r="AA19" s="391">
        <f t="shared" ref="AA19:AA25" si="2">SUM(G19:Z19)</f>
        <v>1652</v>
      </c>
    </row>
    <row r="20" spans="2:27" ht="24" customHeight="1" thickBot="1" x14ac:dyDescent="0.25">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2">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2">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2">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2">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2">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2">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2">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2">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2">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5" customHeight="1" x14ac:dyDescent="0.2">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2">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2">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2">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2">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2">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5">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2">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1652</v>
      </c>
      <c r="W37" s="424">
        <f t="shared" si="8"/>
        <v>0</v>
      </c>
      <c r="X37" s="424">
        <f t="shared" si="8"/>
        <v>0</v>
      </c>
      <c r="Y37" s="424">
        <f t="shared" si="8"/>
        <v>0</v>
      </c>
      <c r="Z37" s="425">
        <f t="shared" si="8"/>
        <v>0</v>
      </c>
      <c r="AA37" s="426">
        <f t="shared" si="4"/>
        <v>1652</v>
      </c>
    </row>
    <row r="38" spans="2:27" ht="24" customHeight="1" x14ac:dyDescent="0.2">
      <c r="B38" s="170"/>
      <c r="C38" s="776"/>
      <c r="D38" s="227"/>
      <c r="E38" s="225" t="s">
        <v>319</v>
      </c>
      <c r="F38" s="443"/>
      <c r="G38" s="415">
        <f t="shared" ref="G38:Z38" si="9">SUM(G39:G41)</f>
        <v>0</v>
      </c>
      <c r="H38" s="415">
        <f t="shared" si="9"/>
        <v>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1652</v>
      </c>
      <c r="W38" s="415">
        <f t="shared" si="9"/>
        <v>0</v>
      </c>
      <c r="X38" s="415">
        <f t="shared" si="9"/>
        <v>0</v>
      </c>
      <c r="Y38" s="415">
        <f t="shared" si="9"/>
        <v>0</v>
      </c>
      <c r="Z38" s="416">
        <f t="shared" si="9"/>
        <v>0</v>
      </c>
      <c r="AA38" s="417">
        <f t="shared" si="4"/>
        <v>1652</v>
      </c>
    </row>
    <row r="39" spans="2:27" ht="24" customHeight="1" x14ac:dyDescent="0.2">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1652</v>
      </c>
      <c r="W39" s="418">
        <f>+ﾁ.動物のふん尿!$Z$28</f>
        <v>0</v>
      </c>
      <c r="X39" s="418">
        <f>+ﾂ.動物の死体!$Z$28</f>
        <v>0</v>
      </c>
      <c r="Y39" s="418">
        <f>+ﾃ.ばいじん!$Z$28</f>
        <v>0</v>
      </c>
      <c r="Z39" s="419">
        <f>+ﾄ.混合廃棄物その他!$Z$28</f>
        <v>0</v>
      </c>
      <c r="AA39" s="420">
        <f t="shared" si="4"/>
        <v>1652</v>
      </c>
    </row>
    <row r="40" spans="2:27" ht="24" customHeight="1" x14ac:dyDescent="0.2">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2">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5">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2">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1652</v>
      </c>
      <c r="W43" s="427">
        <f>+ﾁ.動物のふん尿!$AK$27</f>
        <v>0</v>
      </c>
      <c r="X43" s="427">
        <f>+ﾂ.動物の死体!$AK$27</f>
        <v>0</v>
      </c>
      <c r="Y43" s="427">
        <f>+ﾃ.ばいじん!$AK$27</f>
        <v>0</v>
      </c>
      <c r="Z43" s="428">
        <f>+ﾄ.混合廃棄物その他!$AK$27</f>
        <v>0</v>
      </c>
      <c r="AA43" s="429">
        <f t="shared" si="4"/>
        <v>1652</v>
      </c>
    </row>
    <row r="44" spans="2:27" ht="24" customHeight="1" x14ac:dyDescent="0.2">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2">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1652</v>
      </c>
      <c r="W45" s="433">
        <f>+ﾁ.動物のふん尿!$AR$24</f>
        <v>0</v>
      </c>
      <c r="X45" s="433">
        <f>+ﾂ.動物の死体!$AR$24</f>
        <v>0</v>
      </c>
      <c r="Y45" s="433">
        <f>+ﾃ.ばいじん!$AR$24</f>
        <v>0</v>
      </c>
      <c r="Z45" s="434">
        <f>+ﾄ.混合廃棄物その他!$AR$24</f>
        <v>0</v>
      </c>
      <c r="AA45" s="435">
        <f t="shared" si="4"/>
        <v>1652</v>
      </c>
    </row>
    <row r="46" spans="2:27" ht="24" customHeight="1" x14ac:dyDescent="0.2">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7" customHeight="1" thickBot="1" x14ac:dyDescent="0.25">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95" customHeight="1" x14ac:dyDescent="0.2">
      <c r="G48" s="10" t="s">
        <v>106</v>
      </c>
    </row>
    <row r="50" spans="6:27" s="480" customFormat="1" x14ac:dyDescent="0.2">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2">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2">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2">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2">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2">
      <c r="G55" s="480">
        <f>IF(G9="0",+G19+G20,+G9+G19+G20)</f>
        <v>0</v>
      </c>
      <c r="H55" s="480">
        <f t="shared" ref="H55:Z55" si="10">IF(H9="0",+H19+H20,+H9+H19+H20)</f>
        <v>0</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0</v>
      </c>
      <c r="T55" s="480">
        <f t="shared" si="10"/>
        <v>0</v>
      </c>
      <c r="U55" s="480">
        <f t="shared" si="10"/>
        <v>0</v>
      </c>
      <c r="V55" s="480">
        <f t="shared" si="10"/>
        <v>3304</v>
      </c>
      <c r="W55" s="480">
        <f t="shared" si="10"/>
        <v>0</v>
      </c>
      <c r="X55" s="480">
        <f t="shared" si="10"/>
        <v>0</v>
      </c>
      <c r="Y55" s="480">
        <f t="shared" si="10"/>
        <v>0</v>
      </c>
      <c r="Z55" s="480">
        <f t="shared" si="10"/>
        <v>0</v>
      </c>
      <c r="AA55" s="481">
        <f>+AA9+AA19+AA20</f>
        <v>3304</v>
      </c>
    </row>
    <row r="56" spans="6:27" ht="13.2" x14ac:dyDescent="0.2">
      <c r="F56" s="76"/>
    </row>
    <row r="57" spans="6:27" ht="13.2" x14ac:dyDescent="0.2">
      <c r="F57" s="76"/>
    </row>
    <row r="58" spans="6:27" ht="13.2" x14ac:dyDescent="0.2">
      <c r="F58" s="76"/>
    </row>
    <row r="59" spans="6:27" ht="13.2" x14ac:dyDescent="0.2">
      <c r="F59" s="76"/>
    </row>
    <row r="65" s="10" customFormat="1" x14ac:dyDescent="0.2"/>
    <row r="66" s="10" customFormat="1" x14ac:dyDescent="0.2"/>
    <row r="67" s="10" customFormat="1" x14ac:dyDescent="0.2"/>
    <row r="68" s="10" customFormat="1" x14ac:dyDescent="0.2"/>
    <row r="69" s="10" customFormat="1" x14ac:dyDescent="0.2"/>
    <row r="70" s="10" customFormat="1" x14ac:dyDescent="0.2"/>
    <row r="71" s="10" customFormat="1" x14ac:dyDescent="0.2"/>
    <row r="72" s="10" customFormat="1" x14ac:dyDescent="0.2"/>
    <row r="73" s="10" customFormat="1" x14ac:dyDescent="0.2"/>
    <row r="74" s="10" customFormat="1" x14ac:dyDescent="0.2"/>
    <row r="75" s="10" customFormat="1" x14ac:dyDescent="0.2"/>
    <row r="76" s="10" customFormat="1" x14ac:dyDescent="0.2"/>
    <row r="77" s="10" customFormat="1" x14ac:dyDescent="0.2"/>
    <row r="78" s="10" customFormat="1" x14ac:dyDescent="0.2"/>
    <row r="79" s="10" customFormat="1" x14ac:dyDescent="0.2"/>
    <row r="80" s="10" customFormat="1" x14ac:dyDescent="0.2"/>
    <row r="81" s="10" customFormat="1" x14ac:dyDescent="0.2"/>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3203125" style="22" customWidth="1"/>
    <col min="3" max="3" width="2.77734375" style="22" customWidth="1"/>
    <col min="4" max="4" width="3.33203125" style="22" customWidth="1"/>
    <col min="5" max="5" width="8.77734375" style="22" customWidth="1"/>
    <col min="6" max="6" width="2.77734375" style="22" customWidth="1"/>
    <col min="7" max="7" width="9.77734375" style="22" customWidth="1"/>
    <col min="8" max="8" width="1.77734375" style="22" customWidth="1"/>
    <col min="9" max="9" width="3.77734375" style="22" customWidth="1"/>
    <col min="10" max="10" width="9.77734375" style="22" customWidth="1"/>
    <col min="11" max="11" width="1.77734375" style="22" customWidth="1"/>
    <col min="12" max="12" width="3.77734375" style="22" customWidth="1"/>
    <col min="13" max="13" width="9.77734375" style="22" customWidth="1"/>
    <col min="14" max="14" width="1.77734375" style="22" customWidth="1"/>
    <col min="15" max="15" width="4.77734375" style="22" customWidth="1"/>
    <col min="16" max="16" width="8.77734375" style="22" customWidth="1"/>
    <col min="17" max="17" width="1.77734375" style="22" customWidth="1"/>
    <col min="18" max="18" width="4.77734375" style="22" customWidth="1"/>
    <col min="19" max="19" width="0.88671875" style="22" customWidth="1"/>
    <col min="20" max="20" width="7.77734375" style="22" customWidth="1"/>
    <col min="21" max="21" width="1.33203125" style="22" customWidth="1"/>
    <col min="22" max="22" width="2.21875" style="22" customWidth="1"/>
    <col min="23" max="16384" width="9" style="22"/>
  </cols>
  <sheetData>
    <row r="1" spans="1:23" ht="16.2" customHeight="1" x14ac:dyDescent="0.2">
      <c r="C1" s="82" t="s">
        <v>351</v>
      </c>
    </row>
    <row r="2" spans="1:23" ht="16.2" customHeight="1" x14ac:dyDescent="0.2">
      <c r="C2" s="82"/>
    </row>
    <row r="3" spans="1:23" ht="13.95" customHeight="1" thickBot="1" x14ac:dyDescent="0.2">
      <c r="U3" s="104"/>
      <c r="V3" s="104"/>
      <c r="W3" s="104"/>
    </row>
    <row r="4" spans="1:23" ht="13.2" x14ac:dyDescent="0.2">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2" customHeight="1" x14ac:dyDescent="0.15">
      <c r="C6" s="608" t="s">
        <v>416</v>
      </c>
      <c r="D6" s="608"/>
      <c r="E6" s="608"/>
      <c r="F6" s="608"/>
      <c r="G6" s="608"/>
      <c r="H6" s="608"/>
      <c r="I6" s="608"/>
      <c r="J6" s="608"/>
      <c r="K6" s="608"/>
      <c r="L6" s="608"/>
      <c r="M6" s="608"/>
      <c r="N6" s="608"/>
      <c r="O6" s="608"/>
      <c r="P6" s="608"/>
      <c r="Q6" s="608"/>
      <c r="R6" s="608"/>
      <c r="S6" s="608"/>
      <c r="T6" s="608"/>
      <c r="U6" s="608"/>
    </row>
    <row r="7" spans="1:23" ht="13.2" customHeight="1" x14ac:dyDescent="0.15">
      <c r="C7" s="83"/>
      <c r="D7" s="84"/>
      <c r="E7" s="84"/>
      <c r="F7" s="84"/>
      <c r="G7" s="84"/>
      <c r="H7" s="84"/>
      <c r="I7" s="84"/>
      <c r="J7" s="84"/>
      <c r="K7" s="84"/>
      <c r="L7" s="84"/>
      <c r="M7" s="84"/>
      <c r="N7" s="84"/>
      <c r="O7" s="84"/>
      <c r="P7" s="84"/>
      <c r="Q7" s="84"/>
      <c r="R7" s="84"/>
      <c r="S7" s="84"/>
      <c r="T7" s="84"/>
      <c r="U7" s="85"/>
    </row>
    <row r="8" spans="1:23" ht="12" customHeight="1" x14ac:dyDescent="0.2">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99999999999999" customHeight="1" x14ac:dyDescent="0.15">
      <c r="C10" s="86"/>
      <c r="U10" s="87"/>
    </row>
    <row r="11" spans="1:23" ht="13.2" x14ac:dyDescent="0.2">
      <c r="C11" s="86"/>
      <c r="P11" s="842" t="str">
        <f>+表紙!P35</f>
        <v>令和    7年    6月    25日</v>
      </c>
      <c r="Q11" s="843"/>
      <c r="R11" s="843"/>
      <c r="S11" s="843"/>
      <c r="T11" s="844"/>
      <c r="U11" s="281"/>
    </row>
    <row r="12" spans="1:23" ht="13.2" customHeight="1" x14ac:dyDescent="0.15">
      <c r="C12" s="86"/>
      <c r="S12" s="43"/>
      <c r="T12" s="43"/>
      <c r="U12" s="88"/>
    </row>
    <row r="13" spans="1:23" ht="13.2" x14ac:dyDescent="0.2">
      <c r="C13" s="852" t="str">
        <f>+表紙!C37</f>
        <v>横浜市長</v>
      </c>
      <c r="D13" s="853"/>
      <c r="E13" s="853"/>
      <c r="F13" s="853"/>
      <c r="G13" s="23" t="s">
        <v>5</v>
      </c>
      <c r="H13" s="23"/>
      <c r="U13" s="87"/>
    </row>
    <row r="14" spans="1:23" ht="13.2" customHeight="1" x14ac:dyDescent="0.15">
      <c r="C14" s="86"/>
      <c r="U14" s="87"/>
    </row>
    <row r="15" spans="1:23" ht="13.2" customHeight="1" x14ac:dyDescent="0.15">
      <c r="A15" s="22">
        <v>3</v>
      </c>
      <c r="C15" s="86"/>
      <c r="I15" s="79"/>
      <c r="J15" s="79" t="s">
        <v>328</v>
      </c>
      <c r="K15" s="79"/>
      <c r="U15" s="87"/>
    </row>
    <row r="16" spans="1:23" ht="26.25" customHeight="1" x14ac:dyDescent="0.15">
      <c r="C16" s="86"/>
      <c r="I16" s="25"/>
      <c r="J16" s="25" t="s">
        <v>6</v>
      </c>
      <c r="K16" s="25"/>
      <c r="L16" s="851" t="str">
        <f>+表紙!L40</f>
        <v>横浜市金沢区鳥浜町13-12</v>
      </c>
      <c r="M16" s="851"/>
      <c r="N16" s="851"/>
      <c r="O16" s="851"/>
      <c r="P16" s="851"/>
      <c r="Q16" s="851"/>
      <c r="R16" s="851"/>
      <c r="S16" s="851"/>
      <c r="T16" s="851"/>
      <c r="U16" s="282"/>
    </row>
    <row r="17" spans="1:21" ht="26.25" customHeight="1" x14ac:dyDescent="0.15">
      <c r="C17" s="86"/>
      <c r="I17" s="25"/>
      <c r="J17" s="25" t="s">
        <v>7</v>
      </c>
      <c r="K17" s="25"/>
      <c r="L17" s="851" t="str">
        <f>+表紙!L41</f>
        <v>紫雲建設株式会社　　　　                   　　　　　　　　　        　代表取締役　　岩野　貴子</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045-775-1284</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　紫雲建設株式会社</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2832</v>
      </c>
      <c r="Q25" s="823"/>
      <c r="R25" s="823"/>
      <c r="S25" s="823"/>
      <c r="T25" s="823"/>
      <c r="U25" s="824"/>
    </row>
    <row r="26" spans="1:21" ht="26.25" customHeight="1" x14ac:dyDescent="0.15">
      <c r="C26" s="570" t="s">
        <v>11</v>
      </c>
      <c r="D26" s="571"/>
      <c r="E26" s="572"/>
      <c r="F26" s="838" t="str">
        <f>+表紙!F50</f>
        <v>　横浜市金沢区鳥浜町13-12</v>
      </c>
      <c r="G26" s="839"/>
      <c r="H26" s="839"/>
      <c r="I26" s="839"/>
      <c r="J26" s="839"/>
      <c r="K26" s="839"/>
      <c r="L26" s="839"/>
      <c r="M26" s="839"/>
      <c r="N26" s="341" t="s">
        <v>172</v>
      </c>
      <c r="O26"/>
      <c r="P26"/>
      <c r="Q26" s="833" t="str">
        <f>IF(+表紙!Q50="","",+表紙!Q50)</f>
        <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　建設業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t="str">
        <f>IF(+表紙!N56="","",+表紙!N56)</f>
        <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2"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16</v>
      </c>
      <c r="G37" s="865"/>
      <c r="H37" s="865"/>
      <c r="I37" s="865"/>
      <c r="J37" s="865"/>
      <c r="K37" s="865"/>
      <c r="L37" s="865"/>
      <c r="M37" s="865"/>
      <c r="N37" s="865"/>
      <c r="O37" s="865"/>
      <c r="P37" s="865"/>
      <c r="Q37" s="865"/>
      <c r="R37" s="865"/>
      <c r="S37" s="865"/>
      <c r="T37" s="865"/>
      <c r="U37" s="866"/>
    </row>
    <row r="38" spans="3:21" ht="13.95"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5"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5"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5"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5"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5"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5"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5"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5"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5"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5"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5"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2"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5"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5"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5"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5"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5"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5"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5"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5"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5"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5"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1</v>
      </c>
      <c r="L65" s="873"/>
      <c r="M65" s="873"/>
      <c r="N65" s="35" t="s">
        <v>47</v>
      </c>
      <c r="O65" s="35"/>
      <c r="P65" s="4"/>
      <c r="Q65" s="867" t="s">
        <v>353</v>
      </c>
      <c r="R65" s="867"/>
      <c r="S65" s="867"/>
      <c r="T65" s="867"/>
      <c r="U65" s="868"/>
      <c r="V65" s="292"/>
      <c r="W65" s="292"/>
    </row>
    <row r="66" spans="1:24" ht="18" customHeight="1" x14ac:dyDescent="0.2">
      <c r="A66" s="22">
        <v>6</v>
      </c>
      <c r="C66" s="891"/>
      <c r="D66" s="488"/>
      <c r="E66" s="523"/>
      <c r="F66" s="186" t="s">
        <v>200</v>
      </c>
      <c r="G66" s="193"/>
      <c r="H66" s="193"/>
      <c r="I66" s="193"/>
      <c r="J66" s="193"/>
      <c r="K66" s="871">
        <f>+表紙!K90</f>
        <v>1652</v>
      </c>
      <c r="L66" s="871"/>
      <c r="M66" s="871"/>
      <c r="N66" s="871"/>
      <c r="O66" s="871"/>
      <c r="P66" s="193" t="s">
        <v>13</v>
      </c>
      <c r="Q66" s="869"/>
      <c r="R66" s="869"/>
      <c r="S66" s="869"/>
      <c r="T66" s="869"/>
      <c r="U66" s="870"/>
      <c r="V66" s="292"/>
      <c r="W66" s="292"/>
      <c r="X66" s="102"/>
    </row>
    <row r="67" spans="1:24" ht="13.95" customHeight="1" x14ac:dyDescent="0.2">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5" customHeight="1" x14ac:dyDescent="0.15">
      <c r="C70" s="891"/>
      <c r="D70" s="488"/>
      <c r="E70" s="523"/>
      <c r="F70" s="856" t="str">
        <f>IF(COUNTA(表紙!F94)=1,+表紙!F94,"")</f>
        <v/>
      </c>
      <c r="G70" s="857"/>
      <c r="H70" s="857"/>
      <c r="I70" s="857"/>
      <c r="J70" s="857"/>
      <c r="K70" s="857"/>
      <c r="L70" s="857"/>
      <c r="M70" s="857"/>
      <c r="N70" s="857"/>
      <c r="O70" s="857"/>
      <c r="P70" s="857"/>
      <c r="Q70" s="857"/>
      <c r="R70" s="857"/>
      <c r="S70" s="857"/>
      <c r="T70" s="857"/>
      <c r="U70" s="858"/>
      <c r="V70" s="164"/>
    </row>
    <row r="71" spans="1:24" ht="13.95"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5"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5"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5"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5"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5"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5"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1</v>
      </c>
      <c r="L80" s="873"/>
      <c r="M80" s="873"/>
      <c r="N80" s="35" t="s">
        <v>47</v>
      </c>
      <c r="O80" s="35"/>
      <c r="P80" s="4"/>
      <c r="Q80" s="867" t="s">
        <v>354</v>
      </c>
      <c r="R80" s="867"/>
      <c r="S80" s="867"/>
      <c r="T80" s="867"/>
      <c r="U80" s="868"/>
      <c r="V80" s="292"/>
      <c r="W80" s="292"/>
      <c r="X80" s="165"/>
    </row>
    <row r="81" spans="1:24" ht="18" customHeight="1" x14ac:dyDescent="0.2">
      <c r="A81" s="22">
        <v>8</v>
      </c>
      <c r="C81" s="863"/>
      <c r="D81" s="537"/>
      <c r="E81" s="634"/>
      <c r="F81" s="186" t="s">
        <v>200</v>
      </c>
      <c r="G81" s="193"/>
      <c r="H81" s="193"/>
      <c r="I81" s="193"/>
      <c r="J81" s="193"/>
      <c r="K81" s="871">
        <f>+表紙!K105</f>
        <v>1652</v>
      </c>
      <c r="L81" s="871"/>
      <c r="M81" s="871"/>
      <c r="N81" s="871"/>
      <c r="O81" s="871"/>
      <c r="P81" s="246" t="s">
        <v>13</v>
      </c>
      <c r="Q81" s="869"/>
      <c r="R81" s="869"/>
      <c r="S81" s="869"/>
      <c r="T81" s="869"/>
      <c r="U81" s="870"/>
      <c r="V81" s="292"/>
      <c r="W81" s="292"/>
      <c r="X81" s="102"/>
    </row>
    <row r="82" spans="1:24" ht="13.95" customHeight="1" x14ac:dyDescent="0.2">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5" customHeight="1" x14ac:dyDescent="0.15">
      <c r="C85" s="863"/>
      <c r="D85" s="537"/>
      <c r="E85" s="634"/>
      <c r="F85" s="856" t="str">
        <f>IF(COUNTA(表紙!F109)=1,+表紙!F109,"")</f>
        <v/>
      </c>
      <c r="G85" s="857"/>
      <c r="H85" s="857"/>
      <c r="I85" s="857"/>
      <c r="J85" s="857"/>
      <c r="K85" s="857"/>
      <c r="L85" s="857"/>
      <c r="M85" s="857"/>
      <c r="N85" s="857"/>
      <c r="O85" s="857"/>
      <c r="P85" s="857"/>
      <c r="Q85" s="857"/>
      <c r="R85" s="857"/>
      <c r="S85" s="857"/>
      <c r="T85" s="857"/>
      <c r="U85" s="858"/>
      <c r="V85" s="179"/>
    </row>
    <row r="86" spans="1:24" ht="13.95"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5"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5"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5"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5"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5"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5"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5"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5" customHeight="1" x14ac:dyDescent="0.15">
      <c r="C96" s="231"/>
      <c r="D96" s="537"/>
      <c r="E96" s="634"/>
      <c r="F96" s="856" t="str">
        <f>IF(COUNTA(表紙!F120)=1,+表紙!F120,"")</f>
        <v/>
      </c>
      <c r="G96" s="857"/>
      <c r="H96" s="857"/>
      <c r="I96" s="857"/>
      <c r="J96" s="857"/>
      <c r="K96" s="857"/>
      <c r="L96" s="857"/>
      <c r="M96" s="857"/>
      <c r="N96" s="857"/>
      <c r="O96" s="857"/>
      <c r="P96" s="857"/>
      <c r="Q96" s="857"/>
      <c r="R96" s="857"/>
      <c r="S96" s="857"/>
      <c r="T96" s="857"/>
      <c r="U96" s="858"/>
      <c r="V96" s="179"/>
    </row>
    <row r="97" spans="3:24" ht="13.95"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5"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5"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5"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5" customHeight="1" x14ac:dyDescent="0.15">
      <c r="C102" s="258"/>
      <c r="D102" s="537"/>
      <c r="E102" s="634"/>
      <c r="F102" s="892" t="str">
        <f>IF(COUNTA(表紙!F126)=1,+表紙!F126,"")</f>
        <v/>
      </c>
      <c r="G102" s="893"/>
      <c r="H102" s="893"/>
      <c r="I102" s="893"/>
      <c r="J102" s="893"/>
      <c r="K102" s="893"/>
      <c r="L102" s="893"/>
      <c r="M102" s="893"/>
      <c r="N102" s="893"/>
      <c r="O102" s="893"/>
      <c r="P102" s="893"/>
      <c r="Q102" s="893"/>
      <c r="R102" s="893"/>
      <c r="S102" s="893"/>
      <c r="T102" s="893"/>
      <c r="U102" s="894"/>
      <c r="V102" s="179"/>
    </row>
    <row r="103" spans="3:24" ht="13.95"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5"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5"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5"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5"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5"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5"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5"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5"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5"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5"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5"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5"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5"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5"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5"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5"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5"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5"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5"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5"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5"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5"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50000000000003"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50000000000003"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5"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5"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5"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5"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5"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5"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5"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5"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5"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5"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50000000000003"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50000000000003"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5"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5"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5"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5"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5"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5"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5"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5"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5"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5"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5"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5"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5"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5"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5"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5"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5"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5"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5"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5"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5"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5"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5"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5"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5"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5"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5"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2" customHeight="1" x14ac:dyDescent="0.15">
      <c r="C184" s="195"/>
      <c r="D184" s="537"/>
      <c r="E184" s="634"/>
      <c r="F184" s="640" t="s">
        <v>267</v>
      </c>
      <c r="G184" s="641"/>
      <c r="H184" s="641"/>
      <c r="I184" s="641"/>
      <c r="J184" s="641"/>
      <c r="K184" s="874">
        <f>+表紙!K208</f>
        <v>1652</v>
      </c>
      <c r="L184" s="874"/>
      <c r="M184" s="874"/>
      <c r="N184" s="874"/>
      <c r="O184" s="874"/>
      <c r="P184" s="198" t="s">
        <v>13</v>
      </c>
      <c r="Q184" s="898" t="s">
        <v>293</v>
      </c>
      <c r="R184" s="899"/>
      <c r="S184" s="899"/>
      <c r="T184" s="899"/>
      <c r="U184" s="900"/>
      <c r="V184" s="292"/>
      <c r="W184" s="292"/>
      <c r="X184" s="179"/>
    </row>
    <row r="185" spans="3:24" ht="43.2"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2" customHeight="1" x14ac:dyDescent="0.15">
      <c r="C186" s="195"/>
      <c r="D186" s="537"/>
      <c r="E186" s="634"/>
      <c r="F186" s="263"/>
      <c r="G186" s="631" t="s">
        <v>224</v>
      </c>
      <c r="H186" s="632"/>
      <c r="I186" s="632"/>
      <c r="J186" s="632"/>
      <c r="K186" s="874">
        <f>+表紙!K210</f>
        <v>1652</v>
      </c>
      <c r="L186" s="874"/>
      <c r="M186" s="874"/>
      <c r="N186" s="874"/>
      <c r="O186" s="874"/>
      <c r="P186" s="346" t="s">
        <v>13</v>
      </c>
      <c r="Q186" s="901"/>
      <c r="R186" s="902"/>
      <c r="S186" s="902"/>
      <c r="T186" s="902"/>
      <c r="U186" s="903"/>
      <c r="V186" s="292"/>
      <c r="W186" s="292"/>
      <c r="X186" s="179"/>
    </row>
    <row r="187" spans="3:24" ht="43.2"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2"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5"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5"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5"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5"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5"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5"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5"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5"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5"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5"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1652</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1652</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5"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5"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5"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5"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5"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5"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5"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5"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5"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5"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95"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95" customHeight="1" x14ac:dyDescent="0.15">
      <c r="C218" s="358"/>
      <c r="D218" s="359"/>
      <c r="E218" s="359"/>
      <c r="I218" s="291"/>
      <c r="J218" s="291"/>
      <c r="K218" s="291"/>
      <c r="L218" s="25"/>
      <c r="M218" s="25"/>
      <c r="N218" s="25"/>
      <c r="O218" s="193"/>
      <c r="P218" s="193"/>
      <c r="Q218" s="193"/>
      <c r="R218" s="193"/>
      <c r="S218" s="291"/>
      <c r="T218" s="291"/>
      <c r="U218" s="291"/>
    </row>
    <row r="219" spans="1:22" ht="19.95" customHeight="1" x14ac:dyDescent="0.15">
      <c r="C219" s="358"/>
      <c r="D219" s="359"/>
      <c r="E219" s="359"/>
      <c r="I219" s="291"/>
      <c r="J219" s="291"/>
      <c r="K219" s="291"/>
      <c r="L219" s="25"/>
      <c r="M219" s="25"/>
      <c r="N219" s="25"/>
      <c r="O219" s="193"/>
      <c r="P219" s="193"/>
      <c r="Q219" s="193"/>
      <c r="R219" s="193"/>
      <c r="S219" s="291"/>
      <c r="T219" s="291"/>
      <c r="U219" s="291"/>
    </row>
    <row r="220" spans="1:22" ht="19.95" customHeight="1" x14ac:dyDescent="0.15">
      <c r="C220" s="358"/>
      <c r="D220" s="359"/>
      <c r="E220" s="359"/>
      <c r="I220" s="291"/>
      <c r="J220" s="291"/>
      <c r="K220" s="291"/>
      <c r="L220" s="25"/>
      <c r="M220" s="25"/>
      <c r="N220" s="25"/>
      <c r="O220" s="193"/>
      <c r="P220" s="193"/>
      <c r="Q220" s="193"/>
      <c r="R220" s="193"/>
      <c r="S220" s="291"/>
      <c r="T220" s="291"/>
      <c r="U220" s="291"/>
    </row>
    <row r="221" spans="1:22" ht="19.95" customHeight="1" x14ac:dyDescent="0.15">
      <c r="C221" s="358"/>
      <c r="D221" s="359"/>
      <c r="E221" s="359"/>
      <c r="I221" s="291"/>
      <c r="J221" s="291"/>
      <c r="K221" s="291"/>
      <c r="L221" s="25"/>
      <c r="M221" s="25"/>
      <c r="N221" s="25"/>
      <c r="O221" s="193"/>
      <c r="P221" s="193"/>
      <c r="Q221" s="193"/>
      <c r="R221" s="193"/>
      <c r="S221" s="291"/>
      <c r="T221" s="291"/>
      <c r="U221" s="291"/>
    </row>
    <row r="222" spans="1:22" ht="19.95"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2"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50000000000003"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50000000000003"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2"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50000000000003"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2" x14ac:dyDescent="0.2"/>
  <cols>
    <col min="2" max="2" width="17.6640625" customWidth="1"/>
    <col min="3" max="3" width="65.6640625" customWidth="1"/>
    <col min="4" max="4" width="1.6640625" customWidth="1"/>
  </cols>
  <sheetData>
    <row r="2" spans="2:4" x14ac:dyDescent="0.2">
      <c r="B2" t="s">
        <v>162</v>
      </c>
    </row>
    <row r="4" spans="2:4" ht="65.099999999999994" customHeight="1" x14ac:dyDescent="0.2">
      <c r="B4" s="910" t="s">
        <v>170</v>
      </c>
      <c r="C4" s="910"/>
    </row>
    <row r="5" spans="2:4" ht="13.8" thickBot="1" x14ac:dyDescent="0.25">
      <c r="B5" s="6"/>
    </row>
    <row r="6" spans="2:4" x14ac:dyDescent="0.2">
      <c r="B6" s="105" t="s">
        <v>160</v>
      </c>
      <c r="C6" s="7" t="s">
        <v>161</v>
      </c>
    </row>
    <row r="7" spans="2:4" ht="114.9" customHeight="1" x14ac:dyDescent="0.2">
      <c r="B7" s="106" t="s">
        <v>52</v>
      </c>
      <c r="C7" s="8" t="s">
        <v>163</v>
      </c>
    </row>
    <row r="8" spans="2:4" ht="125.1" customHeight="1" x14ac:dyDescent="0.2">
      <c r="B8" s="107" t="s">
        <v>53</v>
      </c>
      <c r="C8" s="8" t="s">
        <v>164</v>
      </c>
    </row>
    <row r="9" spans="2:4" ht="75" customHeight="1" x14ac:dyDescent="0.2">
      <c r="B9" s="108" t="s">
        <v>54</v>
      </c>
      <c r="C9" s="8" t="s">
        <v>165</v>
      </c>
    </row>
    <row r="10" spans="2:4" ht="65.099999999999994" customHeight="1" x14ac:dyDescent="0.2">
      <c r="B10" s="108" t="s">
        <v>55</v>
      </c>
      <c r="C10" s="8" t="s">
        <v>166</v>
      </c>
    </row>
    <row r="11" spans="2:4" ht="39.9" customHeight="1" x14ac:dyDescent="0.2">
      <c r="B11" s="108" t="s">
        <v>56</v>
      </c>
      <c r="C11" s="8" t="s">
        <v>167</v>
      </c>
    </row>
    <row r="12" spans="2:4" ht="30" customHeight="1" x14ac:dyDescent="0.2">
      <c r="B12" s="108" t="s">
        <v>57</v>
      </c>
      <c r="C12" s="8" t="s">
        <v>168</v>
      </c>
    </row>
    <row r="13" spans="2:4" ht="30" customHeight="1" thickBot="1" x14ac:dyDescent="0.25">
      <c r="B13" s="109" t="s">
        <v>58</v>
      </c>
      <c r="C13" s="9" t="s">
        <v>169</v>
      </c>
      <c r="D13" s="110"/>
    </row>
    <row r="14" spans="2:4" ht="60" customHeight="1" x14ac:dyDescent="0.2">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紫雲建設株式会社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紫雲建設株式会社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紫雲建設株式会社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紫雲建設株式会社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紫雲建設株式会社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紫雲建設株式会社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2" customHeight="1" thickBot="1" x14ac:dyDescent="0.25">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8" ht="27" customHeight="1" x14ac:dyDescent="0.15">
      <c r="F1" s="44"/>
      <c r="R1" s="92" t="s">
        <v>96</v>
      </c>
      <c r="S1" s="92" t="s">
        <v>352</v>
      </c>
    </row>
    <row r="2" spans="2:48"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紫雲建設株式会社</v>
      </c>
      <c r="AF5" s="653"/>
      <c r="AG5" s="653"/>
      <c r="AH5" s="653"/>
      <c r="AI5" s="653"/>
      <c r="AJ5" s="653"/>
      <c r="AK5" s="653"/>
      <c r="AL5" s="653"/>
      <c r="AM5" s="653"/>
      <c r="AN5" s="653"/>
      <c r="AO5" s="653"/>
      <c r="AP5" s="653"/>
      <c r="AQ5" s="653"/>
      <c r="AR5" s="653"/>
      <c r="AS5" s="653"/>
      <c r="AT5" s="653"/>
      <c r="AU5" s="653"/>
    </row>
    <row r="6" spans="2:48"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2" customHeight="1" thickBot="1" x14ac:dyDescent="0.25">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2" customHeight="1" thickTop="1" thickBot="1" x14ac:dyDescent="0.25">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2025-06-25T01:43:44Z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