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8_{C311D206-82BE-400A-8B3A-044C84B77BB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55" i="94"/>
  <c r="T55" i="94"/>
  <c r="N55" i="94"/>
  <c r="H55" i="94"/>
  <c r="Y53" i="94"/>
  <c r="X53" i="94"/>
  <c r="R53" i="94"/>
  <c r="V51" i="94"/>
  <c r="Z47" i="94"/>
  <c r="Y47" i="94"/>
  <c r="X47" i="94"/>
  <c r="W47" i="94"/>
  <c r="V47" i="94"/>
  <c r="U47" i="94"/>
  <c r="T47" i="94"/>
  <c r="S47" i="94"/>
  <c r="R47" i="94"/>
  <c r="Q47" i="94"/>
  <c r="P47" i="94"/>
  <c r="O47" i="94"/>
  <c r="N47" i="94"/>
  <c r="M47" i="94"/>
  <c r="L47" i="94"/>
  <c r="K47" i="94"/>
  <c r="J47" i="94"/>
  <c r="I47" i="94"/>
  <c r="AA47" i="94" s="1"/>
  <c r="K229" i="95" s="1"/>
  <c r="K205" i="98" s="1"/>
  <c r="H47" i="94"/>
  <c r="G47" i="94"/>
  <c r="Z46" i="94"/>
  <c r="Y46" i="94"/>
  <c r="X46" i="94"/>
  <c r="W46" i="94"/>
  <c r="V46" i="94"/>
  <c r="U46" i="94"/>
  <c r="T46" i="94"/>
  <c r="S46" i="94"/>
  <c r="R46" i="94"/>
  <c r="Q46" i="94"/>
  <c r="P46" i="94"/>
  <c r="O46" i="94"/>
  <c r="N46" i="94"/>
  <c r="M46" i="94"/>
  <c r="L46" i="94"/>
  <c r="K46" i="94"/>
  <c r="J46" i="94"/>
  <c r="I46" i="94"/>
  <c r="H46" i="94"/>
  <c r="G46" i="94"/>
  <c r="AA46" i="94" s="1"/>
  <c r="Z44" i="94"/>
  <c r="Y44" i="94"/>
  <c r="X44" i="94"/>
  <c r="W44" i="94"/>
  <c r="V44" i="94"/>
  <c r="U44" i="94"/>
  <c r="T44" i="94"/>
  <c r="S44" i="94"/>
  <c r="R44" i="94"/>
  <c r="Q44" i="94"/>
  <c r="P44" i="94"/>
  <c r="O44" i="94"/>
  <c r="N44" i="94"/>
  <c r="M44" i="94"/>
  <c r="L44" i="94"/>
  <c r="K44" i="94"/>
  <c r="J44" i="94"/>
  <c r="I44" i="94"/>
  <c r="H44" i="94"/>
  <c r="G44" i="94"/>
  <c r="AA44" i="94" s="1"/>
  <c r="Z42" i="94"/>
  <c r="Y42" i="94"/>
  <c r="X42" i="94"/>
  <c r="W42" i="94"/>
  <c r="V42" i="94"/>
  <c r="U42" i="94"/>
  <c r="T42" i="94"/>
  <c r="S42" i="94"/>
  <c r="R42" i="94"/>
  <c r="Q42" i="94"/>
  <c r="P42" i="94"/>
  <c r="O42" i="94"/>
  <c r="N42" i="94"/>
  <c r="M42" i="94"/>
  <c r="L42" i="94"/>
  <c r="K42" i="94"/>
  <c r="J42" i="94"/>
  <c r="I42" i="94"/>
  <c r="H42" i="94"/>
  <c r="G42" i="94"/>
  <c r="AA42" i="94" s="1"/>
  <c r="Z41" i="94"/>
  <c r="Y41" i="94"/>
  <c r="X41" i="94"/>
  <c r="W41" i="94"/>
  <c r="V41" i="94"/>
  <c r="U41" i="94"/>
  <c r="T41" i="94"/>
  <c r="S41" i="94"/>
  <c r="R41" i="94"/>
  <c r="Q41" i="94"/>
  <c r="P41" i="94"/>
  <c r="O41" i="94"/>
  <c r="N41" i="94"/>
  <c r="M41" i="94"/>
  <c r="L41" i="94"/>
  <c r="K41" i="94"/>
  <c r="J41" i="94"/>
  <c r="I41" i="94"/>
  <c r="AA41" i="94" s="1"/>
  <c r="H41" i="94"/>
  <c r="G41" i="94"/>
  <c r="Z40" i="94"/>
  <c r="Y40" i="94"/>
  <c r="Y38" i="94" s="1"/>
  <c r="Y37" i="94" s="1"/>
  <c r="Y19" i="94" s="1"/>
  <c r="X40" i="94"/>
  <c r="X38" i="94" s="1"/>
  <c r="X37" i="94" s="1"/>
  <c r="X19" i="94" s="1"/>
  <c r="W40" i="94"/>
  <c r="V40" i="94"/>
  <c r="U40" i="94"/>
  <c r="T40" i="94"/>
  <c r="S40" i="94"/>
  <c r="R40" i="94"/>
  <c r="R38" i="94" s="1"/>
  <c r="R37" i="94" s="1"/>
  <c r="R19" i="94" s="1"/>
  <c r="Q40" i="94"/>
  <c r="P40" i="94"/>
  <c r="O40" i="94"/>
  <c r="N40" i="94"/>
  <c r="M40" i="94"/>
  <c r="L40" i="94"/>
  <c r="L38" i="94" s="1"/>
  <c r="L37" i="94" s="1"/>
  <c r="L19" i="94" s="1"/>
  <c r="K40" i="94"/>
  <c r="J40" i="94"/>
  <c r="I40" i="94"/>
  <c r="H40" i="94"/>
  <c r="G40" i="94"/>
  <c r="Z39" i="94"/>
  <c r="Y39" i="94"/>
  <c r="X39" i="94"/>
  <c r="W39" i="94"/>
  <c r="V39" i="94"/>
  <c r="U39" i="94"/>
  <c r="U38" i="94" s="1"/>
  <c r="U37" i="94" s="1"/>
  <c r="U19" i="94" s="1"/>
  <c r="T39" i="94"/>
  <c r="S39" i="94"/>
  <c r="R39" i="94"/>
  <c r="Q39" i="94"/>
  <c r="P39" i="94"/>
  <c r="O39" i="94"/>
  <c r="O38" i="94" s="1"/>
  <c r="O37" i="94" s="1"/>
  <c r="O19" i="94" s="1"/>
  <c r="N39" i="94"/>
  <c r="M39" i="94"/>
  <c r="L39" i="94"/>
  <c r="K39" i="94"/>
  <c r="J39" i="94"/>
  <c r="I39" i="94"/>
  <c r="I38" i="94" s="1"/>
  <c r="I37" i="94" s="1"/>
  <c r="I19" i="94" s="1"/>
  <c r="H39" i="94"/>
  <c r="G39" i="94"/>
  <c r="Z38" i="94"/>
  <c r="W38" i="94"/>
  <c r="T38" i="94"/>
  <c r="S38" i="94"/>
  <c r="S37" i="94" s="1"/>
  <c r="S19" i="94" s="1"/>
  <c r="Q38" i="94"/>
  <c r="N38" i="94"/>
  <c r="M38" i="94"/>
  <c r="M37" i="94" s="1"/>
  <c r="M19" i="94" s="1"/>
  <c r="K38" i="94"/>
  <c r="H38" i="94"/>
  <c r="Z37" i="94"/>
  <c r="W37" i="94"/>
  <c r="T37" i="94"/>
  <c r="Q37" i="94"/>
  <c r="N37" i="94"/>
  <c r="K37" i="94"/>
  <c r="H37" i="94"/>
  <c r="Z36" i="94"/>
  <c r="Y36" i="94"/>
  <c r="X36" i="94"/>
  <c r="W36" i="94"/>
  <c r="V36" i="94"/>
  <c r="U36" i="94"/>
  <c r="T36" i="94"/>
  <c r="S36" i="94"/>
  <c r="R36" i="94"/>
  <c r="Q36" i="94"/>
  <c r="P36" i="94"/>
  <c r="O36" i="94"/>
  <c r="N36" i="94"/>
  <c r="M36" i="94"/>
  <c r="L36" i="94"/>
  <c r="K36" i="94"/>
  <c r="J36" i="94"/>
  <c r="I36" i="94"/>
  <c r="H36" i="94"/>
  <c r="G36" i="94"/>
  <c r="AA36" i="94" s="1"/>
  <c r="Z35" i="94"/>
  <c r="Y35" i="94"/>
  <c r="X35" i="94"/>
  <c r="W35" i="94"/>
  <c r="V35" i="94"/>
  <c r="U35" i="94"/>
  <c r="T35" i="94"/>
  <c r="S35" i="94"/>
  <c r="R35" i="94"/>
  <c r="Q35" i="94"/>
  <c r="P35" i="94"/>
  <c r="O35" i="94"/>
  <c r="N35" i="94"/>
  <c r="M35" i="94"/>
  <c r="L35" i="94"/>
  <c r="K35" i="94"/>
  <c r="J35" i="94"/>
  <c r="I35" i="94"/>
  <c r="AA35" i="94" s="1"/>
  <c r="H35" i="94"/>
  <c r="G35" i="94"/>
  <c r="Z34" i="94"/>
  <c r="Y34" i="94"/>
  <c r="X34" i="94"/>
  <c r="X32" i="94" s="1"/>
  <c r="X31" i="94" s="1"/>
  <c r="X26" i="94" s="1"/>
  <c r="W34" i="94"/>
  <c r="V34" i="94"/>
  <c r="U34" i="94"/>
  <c r="T34" i="94"/>
  <c r="S34" i="94"/>
  <c r="S32" i="94" s="1"/>
  <c r="S31" i="94" s="1"/>
  <c r="S26" i="94" s="1"/>
  <c r="R34" i="94"/>
  <c r="R32" i="94" s="1"/>
  <c r="R31" i="94" s="1"/>
  <c r="R26" i="94" s="1"/>
  <c r="Q34" i="94"/>
  <c r="P34" i="94"/>
  <c r="O34" i="94"/>
  <c r="N34" i="94"/>
  <c r="M34" i="94"/>
  <c r="L34" i="94"/>
  <c r="L32" i="94" s="1"/>
  <c r="L31" i="94" s="1"/>
  <c r="K34" i="94"/>
  <c r="J34" i="94"/>
  <c r="I34" i="94"/>
  <c r="H34" i="94"/>
  <c r="G34" i="94"/>
  <c r="Z33" i="94"/>
  <c r="Y33" i="94"/>
  <c r="X33" i="94"/>
  <c r="W33" i="94"/>
  <c r="V33" i="94"/>
  <c r="U33" i="94"/>
  <c r="U32" i="94" s="1"/>
  <c r="U31" i="94" s="1"/>
  <c r="T33" i="94"/>
  <c r="S33" i="94"/>
  <c r="R33" i="94"/>
  <c r="Q33" i="94"/>
  <c r="P33" i="94"/>
  <c r="O33" i="94"/>
  <c r="O32" i="94" s="1"/>
  <c r="O31" i="94" s="1"/>
  <c r="N33" i="94"/>
  <c r="M33" i="94"/>
  <c r="L33" i="94"/>
  <c r="K33" i="94"/>
  <c r="J33" i="94"/>
  <c r="I33" i="94"/>
  <c r="I32" i="94" s="1"/>
  <c r="I31" i="94" s="1"/>
  <c r="H33" i="94"/>
  <c r="G33" i="94"/>
  <c r="Z32" i="94"/>
  <c r="Y32" i="94"/>
  <c r="W32" i="94"/>
  <c r="T32" i="94"/>
  <c r="Q32" i="94"/>
  <c r="N32" i="94"/>
  <c r="M32" i="94"/>
  <c r="M31" i="94" s="1"/>
  <c r="K32" i="94"/>
  <c r="H32" i="94"/>
  <c r="G32" i="94"/>
  <c r="Z31" i="94"/>
  <c r="W31" i="94"/>
  <c r="T31" i="94"/>
  <c r="Q31" i="94"/>
  <c r="N31" i="94"/>
  <c r="K31" i="94"/>
  <c r="H31" i="94"/>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T29" i="94"/>
  <c r="S29" i="94"/>
  <c r="R29" i="94"/>
  <c r="Q29" i="94"/>
  <c r="P29" i="94"/>
  <c r="O29" i="94"/>
  <c r="N29" i="94"/>
  <c r="M29" i="94"/>
  <c r="L29" i="94"/>
  <c r="K29" i="94"/>
  <c r="J29" i="94"/>
  <c r="I29" i="94"/>
  <c r="H29" i="94"/>
  <c r="G29" i="94"/>
  <c r="Z28" i="94"/>
  <c r="Y28" i="94"/>
  <c r="X28" i="94"/>
  <c r="W28" i="94"/>
  <c r="V28" i="94"/>
  <c r="U28" i="94"/>
  <c r="T28" i="94"/>
  <c r="S28" i="94"/>
  <c r="R28" i="94"/>
  <c r="Q28" i="94"/>
  <c r="P28" i="94"/>
  <c r="O28" i="94"/>
  <c r="N28" i="94"/>
  <c r="M28" i="94"/>
  <c r="L28" i="94"/>
  <c r="L26" i="94" s="1"/>
  <c r="K28" i="94"/>
  <c r="J28" i="94"/>
  <c r="I28" i="94"/>
  <c r="H28" i="94"/>
  <c r="G28" i="94"/>
  <c r="Z26" i="94"/>
  <c r="W26" i="94"/>
  <c r="T26" i="94"/>
  <c r="Q26" i="94"/>
  <c r="N26" i="94"/>
  <c r="M26" i="94"/>
  <c r="K26" i="94"/>
  <c r="H26" i="94"/>
  <c r="Z25" i="94"/>
  <c r="Y25" i="94"/>
  <c r="X25" i="94"/>
  <c r="W25" i="94"/>
  <c r="V25" i="94"/>
  <c r="U25" i="94"/>
  <c r="T25" i="94"/>
  <c r="S25" i="94"/>
  <c r="R25" i="94"/>
  <c r="Q25" i="94"/>
  <c r="P25" i="94"/>
  <c r="O25" i="94"/>
  <c r="N25" i="94"/>
  <c r="M25" i="94"/>
  <c r="L25" i="94"/>
  <c r="K25" i="94"/>
  <c r="J25" i="94"/>
  <c r="I25" i="94"/>
  <c r="AA25" i="94" s="1"/>
  <c r="H25" i="94"/>
  <c r="G25" i="94"/>
  <c r="Z24" i="94"/>
  <c r="Y24" i="94"/>
  <c r="X24" i="94"/>
  <c r="W24" i="94"/>
  <c r="V24" i="94"/>
  <c r="U24" i="94"/>
  <c r="T24" i="94"/>
  <c r="S24" i="94"/>
  <c r="R24" i="94"/>
  <c r="Q24" i="94"/>
  <c r="P24" i="94"/>
  <c r="O24" i="94"/>
  <c r="N24" i="94"/>
  <c r="M24" i="94"/>
  <c r="L24" i="94"/>
  <c r="K24" i="94"/>
  <c r="J24" i="94"/>
  <c r="I24" i="94"/>
  <c r="H24" i="94"/>
  <c r="G24" i="94"/>
  <c r="Z23" i="94"/>
  <c r="Z27" i="94" s="1"/>
  <c r="Y23" i="94"/>
  <c r="X23" i="94"/>
  <c r="W23" i="94"/>
  <c r="W27" i="94" s="1"/>
  <c r="V23" i="94"/>
  <c r="U23" i="94"/>
  <c r="T23" i="94"/>
  <c r="T27" i="94" s="1"/>
  <c r="S23" i="94"/>
  <c r="R23" i="94"/>
  <c r="Q23" i="94"/>
  <c r="Q27" i="94" s="1"/>
  <c r="P23" i="94"/>
  <c r="O23" i="94"/>
  <c r="N23" i="94"/>
  <c r="N27" i="94" s="1"/>
  <c r="M23" i="94"/>
  <c r="L23" i="94"/>
  <c r="K23" i="94"/>
  <c r="K27" i="94" s="1"/>
  <c r="J23" i="94"/>
  <c r="I23" i="94"/>
  <c r="H23" i="94"/>
  <c r="H27" i="94" s="1"/>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AA21" i="94" s="1"/>
  <c r="H21" i="94"/>
  <c r="G21" i="94"/>
  <c r="Z20" i="94"/>
  <c r="Y20" i="94"/>
  <c r="X20" i="94"/>
  <c r="W20" i="94"/>
  <c r="V20" i="94"/>
  <c r="U20" i="94"/>
  <c r="T20" i="94"/>
  <c r="S20" i="94"/>
  <c r="R20" i="94"/>
  <c r="Q20" i="94"/>
  <c r="P20" i="94"/>
  <c r="O20" i="94"/>
  <c r="N20" i="94"/>
  <c r="M20" i="94"/>
  <c r="L20" i="94"/>
  <c r="K20" i="94"/>
  <c r="J20" i="94"/>
  <c r="I20" i="94"/>
  <c r="H20" i="94"/>
  <c r="G20" i="94"/>
  <c r="Z19" i="94"/>
  <c r="W19" i="94"/>
  <c r="T19" i="94"/>
  <c r="Q19" i="94"/>
  <c r="N19" i="94"/>
  <c r="K19" i="94"/>
  <c r="H19" i="94"/>
  <c r="Z18" i="94"/>
  <c r="W18" i="94"/>
  <c r="T18" i="94"/>
  <c r="Q18" i="94"/>
  <c r="N18" i="94"/>
  <c r="M18" i="94"/>
  <c r="K18" i="94"/>
  <c r="H18" i="94"/>
  <c r="Z17" i="94"/>
  <c r="W17" i="94"/>
  <c r="T17" i="94"/>
  <c r="Q17" i="94"/>
  <c r="N17" i="94"/>
  <c r="K17" i="94"/>
  <c r="H17" i="94"/>
  <c r="Z16" i="94"/>
  <c r="W16" i="94"/>
  <c r="V16" i="94"/>
  <c r="T16" i="94"/>
  <c r="S16" i="94"/>
  <c r="Q16" i="94"/>
  <c r="N16" i="94"/>
  <c r="M16" i="94"/>
  <c r="L16" i="94"/>
  <c r="K16" i="94"/>
  <c r="H16" i="94"/>
  <c r="Z15" i="94"/>
  <c r="W15" i="94"/>
  <c r="V15" i="94"/>
  <c r="T15" i="94"/>
  <c r="S15" i="94"/>
  <c r="Q15" i="94"/>
  <c r="N15" i="94"/>
  <c r="M15" i="94"/>
  <c r="L15" i="94"/>
  <c r="K15" i="94"/>
  <c r="H15" i="94"/>
  <c r="Z14" i="94"/>
  <c r="W14" i="94"/>
  <c r="V14" i="94"/>
  <c r="T14" i="94"/>
  <c r="S14" i="94"/>
  <c r="Q14" i="94"/>
  <c r="N14" i="94"/>
  <c r="M14" i="94"/>
  <c r="L14" i="94"/>
  <c r="K14" i="94"/>
  <c r="H14" i="94"/>
  <c r="Z13" i="94"/>
  <c r="W13" i="94"/>
  <c r="T13" i="94"/>
  <c r="Q13" i="94"/>
  <c r="N13" i="94"/>
  <c r="K13" i="94"/>
  <c r="H13" i="94"/>
  <c r="Z12" i="94"/>
  <c r="W12" i="94"/>
  <c r="T12" i="94"/>
  <c r="Q12" i="94"/>
  <c r="N12" i="94"/>
  <c r="M12" i="94"/>
  <c r="K12" i="94"/>
  <c r="H12" i="94"/>
  <c r="Z11" i="94"/>
  <c r="W11" i="94"/>
  <c r="T11" i="94"/>
  <c r="Q11" i="94"/>
  <c r="N11" i="94"/>
  <c r="M11" i="94"/>
  <c r="K11" i="94"/>
  <c r="H11" i="94"/>
  <c r="Z10" i="94"/>
  <c r="W10" i="94"/>
  <c r="T10" i="94"/>
  <c r="S10" i="94"/>
  <c r="Q10" i="94"/>
  <c r="N10" i="94"/>
  <c r="M10" i="94"/>
  <c r="K10" i="94"/>
  <c r="H10" i="94"/>
  <c r="Z9" i="94"/>
  <c r="W9" i="94"/>
  <c r="W55" i="94" s="1"/>
  <c r="V9" i="94"/>
  <c r="T9" i="94"/>
  <c r="S9" i="94"/>
  <c r="Q9" i="94"/>
  <c r="Q55" i="94" s="1"/>
  <c r="N9" i="94"/>
  <c r="M9" i="94"/>
  <c r="M55" i="94" s="1"/>
  <c r="L9" i="94"/>
  <c r="K9" i="94"/>
  <c r="K55" i="94" s="1"/>
  <c r="H9" i="94"/>
  <c r="P6" i="94"/>
  <c r="C37" i="92"/>
  <c r="C36" i="92"/>
  <c r="C35" i="92"/>
  <c r="C34" i="92"/>
  <c r="AR32" i="92"/>
  <c r="Z54" i="94" s="1"/>
  <c r="Q30" i="92"/>
  <c r="O27" i="92" s="1"/>
  <c r="F12" i="92" s="1"/>
  <c r="AR28" i="92"/>
  <c r="Z53" i="94" s="1"/>
  <c r="AR24" i="92"/>
  <c r="Z45" i="94" s="1"/>
  <c r="O22" i="92"/>
  <c r="Z51" i="94" s="1"/>
  <c r="X21" i="92"/>
  <c r="AN18" i="92"/>
  <c r="AG18" i="92"/>
  <c r="AK27" i="92" s="1"/>
  <c r="X18" i="92"/>
  <c r="O16" i="92" s="1"/>
  <c r="Z50" i="94" s="1"/>
  <c r="AE5" i="92"/>
  <c r="C37" i="83"/>
  <c r="C36" i="83"/>
  <c r="C35" i="83"/>
  <c r="C34" i="83"/>
  <c r="AR32" i="83"/>
  <c r="Y54" i="94" s="1"/>
  <c r="AK31" i="83"/>
  <c r="Y52" i="94" s="1"/>
  <c r="Q30" i="83"/>
  <c r="AR28" i="83"/>
  <c r="O27" i="83"/>
  <c r="F12" i="83" s="1"/>
  <c r="AR24" i="83"/>
  <c r="Y45" i="94" s="1"/>
  <c r="O22" i="83"/>
  <c r="Y51" i="94" s="1"/>
  <c r="AN18" i="83"/>
  <c r="AG18" i="83"/>
  <c r="AK27" i="83" s="1"/>
  <c r="Y43" i="94" s="1"/>
  <c r="AE5" i="83"/>
  <c r="C37" i="91"/>
  <c r="C36" i="91"/>
  <c r="C35" i="91"/>
  <c r="C34" i="91"/>
  <c r="AR32" i="91"/>
  <c r="X54" i="94" s="1"/>
  <c r="AK31" i="91"/>
  <c r="X52" i="94" s="1"/>
  <c r="Q30" i="91"/>
  <c r="AR28" i="91"/>
  <c r="O27" i="91"/>
  <c r="AR24" i="91"/>
  <c r="X45" i="94" s="1"/>
  <c r="O22" i="91"/>
  <c r="X51" i="94" s="1"/>
  <c r="AN18" i="91"/>
  <c r="AG18" i="91"/>
  <c r="AK27" i="91" s="1"/>
  <c r="X43" i="94" s="1"/>
  <c r="F12" i="91"/>
  <c r="AE5" i="91"/>
  <c r="C37" i="90"/>
  <c r="C36" i="90"/>
  <c r="C35" i="90"/>
  <c r="C34" i="90"/>
  <c r="AR32" i="90"/>
  <c r="W54" i="94" s="1"/>
  <c r="AK31" i="90"/>
  <c r="W52" i="94" s="1"/>
  <c r="Q30" i="90"/>
  <c r="O27" i="90" s="1"/>
  <c r="F12" i="90" s="1"/>
  <c r="AR28" i="90"/>
  <c r="W53" i="94" s="1"/>
  <c r="AR24" i="90"/>
  <c r="W45" i="94" s="1"/>
  <c r="O22" i="90"/>
  <c r="W51" i="94" s="1"/>
  <c r="AN18" i="90"/>
  <c r="AG18" i="90" s="1"/>
  <c r="AE5" i="90"/>
  <c r="C37" i="80"/>
  <c r="C36" i="80"/>
  <c r="C35" i="80"/>
  <c r="C34" i="80"/>
  <c r="AR32" i="80"/>
  <c r="V54" i="94" s="1"/>
  <c r="Q30" i="80"/>
  <c r="O27" i="80" s="1"/>
  <c r="F12" i="80" s="1"/>
  <c r="AR28" i="80"/>
  <c r="V53" i="94" s="1"/>
  <c r="AR24" i="80"/>
  <c r="V45" i="94" s="1"/>
  <c r="O22" i="80"/>
  <c r="AN18" i="80"/>
  <c r="AG18" i="80" s="1"/>
  <c r="AE5" i="80"/>
  <c r="C37" i="82"/>
  <c r="C36" i="82"/>
  <c r="C35" i="82"/>
  <c r="C34" i="82"/>
  <c r="AR32" i="82"/>
  <c r="U54" i="94" s="1"/>
  <c r="AK31" i="82"/>
  <c r="U52" i="94" s="1"/>
  <c r="Q30" i="82"/>
  <c r="AR28" i="82"/>
  <c r="U53" i="94" s="1"/>
  <c r="O27" i="82"/>
  <c r="AR24" i="82"/>
  <c r="U45" i="94" s="1"/>
  <c r="O22" i="82"/>
  <c r="U51" i="94" s="1"/>
  <c r="AN18" i="82"/>
  <c r="AG18" i="82" s="1"/>
  <c r="F12" i="82"/>
  <c r="AE5" i="82"/>
  <c r="C37" i="84"/>
  <c r="C36" i="84"/>
  <c r="C35" i="84"/>
  <c r="C34" i="84"/>
  <c r="AR32" i="84"/>
  <c r="T54" i="94" s="1"/>
  <c r="Q30" i="84"/>
  <c r="O27" i="84" s="1"/>
  <c r="F12" i="84" s="1"/>
  <c r="AR28" i="84"/>
  <c r="T53" i="94" s="1"/>
  <c r="AR24" i="84"/>
  <c r="T45" i="94" s="1"/>
  <c r="O22" i="84"/>
  <c r="T51" i="94" s="1"/>
  <c r="AN18" i="84"/>
  <c r="AG18" i="84" s="1"/>
  <c r="AE5" i="84"/>
  <c r="C37" i="81"/>
  <c r="C36" i="81"/>
  <c r="C35" i="81"/>
  <c r="C34" i="81"/>
  <c r="AR32" i="81"/>
  <c r="S54" i="94" s="1"/>
  <c r="Q30" i="81"/>
  <c r="AR28" i="81"/>
  <c r="S53" i="94" s="1"/>
  <c r="O27" i="81"/>
  <c r="AR24" i="81"/>
  <c r="S45" i="94" s="1"/>
  <c r="O22" i="81"/>
  <c r="S51" i="94" s="1"/>
  <c r="AN18" i="81"/>
  <c r="AG18" i="81" s="1"/>
  <c r="F12" i="81"/>
  <c r="AE5" i="81"/>
  <c r="C37" i="79"/>
  <c r="C36" i="79"/>
  <c r="C35" i="79"/>
  <c r="C34" i="79"/>
  <c r="AR32" i="79"/>
  <c r="R54" i="94" s="1"/>
  <c r="AK31" i="79"/>
  <c r="R52" i="94" s="1"/>
  <c r="Q30" i="79"/>
  <c r="O27" i="79" s="1"/>
  <c r="F12" i="79" s="1"/>
  <c r="AR28" i="79"/>
  <c r="AR24" i="79"/>
  <c r="R45" i="94" s="1"/>
  <c r="O22" i="79"/>
  <c r="R51" i="94" s="1"/>
  <c r="AN18" i="79"/>
  <c r="AG18" i="79" s="1"/>
  <c r="AE5" i="79"/>
  <c r="C37" i="89"/>
  <c r="C36" i="89"/>
  <c r="C35" i="89"/>
  <c r="C34" i="89"/>
  <c r="AR32" i="89"/>
  <c r="Q54" i="94" s="1"/>
  <c r="AK31" i="89"/>
  <c r="Q52" i="94" s="1"/>
  <c r="Q30" i="89"/>
  <c r="AR28" i="89"/>
  <c r="Q53" i="94" s="1"/>
  <c r="O27" i="89"/>
  <c r="AR24" i="89"/>
  <c r="Q45" i="94" s="1"/>
  <c r="O22" i="89"/>
  <c r="Q51" i="94" s="1"/>
  <c r="AN18" i="89"/>
  <c r="AG18" i="89" s="1"/>
  <c r="F12" i="89"/>
  <c r="AE5" i="89"/>
  <c r="C37" i="88"/>
  <c r="C36" i="88"/>
  <c r="C35" i="88"/>
  <c r="C34" i="88"/>
  <c r="AR32" i="88"/>
  <c r="P54" i="94" s="1"/>
  <c r="AK31" i="88"/>
  <c r="P52" i="94" s="1"/>
  <c r="Q30" i="88"/>
  <c r="O27" i="88" s="1"/>
  <c r="F12" i="88" s="1"/>
  <c r="AR28" i="88"/>
  <c r="P53" i="94" s="1"/>
  <c r="AR24" i="88"/>
  <c r="P45" i="94" s="1"/>
  <c r="O22" i="88"/>
  <c r="P51" i="94" s="1"/>
  <c r="AN18" i="88"/>
  <c r="AG18" i="88" s="1"/>
  <c r="AE5" i="88"/>
  <c r="C37" i="87"/>
  <c r="C36" i="87"/>
  <c r="C35" i="87"/>
  <c r="C34" i="87"/>
  <c r="AR32" i="87"/>
  <c r="O54" i="94" s="1"/>
  <c r="AK31" i="87"/>
  <c r="O52" i="94" s="1"/>
  <c r="Q30" i="87"/>
  <c r="AR28" i="87"/>
  <c r="O53" i="94" s="1"/>
  <c r="O27" i="87"/>
  <c r="AR24" i="87"/>
  <c r="O45" i="94" s="1"/>
  <c r="O22" i="87"/>
  <c r="O51" i="94" s="1"/>
  <c r="AN18" i="87"/>
  <c r="AG18" i="87" s="1"/>
  <c r="F12" i="87"/>
  <c r="AE5" i="87"/>
  <c r="C37" i="86"/>
  <c r="C36" i="86"/>
  <c r="C35" i="86"/>
  <c r="C34" i="86"/>
  <c r="AR32" i="86"/>
  <c r="N54" i="94" s="1"/>
  <c r="Q30" i="86"/>
  <c r="O27" i="86" s="1"/>
  <c r="F12" i="86" s="1"/>
  <c r="AR28" i="86"/>
  <c r="N53" i="94" s="1"/>
  <c r="AR24" i="86"/>
  <c r="N45" i="94" s="1"/>
  <c r="O22" i="86"/>
  <c r="N51" i="94" s="1"/>
  <c r="AN18" i="86"/>
  <c r="AG18" i="86" s="1"/>
  <c r="AE5" i="86"/>
  <c r="C37" i="85"/>
  <c r="C36" i="85"/>
  <c r="C35" i="85"/>
  <c r="C34" i="85"/>
  <c r="AR32" i="85"/>
  <c r="M54" i="94" s="1"/>
  <c r="Q30" i="85"/>
  <c r="AR28" i="85"/>
  <c r="M53" i="94" s="1"/>
  <c r="O27" i="85"/>
  <c r="AR24" i="85"/>
  <c r="M45" i="94" s="1"/>
  <c r="O22" i="85"/>
  <c r="M51" i="94" s="1"/>
  <c r="AN18" i="85"/>
  <c r="AG18" i="85" s="1"/>
  <c r="F12" i="85"/>
  <c r="AE5" i="85"/>
  <c r="C37" i="78"/>
  <c r="C36" i="78"/>
  <c r="C35" i="78"/>
  <c r="C34" i="78"/>
  <c r="AR32" i="78"/>
  <c r="L54" i="94" s="1"/>
  <c r="Q30" i="78"/>
  <c r="AR28" i="78"/>
  <c r="L53" i="94" s="1"/>
  <c r="O27" i="78"/>
  <c r="AR24" i="78"/>
  <c r="L45" i="94" s="1"/>
  <c r="O22" i="78"/>
  <c r="L51" i="94" s="1"/>
  <c r="AN18" i="78"/>
  <c r="AG18" i="78" s="1"/>
  <c r="F12" i="78"/>
  <c r="AE5" i="78"/>
  <c r="C37" i="77"/>
  <c r="C36" i="77"/>
  <c r="C35" i="77"/>
  <c r="C34" i="77"/>
  <c r="AR32" i="77"/>
  <c r="K54" i="94" s="1"/>
  <c r="AK31" i="77"/>
  <c r="K52" i="94" s="1"/>
  <c r="Q30" i="77"/>
  <c r="O27" i="77" s="1"/>
  <c r="F12" i="77" s="1"/>
  <c r="AR28" i="77"/>
  <c r="K53" i="94" s="1"/>
  <c r="AR24" i="77"/>
  <c r="K45" i="94" s="1"/>
  <c r="O22" i="77"/>
  <c r="K51" i="94" s="1"/>
  <c r="AN18" i="77"/>
  <c r="AG18" i="77" s="1"/>
  <c r="AE5" i="77"/>
  <c r="C37" i="76"/>
  <c r="C36" i="76"/>
  <c r="C35" i="76"/>
  <c r="C34" i="76"/>
  <c r="AR32" i="76"/>
  <c r="J54" i="94" s="1"/>
  <c r="AK31" i="76"/>
  <c r="J52" i="94" s="1"/>
  <c r="Q30" i="76"/>
  <c r="AR28" i="76"/>
  <c r="J53" i="94" s="1"/>
  <c r="O27" i="76"/>
  <c r="AR24" i="76"/>
  <c r="J45" i="94" s="1"/>
  <c r="O22" i="76"/>
  <c r="J51" i="94" s="1"/>
  <c r="AN18" i="76"/>
  <c r="AG18" i="76" s="1"/>
  <c r="F12" i="76"/>
  <c r="AE5" i="76"/>
  <c r="C37" i="75"/>
  <c r="C36" i="75"/>
  <c r="C35" i="75"/>
  <c r="C34" i="75"/>
  <c r="AR32" i="75"/>
  <c r="I54" i="94" s="1"/>
  <c r="AK31" i="75"/>
  <c r="I52" i="94" s="1"/>
  <c r="Q30" i="75"/>
  <c r="O27" i="75" s="1"/>
  <c r="F12" i="75" s="1"/>
  <c r="AR28" i="75"/>
  <c r="I53" i="94" s="1"/>
  <c r="AR24" i="75"/>
  <c r="I45" i="94" s="1"/>
  <c r="O22" i="75"/>
  <c r="I51" i="94" s="1"/>
  <c r="AN18" i="75"/>
  <c r="AG18" i="75" s="1"/>
  <c r="AE5" i="75"/>
  <c r="C37" i="74"/>
  <c r="C36" i="74"/>
  <c r="C35" i="74"/>
  <c r="C34" i="74"/>
  <c r="AR32" i="74"/>
  <c r="H54" i="94" s="1"/>
  <c r="AK31" i="74"/>
  <c r="H52" i="94" s="1"/>
  <c r="Q30" i="74"/>
  <c r="AR28" i="74"/>
  <c r="H53" i="94" s="1"/>
  <c r="O27" i="74"/>
  <c r="AR24" i="74"/>
  <c r="H45" i="94" s="1"/>
  <c r="O22" i="74"/>
  <c r="H51" i="94" s="1"/>
  <c r="AN18" i="74"/>
  <c r="AG18" i="74" s="1"/>
  <c r="F12" i="74"/>
  <c r="AE5" i="74"/>
  <c r="C37" i="2"/>
  <c r="C36" i="2"/>
  <c r="C35" i="2"/>
  <c r="C34" i="2"/>
  <c r="AR32" i="2"/>
  <c r="G54" i="94" s="1"/>
  <c r="AK31" i="2"/>
  <c r="G52" i="94" s="1"/>
  <c r="Q30" i="2"/>
  <c r="O27" i="2" s="1"/>
  <c r="F12" i="2" s="1"/>
  <c r="AR28" i="2"/>
  <c r="G53" i="94" s="1"/>
  <c r="AR24" i="2"/>
  <c r="G45" i="94" s="1"/>
  <c r="AA45" i="94" s="1"/>
  <c r="K227" i="95" s="1"/>
  <c r="K203" i="98" s="1"/>
  <c r="O22" i="2"/>
  <c r="G51" i="94" s="1"/>
  <c r="AN18" i="2"/>
  <c r="AG18" i="2" s="1"/>
  <c r="AE5" i="2"/>
  <c r="K228" i="95"/>
  <c r="K204" i="98" s="1"/>
  <c r="K226" i="95"/>
  <c r="K202" i="98" s="1"/>
  <c r="A29" i="95"/>
  <c r="AK27" i="74" l="1"/>
  <c r="H43" i="94" s="1"/>
  <c r="X18" i="74"/>
  <c r="AK27" i="90"/>
  <c r="W43" i="94" s="1"/>
  <c r="X18" i="90"/>
  <c r="V55" i="94"/>
  <c r="AK27" i="75"/>
  <c r="I43" i="94" s="1"/>
  <c r="X18" i="75"/>
  <c r="AK27" i="78"/>
  <c r="X18" i="78"/>
  <c r="AK27" i="88"/>
  <c r="P43" i="94" s="1"/>
  <c r="X18" i="88"/>
  <c r="AK27" i="81"/>
  <c r="X18" i="81"/>
  <c r="Z43" i="94"/>
  <c r="AK31" i="92"/>
  <c r="Z52" i="94" s="1"/>
  <c r="AK27" i="84"/>
  <c r="X18" i="84"/>
  <c r="AK27" i="2"/>
  <c r="G43" i="94" s="1"/>
  <c r="X18" i="2"/>
  <c r="AK27" i="76"/>
  <c r="J43" i="94" s="1"/>
  <c r="X18" i="76"/>
  <c r="AK27" i="89"/>
  <c r="Q43" i="94" s="1"/>
  <c r="X18" i="89"/>
  <c r="AK27" i="82"/>
  <c r="U43" i="94" s="1"/>
  <c r="X18" i="82"/>
  <c r="L17" i="94"/>
  <c r="L13" i="94"/>
  <c r="L10" i="94"/>
  <c r="L18" i="94"/>
  <c r="L12" i="94"/>
  <c r="L11" i="94"/>
  <c r="R17" i="94"/>
  <c r="R15" i="94"/>
  <c r="R13" i="94"/>
  <c r="R10" i="94"/>
  <c r="R16" i="94"/>
  <c r="R18" i="94"/>
  <c r="R12" i="94"/>
  <c r="R11" i="94"/>
  <c r="R9" i="94"/>
  <c r="R55" i="94" s="1"/>
  <c r="R14" i="94"/>
  <c r="X17" i="94"/>
  <c r="X15" i="94"/>
  <c r="X13" i="94"/>
  <c r="X10" i="94"/>
  <c r="X18" i="94"/>
  <c r="X14" i="94"/>
  <c r="X16" i="94"/>
  <c r="X11" i="94"/>
  <c r="X9" i="94"/>
  <c r="X55" i="94" s="1"/>
  <c r="X12" i="94"/>
  <c r="AK27" i="77"/>
  <c r="K43" i="94" s="1"/>
  <c r="X18" i="77"/>
  <c r="AK27" i="87"/>
  <c r="O43" i="94" s="1"/>
  <c r="X18" i="87"/>
  <c r="AK27" i="80"/>
  <c r="X18" i="80"/>
  <c r="AK27" i="85"/>
  <c r="X18" i="85"/>
  <c r="AK27" i="86"/>
  <c r="X18" i="86"/>
  <c r="P27" i="94"/>
  <c r="I18" i="94"/>
  <c r="I16" i="94"/>
  <c r="I14" i="94"/>
  <c r="I13" i="94"/>
  <c r="I11" i="94"/>
  <c r="I9" i="94"/>
  <c r="I55" i="94" s="1"/>
  <c r="I15" i="94"/>
  <c r="I10" i="94"/>
  <c r="I12" i="94"/>
  <c r="I17" i="94"/>
  <c r="O18" i="94"/>
  <c r="O16" i="94"/>
  <c r="O14" i="94"/>
  <c r="O11" i="94"/>
  <c r="O9" i="94"/>
  <c r="O55" i="94" s="1"/>
  <c r="O17" i="94"/>
  <c r="O15" i="94"/>
  <c r="O13" i="94"/>
  <c r="O10" i="94"/>
  <c r="O12" i="94"/>
  <c r="U18" i="94"/>
  <c r="U16" i="94"/>
  <c r="U14" i="94"/>
  <c r="U12" i="94"/>
  <c r="U11" i="94"/>
  <c r="U9" i="94"/>
  <c r="U55" i="94" s="1"/>
  <c r="U15" i="94"/>
  <c r="U17" i="94"/>
  <c r="U10" i="94"/>
  <c r="U13" i="94"/>
  <c r="Y17" i="94"/>
  <c r="Y15" i="94"/>
  <c r="Y13" i="94"/>
  <c r="Y11" i="94"/>
  <c r="Y16" i="94"/>
  <c r="Y9" i="94"/>
  <c r="Y55" i="94" s="1"/>
  <c r="Y12" i="94"/>
  <c r="Y18" i="94"/>
  <c r="Y14" i="94"/>
  <c r="Y10" i="94"/>
  <c r="AK27" i="79"/>
  <c r="R43" i="94" s="1"/>
  <c r="X18" i="79"/>
  <c r="M27" i="94"/>
  <c r="AA33" i="94"/>
  <c r="S17" i="94"/>
  <c r="S13" i="94"/>
  <c r="X18" i="91"/>
  <c r="J32" i="94"/>
  <c r="J31" i="94" s="1"/>
  <c r="P32" i="94"/>
  <c r="P31" i="94" s="1"/>
  <c r="V32" i="94"/>
  <c r="V31" i="94" s="1"/>
  <c r="V26" i="94" s="1"/>
  <c r="V27" i="94" s="1"/>
  <c r="AA34" i="94"/>
  <c r="X18" i="83"/>
  <c r="L55" i="94"/>
  <c r="AA23" i="94"/>
  <c r="G31" i="94"/>
  <c r="AA32" i="94"/>
  <c r="Y31" i="94"/>
  <c r="Y26" i="94" s="1"/>
  <c r="Y27" i="94" s="1"/>
  <c r="M17" i="94"/>
  <c r="M13" i="94"/>
  <c r="AA39" i="94"/>
  <c r="S27" i="94"/>
  <c r="S55" i="94"/>
  <c r="S11" i="94"/>
  <c r="S12" i="94"/>
  <c r="S18" i="94"/>
  <c r="AA24" i="94"/>
  <c r="K169" i="95" s="1"/>
  <c r="K145" i="98" s="1"/>
  <c r="I26" i="94"/>
  <c r="I27" i="94" s="1"/>
  <c r="O26" i="94"/>
  <c r="O27" i="94" s="1"/>
  <c r="U26" i="94"/>
  <c r="U27" i="94" s="1"/>
  <c r="AA29" i="94"/>
  <c r="J38" i="94"/>
  <c r="J37" i="94" s="1"/>
  <c r="J19" i="94" s="1"/>
  <c r="P38" i="94"/>
  <c r="P37" i="94" s="1"/>
  <c r="P19" i="94" s="1"/>
  <c r="V38" i="94"/>
  <c r="V37" i="94" s="1"/>
  <c r="V19" i="94" s="1"/>
  <c r="AA40" i="94"/>
  <c r="AA22" i="94"/>
  <c r="J26" i="94"/>
  <c r="J27" i="94" s="1"/>
  <c r="P26" i="94"/>
  <c r="AA30" i="94"/>
  <c r="G38" i="94"/>
  <c r="AA20" i="94"/>
  <c r="L27" i="94"/>
  <c r="R27" i="94"/>
  <c r="X27" i="94"/>
  <c r="AA28" i="94"/>
  <c r="K145" i="95" s="1"/>
  <c r="K121" i="98" s="1"/>
  <c r="X21" i="91" l="1"/>
  <c r="O16" i="91"/>
  <c r="X50" i="94" s="1"/>
  <c r="S43" i="94"/>
  <c r="AK31" i="81"/>
  <c r="S52" i="94" s="1"/>
  <c r="K195" i="95"/>
  <c r="K171" i="98" s="1"/>
  <c r="O16" i="89"/>
  <c r="Q50" i="94" s="1"/>
  <c r="X21" i="89"/>
  <c r="X21" i="88"/>
  <c r="O16" i="88"/>
  <c r="P50" i="94" s="1"/>
  <c r="T43" i="94"/>
  <c r="AK31" i="84"/>
  <c r="T52" i="94" s="1"/>
  <c r="O16" i="90"/>
  <c r="W50" i="94" s="1"/>
  <c r="X21" i="90"/>
  <c r="G26" i="94"/>
  <c r="AA31" i="94"/>
  <c r="X21" i="86"/>
  <c r="O16" i="86"/>
  <c r="N50" i="94" s="1"/>
  <c r="X21" i="76"/>
  <c r="O16" i="76"/>
  <c r="J50" i="94" s="1"/>
  <c r="X21" i="78"/>
  <c r="O16" i="78"/>
  <c r="L50" i="94" s="1"/>
  <c r="P18" i="94"/>
  <c r="P16" i="94"/>
  <c r="P14" i="94"/>
  <c r="P12" i="94"/>
  <c r="P17" i="94"/>
  <c r="P15" i="94"/>
  <c r="P13" i="94"/>
  <c r="P10" i="94"/>
  <c r="P11" i="94"/>
  <c r="P9" i="94"/>
  <c r="P55" i="94" s="1"/>
  <c r="N43" i="94"/>
  <c r="AK31" i="86"/>
  <c r="N52" i="94" s="1"/>
  <c r="L43" i="94"/>
  <c r="AA43" i="94" s="1"/>
  <c r="K225" i="95" s="1"/>
  <c r="K201" i="98" s="1"/>
  <c r="AK31" i="78"/>
  <c r="L52" i="94" s="1"/>
  <c r="X21" i="74"/>
  <c r="O16" i="74"/>
  <c r="H50" i="94" s="1"/>
  <c r="O16" i="83"/>
  <c r="Y50" i="94" s="1"/>
  <c r="X21" i="83"/>
  <c r="X21" i="79"/>
  <c r="O16" i="79"/>
  <c r="R50" i="94" s="1"/>
  <c r="M43" i="94"/>
  <c r="AK31" i="85"/>
  <c r="M52" i="94" s="1"/>
  <c r="X21" i="80"/>
  <c r="O16" i="80"/>
  <c r="V50" i="94" s="1"/>
  <c r="X21" i="84"/>
  <c r="O16" i="84"/>
  <c r="T50" i="94" s="1"/>
  <c r="G37" i="94"/>
  <c r="AA38" i="94"/>
  <c r="AK31" i="80"/>
  <c r="V52" i="94" s="1"/>
  <c r="V43" i="94"/>
  <c r="V18" i="94"/>
  <c r="V12" i="94"/>
  <c r="V11" i="94"/>
  <c r="V17" i="94"/>
  <c r="V10" i="94"/>
  <c r="V13" i="94"/>
  <c r="O16" i="87"/>
  <c r="O50" i="94" s="1"/>
  <c r="X21" i="87"/>
  <c r="J18" i="94"/>
  <c r="J16" i="94"/>
  <c r="J14" i="94"/>
  <c r="J12" i="94"/>
  <c r="J15" i="94"/>
  <c r="J13" i="94"/>
  <c r="J10" i="94"/>
  <c r="J11" i="94"/>
  <c r="J17" i="94"/>
  <c r="J9" i="94"/>
  <c r="J55" i="94" s="1"/>
  <c r="O16" i="85"/>
  <c r="M50" i="94" s="1"/>
  <c r="X21" i="85"/>
  <c r="O16" i="77"/>
  <c r="K50" i="94" s="1"/>
  <c r="X21" i="77"/>
  <c r="O16" i="82"/>
  <c r="U50" i="94" s="1"/>
  <c r="X21" i="82"/>
  <c r="O16" i="2"/>
  <c r="G50" i="94" s="1"/>
  <c r="X21" i="2"/>
  <c r="O16" i="81"/>
  <c r="S50" i="94" s="1"/>
  <c r="X21" i="81"/>
  <c r="O16" i="75"/>
  <c r="I50" i="94" s="1"/>
  <c r="X21" i="75"/>
  <c r="AA26" i="94" l="1"/>
  <c r="G27" i="94"/>
  <c r="AA27" i="94" s="1"/>
  <c r="K170" i="95" s="1"/>
  <c r="K146" i="98" s="1"/>
  <c r="G19" i="94"/>
  <c r="AA37" i="94"/>
  <c r="G17" i="94" l="1"/>
  <c r="G15" i="94"/>
  <c r="AA15" i="94" s="1"/>
  <c r="K209" i="95" s="1"/>
  <c r="K185" i="98" s="1"/>
  <c r="G13" i="94"/>
  <c r="G12" i="94"/>
  <c r="AA19" i="94"/>
  <c r="K105" i="95" s="1"/>
  <c r="K81" i="98" s="1"/>
  <c r="G11" i="94"/>
  <c r="AA11" i="94" s="1"/>
  <c r="K157" i="95" s="1"/>
  <c r="K133" i="98" s="1"/>
  <c r="G9" i="94"/>
  <c r="G16" i="94"/>
  <c r="AA16" i="94" s="1"/>
  <c r="K210" i="95" s="1"/>
  <c r="K186" i="98" s="1"/>
  <c r="K104" i="95"/>
  <c r="K80" i="98" s="1"/>
  <c r="G18" i="94"/>
  <c r="G14" i="94"/>
  <c r="AA14" i="94" s="1"/>
  <c r="K208" i="95" s="1"/>
  <c r="K184" i="98" s="1"/>
  <c r="G10" i="94"/>
  <c r="AA10" i="94" s="1"/>
  <c r="K134" i="95" s="1"/>
  <c r="K110" i="98" s="1"/>
  <c r="AA18" i="94" l="1"/>
  <c r="K212" i="95" s="1"/>
  <c r="K188" i="98" s="1"/>
  <c r="AA12" i="94"/>
  <c r="K158" i="95" s="1"/>
  <c r="K134" i="98" s="1"/>
  <c r="AA13" i="94"/>
  <c r="K183" i="95" s="1"/>
  <c r="K159" i="98" s="1"/>
  <c r="G55" i="94"/>
  <c r="AA9" i="94"/>
  <c r="K89" i="95"/>
  <c r="K65" i="98" s="1"/>
  <c r="AA17" i="94"/>
  <c r="K211" i="95" s="1"/>
  <c r="K187" i="98" s="1"/>
  <c r="AA55" i="94" l="1"/>
  <c r="K90" i="95"/>
  <c r="K66" i="98" l="1"/>
  <c r="T29" i="95"/>
  <c r="Q29" i="95"/>
  <c r="Q5" i="98" l="1"/>
  <c r="AR4" i="83"/>
  <c r="AR4" i="90"/>
  <c r="AR4" i="82"/>
  <c r="AR4" i="81"/>
  <c r="AR4" i="89"/>
  <c r="AR4" i="87"/>
  <c r="AR4" i="85"/>
  <c r="AR4" i="77"/>
  <c r="AR4" i="75"/>
  <c r="AR4" i="2"/>
  <c r="AR4" i="91"/>
  <c r="AR4" i="80"/>
  <c r="AR4" i="84"/>
  <c r="AR4" i="79"/>
  <c r="AR4" i="88"/>
  <c r="AR4" i="86"/>
  <c r="AR4" i="78"/>
  <c r="AR4" i="76"/>
  <c r="AR4" i="74"/>
  <c r="Z5" i="94"/>
  <c r="AR4" i="92"/>
  <c r="AT4" i="92"/>
  <c r="T5" i="98"/>
  <c r="AA5" i="94"/>
  <c r="AT4" i="83"/>
  <c r="V107" i="95"/>
  <c r="AT4" i="91"/>
  <c r="AT4" i="80"/>
  <c r="AT4" i="84"/>
  <c r="AT4" i="79"/>
  <c r="AT4" i="88"/>
  <c r="AT4" i="86"/>
  <c r="AT4" i="78"/>
  <c r="AT4" i="76"/>
  <c r="AT4" i="74"/>
  <c r="V92" i="95"/>
  <c r="AT4" i="75"/>
  <c r="AT4" i="81"/>
  <c r="AT4" i="87"/>
  <c r="AT4" i="90"/>
  <c r="AT4" i="77"/>
  <c r="AT4" i="2"/>
  <c r="AT4" i="82"/>
  <c r="AT4" i="89"/>
  <c r="AT4" i="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<sst xmlns="http://schemas.openxmlformats.org/spreadsheetml/2006/main" count="3183" uniqueCount="463">
  <si>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</si>
  <si>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</si>
  <si>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</si>
  <si>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</si>
  <si>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</si>
  <si>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</si>
  <si>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</si>
  <si>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</si>
  <si>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</si>
  <si>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</si>
  <si>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</si>
  <si>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</si>
  <si>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</si>
  <si>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</si>
  <si>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</si>
  <si>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</si>
  <si>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</si>
  <si>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</si>
  <si>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</si>
  <si>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</si>
  <si>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</si>
  <si>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</si>
  <si>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</si>
  <si>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</si>
  <si>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</si>
  <si>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</si>
  <si>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</si>
  <si>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</si>
  <si>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</si>
  <si>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</si>
  <si>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</si>
  <si>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</si>
  <si>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</si>
  <si>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</si>
  <si>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</si>
  <si>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</si>
  <si>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</si>
  <si>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</si>
  <si>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</si>
  <si>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</si>
  <si>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</si>
  <si>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</si>
  <si>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</si>
  <si>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</si>
  <si>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</si>
  <si>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</si>
  <si>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</si>
  <si>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</si>
  <si>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</si>
  <si>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</si>
  <si>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</si>
  <si>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</si>
  <si>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</si>
  <si>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</si>
  <si>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</si>
  <si>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</si>
  <si>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</si>
  <si>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</si>
  <si>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</si>
  <si>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</si>
  <si>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</si>
  <si>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</si>
  <si>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</si>
  <si>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</si>
  <si>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</si>
  <si>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</si>
  <si>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</si>
  <si>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</si>
  <si>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</si>
  <si>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</si>
  <si>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</si>
  <si>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</si>
  <si>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</si>
  <si>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</si>
  <si>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</si>
  <si>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</si>
  <si>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</si>
  <si>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</si>
  <si>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</si>
  <si>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</si>
  <si>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</si>
  <si>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</si>
  <si>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</si>
  <si>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</si>
  <si>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</si>
  <si>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</si>
  <si>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</si>
  <si>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</si>
  <si>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</si>
  <si>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</si>
  <si>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</si>
  <si>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</si>
  <si>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</si>
  <si>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</si>
  <si>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</si>
  <si>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</si>
  <si>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</si>
  <si>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</si>
  <si>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</si>
  <si>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</si>
  <si>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</si>
  <si>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</si>
  <si>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</si>
  <si>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</si>
  <si>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</si>
  <si>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</si>
  <si>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</si>
  <si>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</si>
  <si>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</si>
  <si>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</si>
  <si>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</si>
  <si>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</si>
  <si>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</si>
  <si>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</si>
  <si>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</si>
  <si>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</si>
  <si>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</si>
  <si>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</si>
  <si>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</si>
  <si>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</si>
  <si>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</si>
  <si>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</si>
  <si>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</si>
  <si>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</si>
  <si>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</si>
  <si>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</si>
  <si>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</si>
  <si>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</si>
  <si>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</si>
  <si>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</si>
  <si>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</si>
  <si>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</si>
  <si>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</si>
  <si>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</si>
  <si>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</si>
  <si>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</si>
  <si>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</si>
  <si>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</si>
  <si>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</si>
  <si>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</si>
  <si>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</si>
  <si>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</si>
  <si>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</si>
  <si>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</si>
  <si>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</si>
  <si>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</si>
  <si>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</si>
  <si>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</si>
  <si>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</si>
  <si>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</si>
  <si>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</si>
  <si>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</si>
  <si>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</si>
  <si>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</si>
  <si>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</si>
  <si>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</si>
  <si>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</si>
  <si>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</si>
  <si>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</si>
  <si>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</si>
  <si>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</si>
  <si>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</si>
  <si>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</si>
  <si>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</si>
  <si>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</si>
  <si>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</si>
  <si>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</si>
  <si>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</si>
  <si>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</si>
  <si>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</si>
  <si>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</si>
  <si>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</si>
  <si>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</si>
  <si>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</si>
  <si>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</si>
  <si>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</si>
  <si>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</si>
  <si>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</si>
  <si>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</si>
  <si>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</si>
  <si>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</si>
  <si>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</si>
  <si>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</si>
  <si>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</si>
  <si>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</si>
  <si>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</si>
  <si>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</si>
  <si>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</si>
  <si>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</si>
  <si>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</si>
  <si>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</si>
  <si>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</si>
  <si>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</si>
  <si>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</si>
  <si>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</si>
  <si>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</si>
  <si>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</si>
  <si>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</si>
  <si>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</si>
  <si>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</si>
  <si>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</si>
  <si>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</si>
  <si>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</si>
  <si>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</si>
  <si>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</si>
  <si>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</si>
  <si>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</si>
  <si>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</si>
  <si>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</si>
  <si>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</si>
  <si>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</si>
  <si>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</si>
  <si>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</si>
  <si>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</si>
  <si>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</si>
  <si>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</si>
  <si>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</si>
  <si>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</si>
  <si>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</si>
  <si>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</si>
  <si>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</si>
  <si>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</si>
  <si>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</si>
  <si>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</si>
  <si>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</si>
  <si>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</si>
  <si>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</si>
  <si>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</si>
  <si>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</si>
  <si>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</si>
  <si>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</si>
  <si>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</si>
  <si>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</si>
  <si>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</si>
  <si>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</si>
  <si>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</si>
  <si>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</si>
  <si>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</si>
  <si>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</si>
  <si>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</si>
  <si>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</si>
  <si>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</si>
  <si>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</si>
  <si>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</si>
  <si>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</si>
  <si>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</si>
  <si>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</si>
  <si>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</si>
  <si>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</si>
  <si>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</si>
  <si>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</si>
  <si>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</si>
  <si>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</si>
  <si>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</si>
  <si>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</si>
  <si>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</si>
  <si>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</si>
  <si>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</si>
  <si>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</si>
  <si>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</si>
  <si>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</si>
  <si>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</si>
  <si>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</si>
  <si>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</si>
  <si>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</si>
  <si>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</si>
  <si>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</si>
  <si>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</si>
  <si>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</si>
  <si>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</si>
  <si>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</si>
  <si>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</si>
  <si>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</si>
  <si>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</si>
  <si>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</si>
  <si>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</si>
  <si>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</si>
  <si>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</si>
  <si>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</si>
  <si>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</si>
  <si>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</si>
  <si>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</si>
  <si>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</si>
  <si>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</si>
  <si>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</si>
  <si>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</si>
  <si>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</si>
  <si>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</si>
  <si>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</si>
  <si>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</si>
  <si>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</si>
  <si>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</si>
  <si>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</si>
  <si>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</si>
  <si>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</si>
  <si>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</si>
  <si>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</si>
  <si>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</si>
  <si>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</si>
  <si>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</si>
  <si>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</si>
  <si>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</si>
  <si>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</si>
  <si>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</si>
  <si>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</si>
  <si>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</si>
  <si>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</si>
  <si>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</si>
  <si>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</si>
  <si>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</si>
  <si>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</si>
  <si>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</si>
  <si>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</si>
  <si>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</si>
  <si>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</si>
  <si>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</si>
  <si>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</si>
  <si>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</si>
  <si>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</si>
  <si>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</si>
  <si>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</si>
  <si>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</si>
  <si>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</si>
  <si>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</si>
  <si>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</si>
  <si>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</si>
  <si>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</si>
  <si>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</si>
  <si>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</si>
  <si>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</si>
  <si>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</si>
  <si>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</si>
  <si>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</si>
  <si>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</si>
  <si>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</si>
  <si>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</si>
  <si>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</si>
  <si>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</si>
  <si>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</si>
  <si>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</si>
  <si>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</si>
  <si>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</si>
  <si>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</si>
  <si>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</si>
  <si>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</si>
  <si>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</si>
  <si>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</si>
  <si>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</si>
  <si>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</si>
  <si>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</si>
  <si>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</si>
  <si>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</si>
  <si>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</si>
  <si>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</si>
  <si>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</si>
  <si>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</si>
  <si>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</si>
  <si>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</si>
  <si>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</si>
  <si>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</si>
  <si>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</si>
  <si>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</si>
  <si>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</si>
  <si>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</si>
  <si>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</si>
  <si>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</si>
  <si>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</si>
  <si>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</si>
  <si>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</si>
  <si>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</si>
  <si>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</si>
  <si>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</si>
  <si>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</si>
  <si>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</si>
  <si>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</si>
  <si>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</si>
  <si>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</si>
  <si>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</si>
  <si>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</si>
  <si>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</si>
  <si>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</si>
  <si>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</si>
  <si>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</si>
  <si>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</si>
  <si>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</si>
  <si>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</si>
  <si>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</si>
  <si>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</si>
  <si>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</si>
  <si>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</si>
  <si>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</si>
  <si>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</si>
  <si>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</si>
  <si>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</si>
  <si>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</si>
  <si>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</si>
  <si>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</si>
  <si>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</si>
  <si>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</si>
  <si>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</si>
  <si>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</si>
  <si>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</si>
  <si>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</si>
  <si>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</si>
  <si>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</si>
  <si>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</si>
  <si>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</si>
  <si>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</si>
  <si>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</si>
  <si>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</si>
  <si>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</si>
  <si>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</si>
  <si>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</si>
  <si>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</si>
  <si>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</si>
  <si>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</si>
  <si>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</si>
  <si>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</si>
  <si>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</si>
  <si>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</si>
  <si>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</si>
  <si>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</si>
  <si>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</si>
  <si>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</si>
  <si>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</si>
  <si>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</si>
  <si>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</si>
  <si>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</si>
  <si>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</si>
  <si>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</si>
  <si>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</si>
  <si>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</si>
  <si>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</si>
  <si>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</si>
  <si>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</si>
  <si>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</si>
  <si>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</si>
  <si>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</si>
  <si>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</si>
  <si>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</si>
  <si>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</si>
  <si>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</si>
  <si>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</si>
  <si>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</si>
  <si>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</si>
  <si>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</si>
  <si>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</si>
  <si>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</si>
  <si>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令和7年6月5日</t>
  </si>
  <si>
    <t>東京都　港区　芝　３－５－５</t>
  </si>
  <si>
    <t>不二建設株式会社
東京支社　建築部門　執行役員　加藤　甲四郎</t>
  </si>
  <si>
    <t>03-5476-5563</t>
  </si>
  <si>
    <t>不二建設株式会社　東京支社</t>
  </si>
  <si>
    <t>大分類：D建設業　中分類：06総合工事業</t>
  </si>
  <si>
    <t>前年度（2023年度）完成工事高　　  200.9  億</t>
  </si>
  <si>
    <t>　　　　　141名　(2024年3月末)</t>
  </si>
  <si>
    <t>分別の徹底・廃棄物の圧縮(空隙率の削減)</t>
  </si>
  <si>
    <t>分別の徹底・廃棄物の圧縮(空隙率の削減)の再強化。　　　　　　　　　　　　　　　　　　　建設汚泥の敷地内利用の検討。</t>
  </si>
  <si>
    <t>廃プラ・木くず・紙くず・金属くず・がれき類等を作業所の敷地・計画状況に応じて、無理のない分別品目を選定し分別を実施。</t>
  </si>
  <si>
    <t>現状の取組みを継続し、分別廃棄物の圧縮努力を行い、搬出時の削減の実施を強化する。</t>
  </si>
  <si>
    <t>無</t>
  </si>
  <si>
    <t>優良認定処理業者・再生利用業者を選定する。</t>
  </si>
  <si>
    <t>現状の取組みの強化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</si>
</sst>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FC4A95E0-79B4-4FAE-B1F0-AF13CCFFD416}"/>
                </a:ext>
              </a:extLst>
            </xdr:cNvPr>
            <xdr:cNvPicPr>
              <a:picLocks noChangeAspect="1" noChangeArrowheads="1"/>
              <a:extLst>
                <a:ext uri="{84589F7E-364E-4C9E-8A38-B11213B215E9}">
                  <a14:cameraTool cellRange="表紙!$D$77" spid="_x0000_s970753"/>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D2601148-5995-4C19-AFAF-3293FEDDD94A}"/>
                </a:ext>
              </a:extLst>
            </xdr:cNvPr>
            <xdr:cNvPicPr>
              <a:picLocks noChangeAspect="1" noChangeArrowheads="1"/>
              <a:extLst>
                <a:ext uri="{84589F7E-364E-4C9E-8A38-B11213B215E9}">
                  <a14:cameraTool cellRange="表紙!$F$62" spid="_x0000_s970754"/>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C79" zoomScale="115" zoomScaleNormal="115" zoomScaleSheetLayoutView="115" workbookViewId="0">
      <selection activeCell="C27" sqref="C27"/>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49" t="s">
        <v>386</v>
      </c>
      <c r="D18" s="550"/>
      <c r="E18" s="550"/>
      <c r="F18" s="550"/>
      <c r="G18" s="550"/>
      <c r="H18" s="550"/>
      <c r="I18" s="550"/>
      <c r="J18" s="550"/>
      <c r="K18" s="550"/>
      <c r="L18" s="550"/>
      <c r="M18" s="551"/>
      <c r="N18" s="551"/>
      <c r="O18" s="551"/>
      <c r="P18" s="551"/>
      <c r="Q18" s="551"/>
      <c r="R18" s="551"/>
      <c r="S18" s="551"/>
      <c r="T18" s="551"/>
      <c r="U18" s="551"/>
      <c r="V18" s="551"/>
      <c r="W18" s="551"/>
      <c r="X18" s="551"/>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52"/>
      <c r="D21" s="553"/>
      <c r="E21" s="21" t="s">
        <v>50</v>
      </c>
      <c r="W21" s="21"/>
      <c r="X21" s="21"/>
      <c r="Y21" s="23"/>
    </row>
    <row r="22" spans="1:27" ht="13.5" x14ac:dyDescent="0.15">
      <c r="C22" s="554" t="s">
        <v>395</v>
      </c>
      <c r="D22" s="555"/>
      <c r="E22" s="21" t="s">
        <v>384</v>
      </c>
      <c r="W22" s="21"/>
      <c r="X22" s="23"/>
      <c r="Y22" s="23"/>
    </row>
    <row r="23" spans="1:27" ht="13.5" x14ac:dyDescent="0.15">
      <c r="C23" s="556" t="s">
        <v>396</v>
      </c>
      <c r="D23" s="557"/>
      <c r="E23" s="21" t="s">
        <v>1</v>
      </c>
      <c r="W23" s="21"/>
      <c r="X23" s="23"/>
      <c r="Y23" s="23"/>
    </row>
    <row r="24" spans="1:27" ht="13.5" x14ac:dyDescent="0.15">
      <c r="C24" s="558" t="s">
        <v>397</v>
      </c>
      <c r="D24" s="559"/>
      <c r="E24" s="21" t="s">
        <v>46</v>
      </c>
      <c r="W24" s="21"/>
      <c r="X24" s="23"/>
      <c r="Y24" s="23"/>
    </row>
    <row r="25" spans="1:27" ht="13.5" x14ac:dyDescent="0.15">
      <c r="C25" s="560" t="s">
        <v>398</v>
      </c>
      <c r="D25" s="561"/>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1" t="s">
        <v>356</v>
      </c>
      <c r="Q28" s="586" t="s">
        <v>114</v>
      </c>
      <c r="R28" s="587"/>
      <c r="S28" s="588"/>
      <c r="T28" s="343" t="s">
        <v>115</v>
      </c>
      <c r="U28" s="290"/>
      <c r="V28" s="290"/>
      <c r="X28" s="21"/>
      <c r="Y28" s="21"/>
      <c r="Z28" s="23"/>
    </row>
    <row r="29" spans="1:27" ht="20.100000000000001" customHeight="1" thickBot="1" x14ac:dyDescent="0.2">
      <c r="A29" s="24">
        <f>+X256</f>
        <v>0</v>
      </c>
      <c r="C29" s="22" t="s">
        <v>238</v>
      </c>
      <c r="P29" s="582"/>
      <c r="Q29" s="583" t="str">
        <f>IF($K$90+1E-25&gt;=1000,"〇","")</f>
        <v>〇</v>
      </c>
      <c r="R29" s="584"/>
      <c r="S29" s="585"/>
      <c r="T29" s="372" t="str">
        <f>IF($K$90+1E-28&lt;1000,"〇","")</f>
        <v/>
      </c>
      <c r="U29" s="448"/>
      <c r="V29" s="21"/>
      <c r="X29" s="21"/>
      <c r="Y29" s="21"/>
      <c r="Z29" s="23"/>
      <c r="AA29" s="329"/>
    </row>
    <row r="30" spans="1:27" ht="13.5" x14ac:dyDescent="0.15">
      <c r="C30" s="589" t="s">
        <v>416</v>
      </c>
      <c r="D30" s="589"/>
      <c r="E30" s="589"/>
      <c r="F30" s="589"/>
      <c r="G30" s="589"/>
      <c r="H30" s="589"/>
      <c r="I30" s="589"/>
      <c r="J30" s="589"/>
      <c r="K30" s="589"/>
      <c r="L30" s="589"/>
      <c r="M30" s="589"/>
      <c r="N30" s="589"/>
      <c r="O30" s="589"/>
      <c r="P30" s="589"/>
      <c r="Q30" s="589"/>
      <c r="R30" s="589"/>
      <c r="S30" s="589"/>
      <c r="T30" s="589"/>
      <c r="U30" s="589"/>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0" t="s">
        <v>92</v>
      </c>
      <c r="D32" s="591"/>
      <c r="E32" s="591"/>
      <c r="F32" s="591"/>
      <c r="G32" s="591"/>
      <c r="H32" s="591"/>
      <c r="I32" s="591"/>
      <c r="J32" s="591"/>
      <c r="K32" s="591"/>
      <c r="L32" s="591"/>
      <c r="M32" s="591"/>
      <c r="N32" s="591"/>
      <c r="O32" s="591"/>
      <c r="P32" s="591"/>
      <c r="Q32" s="591"/>
      <c r="R32" s="591"/>
      <c r="S32" s="591"/>
      <c r="T32" s="591"/>
      <c r="U32" s="592"/>
      <c r="V32" s="21"/>
      <c r="W32" s="21"/>
      <c r="X32" s="21"/>
      <c r="Y32" s="21"/>
    </row>
    <row r="33" spans="1:25" ht="12" customHeight="1" x14ac:dyDescent="0.15">
      <c r="C33" s="590"/>
      <c r="D33" s="591"/>
      <c r="E33" s="591"/>
      <c r="F33" s="591"/>
      <c r="G33" s="591"/>
      <c r="H33" s="591"/>
      <c r="I33" s="591"/>
      <c r="J33" s="591"/>
      <c r="K33" s="591"/>
      <c r="L33" s="591"/>
      <c r="M33" s="591"/>
      <c r="N33" s="591"/>
      <c r="O33" s="591"/>
      <c r="P33" s="591"/>
      <c r="Q33" s="591"/>
      <c r="R33" s="591"/>
      <c r="S33" s="591"/>
      <c r="T33" s="591"/>
      <c r="U33" s="592"/>
      <c r="W33" s="21"/>
      <c r="X33" s="21"/>
      <c r="Y33" s="21"/>
    </row>
    <row r="34" spans="1:25" ht="10.35" customHeight="1" x14ac:dyDescent="0.15">
      <c r="C34" s="86"/>
      <c r="U34" s="87"/>
      <c r="W34" s="21"/>
      <c r="X34" s="21"/>
      <c r="Y34" s="23"/>
    </row>
    <row r="35" spans="1:25" ht="14.25" x14ac:dyDescent="0.15">
      <c r="C35" s="86"/>
      <c r="P35" s="620" t="s">
        <v>448</v>
      </c>
      <c r="Q35" s="621"/>
      <c r="R35" s="621"/>
      <c r="S35" s="621"/>
      <c r="T35" s="622"/>
      <c r="U35" s="623"/>
      <c r="W35" s="21"/>
      <c r="X35" s="21"/>
      <c r="Y35" s="23"/>
    </row>
    <row r="36" spans="1:25" ht="13.5" x14ac:dyDescent="0.15">
      <c r="C36" s="86"/>
      <c r="S36" s="43"/>
      <c r="T36" s="43"/>
      <c r="U36" s="88"/>
      <c r="W36" s="21"/>
      <c r="X36" s="21"/>
      <c r="Y36" s="23"/>
    </row>
    <row r="37" spans="1:25" ht="13.5" x14ac:dyDescent="0.15">
      <c r="C37" s="593" t="s">
        <v>41</v>
      </c>
      <c r="D37" s="594"/>
      <c r="E37" s="594"/>
      <c r="F37" s="594"/>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24" t="s">
        <v>449</v>
      </c>
      <c r="M40" s="624"/>
      <c r="N40" s="624"/>
      <c r="O40" s="624"/>
      <c r="P40" s="624"/>
      <c r="Q40" s="624"/>
      <c r="R40" s="624"/>
      <c r="S40" s="624"/>
      <c r="T40" s="624"/>
      <c r="U40" s="625"/>
      <c r="W40" s="21"/>
      <c r="X40" s="21"/>
    </row>
    <row r="41" spans="1:25" ht="26.25" customHeight="1" x14ac:dyDescent="0.15">
      <c r="C41" s="86"/>
      <c r="I41" s="25"/>
      <c r="J41" s="25" t="s">
        <v>7</v>
      </c>
      <c r="K41" s="25"/>
      <c r="L41" s="624" t="s">
        <v>450</v>
      </c>
      <c r="M41" s="624"/>
      <c r="N41" s="624"/>
      <c r="O41" s="624"/>
      <c r="P41" s="624"/>
      <c r="Q41" s="624"/>
      <c r="R41" s="624"/>
      <c r="S41" s="624"/>
      <c r="T41" s="624"/>
      <c r="U41" s="625"/>
    </row>
    <row r="42" spans="1:25" x14ac:dyDescent="0.15">
      <c r="C42" s="86"/>
      <c r="L42" s="22" t="s">
        <v>8</v>
      </c>
      <c r="U42" s="87"/>
    </row>
    <row r="43" spans="1:25" ht="13.5" x14ac:dyDescent="0.15">
      <c r="C43" s="86"/>
      <c r="L43" s="26"/>
      <c r="M43" s="26" t="s">
        <v>9</v>
      </c>
      <c r="N43" s="26"/>
      <c r="O43" s="626" t="s">
        <v>451</v>
      </c>
      <c r="P43" s="626"/>
      <c r="Q43" s="626"/>
      <c r="R43" s="626"/>
      <c r="S43" s="626"/>
      <c r="T43" s="626"/>
      <c r="U43" s="627"/>
    </row>
    <row r="44" spans="1:25" x14ac:dyDescent="0.15">
      <c r="C44" s="86"/>
      <c r="L44" s="26"/>
      <c r="M44" s="26"/>
      <c r="N44" s="26"/>
      <c r="U44" s="87"/>
    </row>
    <row r="45" spans="1:25" x14ac:dyDescent="0.15">
      <c r="C45" s="86"/>
      <c r="U45" s="87"/>
    </row>
    <row r="46" spans="1:25" ht="30" customHeight="1" x14ac:dyDescent="0.15">
      <c r="A46" s="24">
        <v>4</v>
      </c>
      <c r="C46" s="568" t="s">
        <v>405</v>
      </c>
      <c r="D46" s="569"/>
      <c r="E46" s="569"/>
      <c r="F46" s="569"/>
      <c r="G46" s="569"/>
      <c r="H46" s="569"/>
      <c r="I46" s="569"/>
      <c r="J46" s="569"/>
      <c r="K46" s="569"/>
      <c r="L46" s="569"/>
      <c r="M46" s="569"/>
      <c r="N46" s="569"/>
      <c r="O46" s="569"/>
      <c r="P46" s="569"/>
      <c r="Q46" s="569"/>
      <c r="R46" s="569"/>
      <c r="S46" s="569"/>
      <c r="T46" s="569"/>
      <c r="U46" s="570"/>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62" t="s">
        <v>10</v>
      </c>
      <c r="D48" s="571"/>
      <c r="E48" s="572"/>
      <c r="F48" s="628" t="s">
        <v>452</v>
      </c>
      <c r="G48" s="629"/>
      <c r="H48" s="629"/>
      <c r="I48" s="630"/>
      <c r="J48" s="630"/>
      <c r="K48" s="630"/>
      <c r="L48" s="630"/>
      <c r="M48" s="630"/>
      <c r="N48" s="630"/>
      <c r="O48" s="630"/>
      <c r="P48" s="487" t="s">
        <v>431</v>
      </c>
      <c r="Q48" s="576"/>
      <c r="R48" s="576"/>
      <c r="S48" s="576"/>
      <c r="T48" s="576"/>
      <c r="U48" s="577"/>
    </row>
    <row r="49" spans="3:23" ht="21.75" customHeight="1" x14ac:dyDescent="0.15">
      <c r="C49" s="573"/>
      <c r="D49" s="574"/>
      <c r="E49" s="575"/>
      <c r="F49" s="631"/>
      <c r="G49" s="632"/>
      <c r="H49" s="632"/>
      <c r="I49" s="632"/>
      <c r="J49" s="632"/>
      <c r="K49" s="632"/>
      <c r="L49" s="632"/>
      <c r="M49" s="632"/>
      <c r="N49" s="632"/>
      <c r="O49" s="632"/>
      <c r="P49" s="578"/>
      <c r="Q49" s="579"/>
      <c r="R49" s="579"/>
      <c r="S49" s="579"/>
      <c r="T49" s="579"/>
      <c r="U49" s="580"/>
    </row>
    <row r="50" spans="3:23" ht="26.25" customHeight="1" x14ac:dyDescent="0.15">
      <c r="C50" s="562" t="s">
        <v>11</v>
      </c>
      <c r="D50" s="563"/>
      <c r="E50" s="564"/>
      <c r="F50" s="633" t="s">
        <v>449</v>
      </c>
      <c r="G50" s="634"/>
      <c r="H50" s="634"/>
      <c r="I50" s="634"/>
      <c r="J50" s="634"/>
      <c r="K50" s="634"/>
      <c r="L50" s="634"/>
      <c r="M50" s="634"/>
      <c r="N50" s="341" t="s">
        <v>172</v>
      </c>
      <c r="O50" s="449"/>
      <c r="P50" s="450"/>
      <c r="Q50" s="637" t="s">
        <v>451</v>
      </c>
      <c r="R50" s="637"/>
      <c r="S50" s="637"/>
      <c r="T50" s="637"/>
      <c r="U50" s="638"/>
    </row>
    <row r="51" spans="3:23" ht="26.25" customHeight="1" x14ac:dyDescent="0.15">
      <c r="C51" s="565"/>
      <c r="D51" s="566"/>
      <c r="E51" s="567"/>
      <c r="F51" s="635"/>
      <c r="G51" s="636"/>
      <c r="H51" s="636"/>
      <c r="I51" s="636"/>
      <c r="J51" s="636"/>
      <c r="K51" s="636"/>
      <c r="L51" s="636"/>
      <c r="M51" s="636"/>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639" t="s">
        <v>453</v>
      </c>
      <c r="O54" s="639"/>
      <c r="P54" s="639"/>
      <c r="Q54" s="639"/>
      <c r="R54" s="639"/>
      <c r="S54" s="639"/>
      <c r="T54" s="639"/>
      <c r="U54" s="640"/>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15">
      <c r="C57" s="188"/>
      <c r="D57" s="520" t="s">
        <v>421</v>
      </c>
      <c r="E57" s="521"/>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0"/>
      <c r="E58" s="521"/>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41" t="s">
        <v>454</v>
      </c>
      <c r="G60" s="642"/>
      <c r="H60" s="642"/>
      <c r="I60" s="642"/>
      <c r="J60" s="642"/>
      <c r="K60" s="642"/>
      <c r="L60" s="642"/>
      <c r="M60" s="642"/>
      <c r="N60" s="642"/>
      <c r="O60" s="642"/>
      <c r="P60" s="642"/>
      <c r="Q60" s="642"/>
      <c r="R60" s="642"/>
      <c r="S60" s="642"/>
      <c r="T60" s="642"/>
      <c r="U60" s="643"/>
      <c r="W60" s="28"/>
    </row>
    <row r="61" spans="3:23" ht="18" customHeight="1" x14ac:dyDescent="0.15">
      <c r="C61" s="451"/>
      <c r="D61" s="340" t="s">
        <v>290</v>
      </c>
      <c r="E61" s="342" t="s">
        <v>241</v>
      </c>
      <c r="F61" s="644" t="s">
        <v>455</v>
      </c>
      <c r="G61" s="645"/>
      <c r="H61" s="645"/>
      <c r="I61" s="645"/>
      <c r="J61" s="645"/>
      <c r="K61" s="645"/>
      <c r="L61" s="645"/>
      <c r="M61" s="645"/>
      <c r="N61" s="645"/>
      <c r="O61" s="645"/>
      <c r="P61" s="645"/>
      <c r="Q61" s="645"/>
      <c r="R61" s="645"/>
      <c r="S61" s="645"/>
      <c r="T61" s="645"/>
      <c r="U61" s="646"/>
      <c r="W61" s="28"/>
    </row>
    <row r="62" spans="3:23" ht="14.1" customHeight="1" x14ac:dyDescent="0.15">
      <c r="C62" s="451"/>
      <c r="D62" s="373"/>
      <c r="E62" s="347"/>
      <c r="F62" s="532" t="s">
        <v>446</v>
      </c>
      <c r="G62" s="533"/>
      <c r="H62" s="533"/>
      <c r="I62" s="533"/>
      <c r="J62" s="533"/>
      <c r="K62" s="533"/>
      <c r="L62" s="533"/>
      <c r="M62" s="533"/>
      <c r="N62" s="533"/>
      <c r="O62" s="533"/>
      <c r="P62" s="533"/>
      <c r="Q62" s="533"/>
      <c r="R62" s="533"/>
      <c r="S62" s="533"/>
      <c r="T62" s="533"/>
      <c r="U62" s="534"/>
      <c r="W62" s="28" t="s">
        <v>445</v>
      </c>
    </row>
    <row r="63" spans="3:23" ht="14.1" customHeight="1" x14ac:dyDescent="0.15">
      <c r="C63" s="451"/>
      <c r="D63" s="374" t="s">
        <v>61</v>
      </c>
      <c r="E63" s="505" t="s">
        <v>413</v>
      </c>
      <c r="F63" s="535"/>
      <c r="G63" s="536"/>
      <c r="H63" s="536"/>
      <c r="I63" s="536"/>
      <c r="J63" s="536"/>
      <c r="K63" s="536"/>
      <c r="L63" s="536"/>
      <c r="M63" s="536"/>
      <c r="N63" s="536"/>
      <c r="O63" s="536"/>
      <c r="P63" s="536"/>
      <c r="Q63" s="536"/>
      <c r="R63" s="536"/>
      <c r="S63" s="536"/>
      <c r="T63" s="536"/>
      <c r="U63" s="537"/>
      <c r="W63" s="28"/>
    </row>
    <row r="64" spans="3:23" ht="14.1" customHeight="1" x14ac:dyDescent="0.15">
      <c r="C64" s="451"/>
      <c r="D64" s="374"/>
      <c r="E64" s="506"/>
      <c r="F64" s="535"/>
      <c r="G64" s="536"/>
      <c r="H64" s="536"/>
      <c r="I64" s="536"/>
      <c r="J64" s="536"/>
      <c r="K64" s="536"/>
      <c r="L64" s="536"/>
      <c r="M64" s="536"/>
      <c r="N64" s="536"/>
      <c r="O64" s="536"/>
      <c r="P64" s="536"/>
      <c r="Q64" s="536"/>
      <c r="R64" s="536"/>
      <c r="S64" s="536"/>
      <c r="T64" s="536"/>
      <c r="U64" s="537"/>
      <c r="W64" s="28"/>
    </row>
    <row r="65" spans="3:23" ht="14.1" customHeight="1" x14ac:dyDescent="0.15">
      <c r="C65" s="451"/>
      <c r="D65" s="374"/>
      <c r="E65" s="506"/>
      <c r="F65" s="535"/>
      <c r="G65" s="536"/>
      <c r="H65" s="536"/>
      <c r="I65" s="536"/>
      <c r="J65" s="536"/>
      <c r="K65" s="536"/>
      <c r="L65" s="536"/>
      <c r="M65" s="536"/>
      <c r="N65" s="536"/>
      <c r="O65" s="536"/>
      <c r="P65" s="536"/>
      <c r="Q65" s="536"/>
      <c r="R65" s="536"/>
      <c r="S65" s="536"/>
      <c r="T65" s="536"/>
      <c r="U65" s="537"/>
      <c r="W65" s="28"/>
    </row>
    <row r="66" spans="3:23" ht="14.1" customHeight="1" x14ac:dyDescent="0.15">
      <c r="C66" s="451"/>
      <c r="D66" s="374"/>
      <c r="E66" s="506"/>
      <c r="F66" s="535"/>
      <c r="G66" s="536"/>
      <c r="H66" s="536"/>
      <c r="I66" s="536"/>
      <c r="J66" s="536"/>
      <c r="K66" s="536"/>
      <c r="L66" s="536"/>
      <c r="M66" s="536"/>
      <c r="N66" s="536"/>
      <c r="O66" s="536"/>
      <c r="P66" s="536"/>
      <c r="Q66" s="536"/>
      <c r="R66" s="536"/>
      <c r="S66" s="536"/>
      <c r="T66" s="536"/>
      <c r="U66" s="537"/>
      <c r="W66" s="28"/>
    </row>
    <row r="67" spans="3:23" ht="14.1" customHeight="1" x14ac:dyDescent="0.15">
      <c r="C67" s="451"/>
      <c r="D67" s="507" t="s">
        <v>414</v>
      </c>
      <c r="E67" s="508"/>
      <c r="F67" s="535"/>
      <c r="G67" s="536"/>
      <c r="H67" s="536"/>
      <c r="I67" s="536"/>
      <c r="J67" s="536"/>
      <c r="K67" s="536"/>
      <c r="L67" s="536"/>
      <c r="M67" s="536"/>
      <c r="N67" s="536"/>
      <c r="O67" s="536"/>
      <c r="P67" s="536"/>
      <c r="Q67" s="536"/>
      <c r="R67" s="536"/>
      <c r="S67" s="536"/>
      <c r="T67" s="536"/>
      <c r="U67" s="537"/>
      <c r="W67" s="28"/>
    </row>
    <row r="68" spans="3:23" ht="14.1" customHeight="1" x14ac:dyDescent="0.15">
      <c r="C68" s="451"/>
      <c r="D68" s="509"/>
      <c r="E68" s="508"/>
      <c r="F68" s="535"/>
      <c r="G68" s="536"/>
      <c r="H68" s="536"/>
      <c r="I68" s="536"/>
      <c r="J68" s="536"/>
      <c r="K68" s="536"/>
      <c r="L68" s="536"/>
      <c r="M68" s="536"/>
      <c r="N68" s="536"/>
      <c r="O68" s="536"/>
      <c r="P68" s="536"/>
      <c r="Q68" s="536"/>
      <c r="R68" s="536"/>
      <c r="S68" s="536"/>
      <c r="T68" s="536"/>
      <c r="U68" s="537"/>
      <c r="W68" s="28"/>
    </row>
    <row r="69" spans="3:23" ht="14.1" customHeight="1" x14ac:dyDescent="0.15">
      <c r="C69" s="451"/>
      <c r="D69" s="509"/>
      <c r="E69" s="508"/>
      <c r="F69" s="535"/>
      <c r="G69" s="536"/>
      <c r="H69" s="536"/>
      <c r="I69" s="536"/>
      <c r="J69" s="536"/>
      <c r="K69" s="536"/>
      <c r="L69" s="536"/>
      <c r="M69" s="536"/>
      <c r="N69" s="536"/>
      <c r="O69" s="536"/>
      <c r="P69" s="536"/>
      <c r="Q69" s="536"/>
      <c r="R69" s="536"/>
      <c r="S69" s="536"/>
      <c r="T69" s="536"/>
      <c r="U69" s="537"/>
      <c r="W69" s="28"/>
    </row>
    <row r="70" spans="3:23" ht="14.1" customHeight="1" x14ac:dyDescent="0.15">
      <c r="C70" s="451"/>
      <c r="D70" s="509"/>
      <c r="E70" s="508"/>
      <c r="F70" s="535"/>
      <c r="G70" s="536"/>
      <c r="H70" s="536"/>
      <c r="I70" s="536"/>
      <c r="J70" s="536"/>
      <c r="K70" s="536"/>
      <c r="L70" s="536"/>
      <c r="M70" s="536"/>
      <c r="N70" s="536"/>
      <c r="O70" s="536"/>
      <c r="P70" s="536"/>
      <c r="Q70" s="536"/>
      <c r="R70" s="536"/>
      <c r="S70" s="536"/>
      <c r="T70" s="536"/>
      <c r="U70" s="537"/>
      <c r="W70" s="28"/>
    </row>
    <row r="71" spans="3:23" ht="14.1" customHeight="1" x14ac:dyDescent="0.15">
      <c r="C71" s="451"/>
      <c r="D71" s="509"/>
      <c r="E71" s="508"/>
      <c r="F71" s="535"/>
      <c r="G71" s="536"/>
      <c r="H71" s="536"/>
      <c r="I71" s="536"/>
      <c r="J71" s="536"/>
      <c r="K71" s="536"/>
      <c r="L71" s="536"/>
      <c r="M71" s="536"/>
      <c r="N71" s="536"/>
      <c r="O71" s="536"/>
      <c r="P71" s="536"/>
      <c r="Q71" s="536"/>
      <c r="R71" s="536"/>
      <c r="S71" s="536"/>
      <c r="T71" s="536"/>
      <c r="U71" s="537"/>
      <c r="W71" s="28"/>
    </row>
    <row r="72" spans="3:23" ht="14.1" customHeight="1" x14ac:dyDescent="0.15">
      <c r="C72" s="452"/>
      <c r="D72" s="375"/>
      <c r="E72" s="376"/>
      <c r="F72" s="538"/>
      <c r="G72" s="539"/>
      <c r="H72" s="539"/>
      <c r="I72" s="539"/>
      <c r="J72" s="539"/>
      <c r="K72" s="539"/>
      <c r="L72" s="539"/>
      <c r="M72" s="539"/>
      <c r="N72" s="539"/>
      <c r="O72" s="539"/>
      <c r="P72" s="539"/>
      <c r="Q72" s="539"/>
      <c r="R72" s="539"/>
      <c r="S72" s="539"/>
      <c r="T72" s="539"/>
      <c r="U72" s="540"/>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5" t="s">
        <v>415</v>
      </c>
      <c r="D74" s="525"/>
      <c r="E74" s="525"/>
      <c r="F74" s="525"/>
      <c r="G74" s="525"/>
      <c r="H74" s="525"/>
      <c r="I74" s="525"/>
      <c r="J74" s="525"/>
      <c r="K74" s="525"/>
      <c r="L74" s="525"/>
      <c r="M74" s="525"/>
      <c r="N74" s="525"/>
      <c r="O74" s="525"/>
      <c r="P74" s="525"/>
      <c r="Q74" s="525"/>
      <c r="R74" s="525"/>
      <c r="S74" s="525"/>
      <c r="T74" s="525"/>
      <c r="U74" s="525"/>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6" t="s">
        <v>447</v>
      </c>
      <c r="E77" s="527"/>
      <c r="F77" s="527"/>
      <c r="G77" s="527"/>
      <c r="H77" s="527"/>
      <c r="I77" s="527"/>
      <c r="J77" s="527"/>
      <c r="K77" s="527"/>
      <c r="L77" s="527"/>
      <c r="M77" s="527"/>
      <c r="N77" s="527"/>
      <c r="O77" s="527"/>
      <c r="P77" s="527"/>
      <c r="Q77" s="527"/>
      <c r="R77" s="527"/>
      <c r="S77" s="527"/>
      <c r="T77" s="527"/>
      <c r="U77" s="528"/>
      <c r="W77" s="28" t="s">
        <v>445</v>
      </c>
    </row>
    <row r="78" spans="3:23" ht="14.1" customHeight="1" x14ac:dyDescent="0.15">
      <c r="C78" s="188"/>
      <c r="D78" s="526"/>
      <c r="E78" s="527"/>
      <c r="F78" s="527"/>
      <c r="G78" s="527"/>
      <c r="H78" s="527"/>
      <c r="I78" s="527"/>
      <c r="J78" s="527"/>
      <c r="K78" s="527"/>
      <c r="L78" s="527"/>
      <c r="M78" s="527"/>
      <c r="N78" s="527"/>
      <c r="O78" s="527"/>
      <c r="P78" s="527"/>
      <c r="Q78" s="527"/>
      <c r="R78" s="527"/>
      <c r="S78" s="527"/>
      <c r="T78" s="527"/>
      <c r="U78" s="528"/>
      <c r="W78" s="28"/>
    </row>
    <row r="79" spans="3:23" ht="14.1" customHeight="1" x14ac:dyDescent="0.15">
      <c r="C79" s="188"/>
      <c r="D79" s="526"/>
      <c r="E79" s="527"/>
      <c r="F79" s="527"/>
      <c r="G79" s="527"/>
      <c r="H79" s="527"/>
      <c r="I79" s="527"/>
      <c r="J79" s="527"/>
      <c r="K79" s="527"/>
      <c r="L79" s="527"/>
      <c r="M79" s="527"/>
      <c r="N79" s="527"/>
      <c r="O79" s="527"/>
      <c r="P79" s="527"/>
      <c r="Q79" s="527"/>
      <c r="R79" s="527"/>
      <c r="S79" s="527"/>
      <c r="T79" s="527"/>
      <c r="U79" s="528"/>
      <c r="W79" s="28"/>
    </row>
    <row r="80" spans="3:23" ht="14.1" customHeight="1" x14ac:dyDescent="0.15">
      <c r="C80" s="188"/>
      <c r="D80" s="526"/>
      <c r="E80" s="527"/>
      <c r="F80" s="527"/>
      <c r="G80" s="527"/>
      <c r="H80" s="527"/>
      <c r="I80" s="527"/>
      <c r="J80" s="527"/>
      <c r="K80" s="527"/>
      <c r="L80" s="527"/>
      <c r="M80" s="527"/>
      <c r="N80" s="527"/>
      <c r="O80" s="527"/>
      <c r="P80" s="527"/>
      <c r="Q80" s="527"/>
      <c r="R80" s="527"/>
      <c r="S80" s="527"/>
      <c r="T80" s="527"/>
      <c r="U80" s="528"/>
      <c r="W80" s="28"/>
    </row>
    <row r="81" spans="1:29" ht="14.1" customHeight="1" x14ac:dyDescent="0.15">
      <c r="C81" s="188"/>
      <c r="D81" s="526"/>
      <c r="E81" s="527"/>
      <c r="F81" s="527"/>
      <c r="G81" s="527"/>
      <c r="H81" s="527"/>
      <c r="I81" s="527"/>
      <c r="J81" s="527"/>
      <c r="K81" s="527"/>
      <c r="L81" s="527"/>
      <c r="M81" s="527"/>
      <c r="N81" s="527"/>
      <c r="O81" s="527"/>
      <c r="P81" s="527"/>
      <c r="Q81" s="527"/>
      <c r="R81" s="527"/>
      <c r="S81" s="527"/>
      <c r="T81" s="527"/>
      <c r="U81" s="528"/>
      <c r="W81" s="28"/>
    </row>
    <row r="82" spans="1:29" ht="14.1" customHeight="1" x14ac:dyDescent="0.15">
      <c r="C82" s="188"/>
      <c r="D82" s="526"/>
      <c r="E82" s="527"/>
      <c r="F82" s="527"/>
      <c r="G82" s="527"/>
      <c r="H82" s="527"/>
      <c r="I82" s="527"/>
      <c r="J82" s="527"/>
      <c r="K82" s="527"/>
      <c r="L82" s="527"/>
      <c r="M82" s="527"/>
      <c r="N82" s="527"/>
      <c r="O82" s="527"/>
      <c r="P82" s="527"/>
      <c r="Q82" s="527"/>
      <c r="R82" s="527"/>
      <c r="S82" s="527"/>
      <c r="T82" s="527"/>
      <c r="U82" s="528"/>
      <c r="W82" s="28"/>
    </row>
    <row r="83" spans="1:29" ht="14.1" customHeight="1" x14ac:dyDescent="0.15">
      <c r="C83" s="188"/>
      <c r="D83" s="526"/>
      <c r="E83" s="527"/>
      <c r="F83" s="527"/>
      <c r="G83" s="527"/>
      <c r="H83" s="527"/>
      <c r="I83" s="527"/>
      <c r="J83" s="527"/>
      <c r="K83" s="527"/>
      <c r="L83" s="527"/>
      <c r="M83" s="527"/>
      <c r="N83" s="527"/>
      <c r="O83" s="527"/>
      <c r="P83" s="527"/>
      <c r="Q83" s="527"/>
      <c r="R83" s="527"/>
      <c r="S83" s="527"/>
      <c r="T83" s="527"/>
      <c r="U83" s="528"/>
      <c r="W83" s="28"/>
    </row>
    <row r="84" spans="1:29" ht="14.1" customHeight="1" x14ac:dyDescent="0.15">
      <c r="C84" s="188"/>
      <c r="D84" s="526"/>
      <c r="E84" s="527"/>
      <c r="F84" s="527"/>
      <c r="G84" s="527"/>
      <c r="H84" s="527"/>
      <c r="I84" s="527"/>
      <c r="J84" s="527"/>
      <c r="K84" s="527"/>
      <c r="L84" s="527"/>
      <c r="M84" s="527"/>
      <c r="N84" s="527"/>
      <c r="O84" s="527"/>
      <c r="P84" s="527"/>
      <c r="Q84" s="527"/>
      <c r="R84" s="527"/>
      <c r="S84" s="527"/>
      <c r="T84" s="527"/>
      <c r="U84" s="528"/>
      <c r="W84" s="28"/>
    </row>
    <row r="85" spans="1:29" ht="14.1" customHeight="1" x14ac:dyDescent="0.15">
      <c r="C85" s="188"/>
      <c r="D85" s="526"/>
      <c r="E85" s="527"/>
      <c r="F85" s="527"/>
      <c r="G85" s="527"/>
      <c r="H85" s="527"/>
      <c r="I85" s="527"/>
      <c r="J85" s="527"/>
      <c r="K85" s="527"/>
      <c r="L85" s="527"/>
      <c r="M85" s="527"/>
      <c r="N85" s="527"/>
      <c r="O85" s="527"/>
      <c r="P85" s="527"/>
      <c r="Q85" s="527"/>
      <c r="R85" s="527"/>
      <c r="S85" s="527"/>
      <c r="T85" s="527"/>
      <c r="U85" s="528"/>
      <c r="W85" s="28"/>
    </row>
    <row r="86" spans="1:29" ht="14.1" customHeight="1" x14ac:dyDescent="0.15">
      <c r="C86" s="452"/>
      <c r="D86" s="529"/>
      <c r="E86" s="530"/>
      <c r="F86" s="530"/>
      <c r="G86" s="530"/>
      <c r="H86" s="530"/>
      <c r="I86" s="530"/>
      <c r="J86" s="530"/>
      <c r="K86" s="530"/>
      <c r="L86" s="530"/>
      <c r="M86" s="530"/>
      <c r="N86" s="530"/>
      <c r="O86" s="530"/>
      <c r="P86" s="530"/>
      <c r="Q86" s="530"/>
      <c r="R86" s="530"/>
      <c r="S86" s="530"/>
      <c r="T86" s="530"/>
      <c r="U86" s="531"/>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7"/>
      <c r="D88" s="487" t="s">
        <v>288</v>
      </c>
      <c r="E88" s="514"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7"/>
      <c r="D89" s="488"/>
      <c r="E89" s="515"/>
      <c r="F89" s="180" t="s">
        <v>252</v>
      </c>
      <c r="G89" s="37"/>
      <c r="H89" s="37"/>
      <c r="I89" s="37"/>
      <c r="J89" s="37"/>
      <c r="K89" s="546">
        <f>+COUNTIF(別紙!G9:Z9,"&gt;0")</f>
        <v>7</v>
      </c>
      <c r="L89" s="546"/>
      <c r="M89" s="546"/>
      <c r="N89" s="35" t="s">
        <v>47</v>
      </c>
      <c r="O89" s="35"/>
      <c r="P89" s="455"/>
      <c r="Q89" s="541" t="s">
        <v>353</v>
      </c>
      <c r="R89" s="541"/>
      <c r="S89" s="541"/>
      <c r="T89" s="541"/>
      <c r="U89" s="542"/>
      <c r="V89" s="292"/>
      <c r="W89" s="292"/>
      <c r="Y89" s="28"/>
    </row>
    <row r="90" spans="1:29" ht="18" customHeight="1" x14ac:dyDescent="0.15">
      <c r="A90" s="24">
        <v>6</v>
      </c>
      <c r="C90" s="547"/>
      <c r="D90" s="488"/>
      <c r="E90" s="515"/>
      <c r="F90" s="186" t="s">
        <v>200</v>
      </c>
      <c r="G90" s="193"/>
      <c r="H90" s="193"/>
      <c r="I90" s="193"/>
      <c r="J90" s="193"/>
      <c r="K90" s="519">
        <f>+別紙!AA9</f>
        <v>1757.7999999999997</v>
      </c>
      <c r="L90" s="519"/>
      <c r="M90" s="519"/>
      <c r="N90" s="519"/>
      <c r="O90" s="519"/>
      <c r="P90" s="193" t="s">
        <v>291</v>
      </c>
      <c r="Q90" s="543"/>
      <c r="R90" s="543"/>
      <c r="S90" s="543"/>
      <c r="T90" s="543"/>
      <c r="U90" s="544"/>
      <c r="V90" s="292"/>
      <c r="W90" s="292"/>
      <c r="X90" s="517"/>
      <c r="Y90" s="517"/>
      <c r="Z90" s="517"/>
      <c r="AA90" s="517"/>
      <c r="AB90" s="517"/>
      <c r="AC90" s="517"/>
    </row>
    <row r="91" spans="1:29" ht="14.1" customHeight="1" x14ac:dyDescent="0.15">
      <c r="C91" s="547"/>
      <c r="D91" s="488"/>
      <c r="E91" s="515"/>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7"/>
      <c r="D92" s="488"/>
      <c r="E92" s="515"/>
      <c r="F92" s="325"/>
      <c r="G92" s="439"/>
      <c r="H92" s="287"/>
      <c r="I92" s="287"/>
      <c r="J92" s="439"/>
      <c r="K92" s="287"/>
      <c r="L92" s="288"/>
      <c r="M92" s="439"/>
      <c r="N92" s="287"/>
      <c r="O92" s="289"/>
      <c r="P92" s="439"/>
      <c r="Q92" s="287"/>
      <c r="R92" s="289"/>
      <c r="S92" s="545"/>
      <c r="T92" s="545"/>
      <c r="U92" s="326"/>
      <c r="V92" s="307" t="str">
        <f>+IF($F$54="Ｄ－建設業",IF($T$29="○","←　（建設業の場合は行政区毎の排出量内訳も記入してください）",""),"")</f>
        <v/>
      </c>
      <c r="W92" s="179"/>
      <c r="X92" s="179"/>
      <c r="Y92" s="179"/>
    </row>
    <row r="93" spans="1:29" ht="15" customHeight="1" x14ac:dyDescent="0.15">
      <c r="C93" s="547"/>
      <c r="D93" s="488"/>
      <c r="E93" s="515"/>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7"/>
      <c r="D94" s="488"/>
      <c r="E94" s="515"/>
      <c r="F94" s="535" t="s">
        <v>456</v>
      </c>
      <c r="G94" s="536"/>
      <c r="H94" s="536"/>
      <c r="I94" s="536"/>
      <c r="J94" s="536"/>
      <c r="K94" s="536"/>
      <c r="L94" s="536"/>
      <c r="M94" s="536"/>
      <c r="N94" s="536"/>
      <c r="O94" s="536"/>
      <c r="P94" s="536"/>
      <c r="Q94" s="536"/>
      <c r="R94" s="536"/>
      <c r="S94" s="536"/>
      <c r="T94" s="536"/>
      <c r="U94" s="537"/>
      <c r="V94" s="164"/>
      <c r="W94" s="165"/>
      <c r="X94" s="165"/>
      <c r="Y94" s="165"/>
    </row>
    <row r="95" spans="1:29" ht="14.1" customHeight="1" x14ac:dyDescent="0.15">
      <c r="C95" s="461"/>
      <c r="D95" s="488"/>
      <c r="E95" s="515"/>
      <c r="F95" s="535"/>
      <c r="G95" s="536"/>
      <c r="H95" s="536"/>
      <c r="I95" s="536"/>
      <c r="J95" s="536"/>
      <c r="K95" s="536"/>
      <c r="L95" s="536"/>
      <c r="M95" s="536"/>
      <c r="N95" s="536"/>
      <c r="O95" s="536"/>
      <c r="P95" s="536"/>
      <c r="Q95" s="536"/>
      <c r="R95" s="536"/>
      <c r="S95" s="536"/>
      <c r="T95" s="536"/>
      <c r="U95" s="537"/>
      <c r="V95" s="164"/>
      <c r="W95" s="165"/>
      <c r="X95" s="165"/>
      <c r="Y95" s="165"/>
    </row>
    <row r="96" spans="1:29" ht="14.1" customHeight="1" x14ac:dyDescent="0.15">
      <c r="C96" s="461"/>
      <c r="D96" s="488"/>
      <c r="E96" s="515"/>
      <c r="F96" s="535"/>
      <c r="G96" s="536"/>
      <c r="H96" s="536"/>
      <c r="I96" s="536"/>
      <c r="J96" s="536"/>
      <c r="K96" s="536"/>
      <c r="L96" s="536"/>
      <c r="M96" s="536"/>
      <c r="N96" s="536"/>
      <c r="O96" s="536"/>
      <c r="P96" s="536"/>
      <c r="Q96" s="536"/>
      <c r="R96" s="536"/>
      <c r="S96" s="536"/>
      <c r="T96" s="536"/>
      <c r="U96" s="537"/>
      <c r="V96" s="164"/>
      <c r="W96" s="165"/>
      <c r="X96" s="165"/>
      <c r="Y96" s="165"/>
    </row>
    <row r="97" spans="1:27" ht="14.1" customHeight="1" x14ac:dyDescent="0.15">
      <c r="C97" s="461"/>
      <c r="D97" s="488"/>
      <c r="E97" s="515"/>
      <c r="F97" s="535"/>
      <c r="G97" s="536"/>
      <c r="H97" s="536"/>
      <c r="I97" s="536"/>
      <c r="J97" s="536"/>
      <c r="K97" s="536"/>
      <c r="L97" s="536"/>
      <c r="M97" s="536"/>
      <c r="N97" s="536"/>
      <c r="O97" s="536"/>
      <c r="P97" s="536"/>
      <c r="Q97" s="536"/>
      <c r="R97" s="536"/>
      <c r="S97" s="536"/>
      <c r="T97" s="536"/>
      <c r="U97" s="537"/>
      <c r="V97" s="164"/>
      <c r="W97" s="165"/>
      <c r="X97" s="165"/>
      <c r="Y97" s="165"/>
    </row>
    <row r="98" spans="1:27" ht="14.1" customHeight="1" x14ac:dyDescent="0.15">
      <c r="C98" s="461"/>
      <c r="D98" s="488"/>
      <c r="E98" s="515"/>
      <c r="F98" s="535"/>
      <c r="G98" s="536"/>
      <c r="H98" s="536"/>
      <c r="I98" s="536"/>
      <c r="J98" s="536"/>
      <c r="K98" s="536"/>
      <c r="L98" s="536"/>
      <c r="M98" s="536"/>
      <c r="N98" s="536"/>
      <c r="O98" s="536"/>
      <c r="P98" s="536"/>
      <c r="Q98" s="536"/>
      <c r="R98" s="536"/>
      <c r="S98" s="536"/>
      <c r="T98" s="536"/>
      <c r="U98" s="537"/>
      <c r="V98" s="164"/>
      <c r="W98" s="165"/>
      <c r="X98" s="165"/>
      <c r="Y98" s="165"/>
    </row>
    <row r="99" spans="1:27" ht="14.1" customHeight="1" x14ac:dyDescent="0.15">
      <c r="C99" s="461"/>
      <c r="D99" s="488"/>
      <c r="E99" s="515"/>
      <c r="F99" s="535"/>
      <c r="G99" s="536"/>
      <c r="H99" s="536"/>
      <c r="I99" s="536"/>
      <c r="J99" s="536"/>
      <c r="K99" s="536"/>
      <c r="L99" s="536"/>
      <c r="M99" s="536"/>
      <c r="N99" s="536"/>
      <c r="O99" s="536"/>
      <c r="P99" s="536"/>
      <c r="Q99" s="536"/>
      <c r="R99" s="536"/>
      <c r="S99" s="536"/>
      <c r="T99" s="536"/>
      <c r="U99" s="537"/>
      <c r="V99" s="164"/>
      <c r="W99" s="165"/>
      <c r="X99" s="165"/>
      <c r="Y99" s="165"/>
    </row>
    <row r="100" spans="1:27" ht="14.1" customHeight="1" x14ac:dyDescent="0.15">
      <c r="C100" s="461"/>
      <c r="D100" s="488"/>
      <c r="E100" s="515"/>
      <c r="F100" s="535"/>
      <c r="G100" s="536"/>
      <c r="H100" s="536"/>
      <c r="I100" s="536"/>
      <c r="J100" s="536"/>
      <c r="K100" s="536"/>
      <c r="L100" s="536"/>
      <c r="M100" s="536"/>
      <c r="N100" s="536"/>
      <c r="O100" s="536"/>
      <c r="P100" s="536"/>
      <c r="Q100" s="536"/>
      <c r="R100" s="536"/>
      <c r="S100" s="536"/>
      <c r="T100" s="536"/>
      <c r="U100" s="537"/>
      <c r="V100" s="164"/>
      <c r="W100" s="165"/>
      <c r="X100" s="165"/>
      <c r="Y100" s="165"/>
    </row>
    <row r="101" spans="1:27" ht="14.1" customHeight="1" x14ac:dyDescent="0.15">
      <c r="C101" s="461"/>
      <c r="D101" s="488"/>
      <c r="E101" s="515"/>
      <c r="F101" s="535"/>
      <c r="G101" s="536"/>
      <c r="H101" s="536"/>
      <c r="I101" s="536"/>
      <c r="J101" s="536"/>
      <c r="K101" s="536"/>
      <c r="L101" s="536"/>
      <c r="M101" s="536"/>
      <c r="N101" s="536"/>
      <c r="O101" s="536"/>
      <c r="P101" s="536"/>
      <c r="Q101" s="536"/>
      <c r="R101" s="536"/>
      <c r="S101" s="536"/>
      <c r="T101" s="536"/>
      <c r="U101" s="537"/>
      <c r="V101" s="510"/>
      <c r="W101" s="511"/>
      <c r="X101" s="511"/>
      <c r="Y101" s="511"/>
      <c r="Z101" s="511"/>
    </row>
    <row r="102" spans="1:27" ht="14.1" customHeight="1" x14ac:dyDescent="0.15">
      <c r="C102" s="461"/>
      <c r="D102" s="489"/>
      <c r="E102" s="516"/>
      <c r="F102" s="538"/>
      <c r="G102" s="539"/>
      <c r="H102" s="539"/>
      <c r="I102" s="539"/>
      <c r="J102" s="539"/>
      <c r="K102" s="539"/>
      <c r="L102" s="539"/>
      <c r="M102" s="539"/>
      <c r="N102" s="539"/>
      <c r="O102" s="539"/>
      <c r="P102" s="539"/>
      <c r="Q102" s="539"/>
      <c r="R102" s="539"/>
      <c r="S102" s="539"/>
      <c r="T102" s="539"/>
      <c r="U102" s="540"/>
      <c r="V102" s="164"/>
      <c r="W102" s="165"/>
      <c r="X102" s="165"/>
      <c r="Y102" s="165"/>
    </row>
    <row r="103" spans="1:27" ht="15" customHeight="1" x14ac:dyDescent="0.15">
      <c r="C103" s="548"/>
      <c r="D103" s="522" t="s">
        <v>289</v>
      </c>
      <c r="E103" s="60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48"/>
      <c r="D104" s="523"/>
      <c r="E104" s="607"/>
      <c r="F104" s="180" t="s">
        <v>252</v>
      </c>
      <c r="G104" s="37"/>
      <c r="H104" s="37"/>
      <c r="I104" s="37"/>
      <c r="J104" s="37"/>
      <c r="K104" s="518">
        <f>+COUNTIF(別紙!G19:Z19,"&gt;0")</f>
        <v>7</v>
      </c>
      <c r="L104" s="518"/>
      <c r="M104" s="518"/>
      <c r="N104" s="35" t="s">
        <v>47</v>
      </c>
      <c r="O104" s="35"/>
      <c r="P104" s="455"/>
      <c r="Q104" s="541" t="s">
        <v>354</v>
      </c>
      <c r="R104" s="541"/>
      <c r="S104" s="541"/>
      <c r="T104" s="541"/>
      <c r="U104" s="542"/>
      <c r="V104" s="292"/>
      <c r="W104" s="292"/>
      <c r="X104" s="165"/>
      <c r="Y104" s="165"/>
      <c r="Z104" s="165"/>
      <c r="AA104" s="165"/>
    </row>
    <row r="105" spans="1:27" ht="18" customHeight="1" x14ac:dyDescent="0.15">
      <c r="A105" s="24">
        <v>8</v>
      </c>
      <c r="C105" s="548"/>
      <c r="D105" s="523"/>
      <c r="E105" s="607"/>
      <c r="F105" s="186" t="s">
        <v>200</v>
      </c>
      <c r="G105" s="193"/>
      <c r="H105" s="193"/>
      <c r="I105" s="193"/>
      <c r="J105" s="193"/>
      <c r="K105" s="519">
        <f>+別紙!AA19</f>
        <v>1582.1</v>
      </c>
      <c r="L105" s="519"/>
      <c r="M105" s="519"/>
      <c r="N105" s="519"/>
      <c r="O105" s="519"/>
      <c r="P105" s="457" t="s">
        <v>291</v>
      </c>
      <c r="Q105" s="543"/>
      <c r="R105" s="543"/>
      <c r="S105" s="543"/>
      <c r="T105" s="543"/>
      <c r="U105" s="544"/>
      <c r="V105" s="292"/>
      <c r="W105" s="292"/>
      <c r="X105" s="102"/>
    </row>
    <row r="106" spans="1:27" ht="14.1" customHeight="1" x14ac:dyDescent="0.15">
      <c r="C106" s="548"/>
      <c r="D106" s="523"/>
      <c r="E106" s="60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48"/>
      <c r="D107" s="523"/>
      <c r="E107" s="607"/>
      <c r="F107" s="325"/>
      <c r="G107" s="439"/>
      <c r="H107" s="287"/>
      <c r="I107" s="287"/>
      <c r="J107" s="439"/>
      <c r="K107" s="287"/>
      <c r="L107" s="288"/>
      <c r="M107" s="439"/>
      <c r="N107" s="287"/>
      <c r="O107" s="289"/>
      <c r="P107" s="439"/>
      <c r="Q107" s="287"/>
      <c r="R107" s="289"/>
      <c r="S107" s="545"/>
      <c r="T107" s="545"/>
      <c r="U107" s="326"/>
      <c r="V107" s="307" t="str">
        <f>+IF($F$54="Ｄ－建設業",IF($T$29="○","←　（建設業の場合は行政区毎の排出量内訳も記入してください）",""),"")</f>
        <v/>
      </c>
      <c r="W107" s="179"/>
      <c r="X107" s="179"/>
      <c r="Y107" s="179"/>
    </row>
    <row r="108" spans="1:27" ht="15" customHeight="1" x14ac:dyDescent="0.15">
      <c r="C108" s="548"/>
      <c r="D108" s="523"/>
      <c r="E108" s="60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48"/>
      <c r="D109" s="523"/>
      <c r="E109" s="607"/>
      <c r="F109" s="535" t="s">
        <v>457</v>
      </c>
      <c r="G109" s="536"/>
      <c r="H109" s="536"/>
      <c r="I109" s="536"/>
      <c r="J109" s="536"/>
      <c r="K109" s="536"/>
      <c r="L109" s="536"/>
      <c r="M109" s="536"/>
      <c r="N109" s="536"/>
      <c r="O109" s="536"/>
      <c r="P109" s="536"/>
      <c r="Q109" s="536"/>
      <c r="R109" s="536"/>
      <c r="S109" s="536"/>
      <c r="T109" s="536"/>
      <c r="U109" s="537"/>
      <c r="V109" s="179"/>
      <c r="W109" s="165"/>
      <c r="X109" s="165"/>
      <c r="Y109" s="165"/>
    </row>
    <row r="110" spans="1:27" ht="14.1" customHeight="1" x14ac:dyDescent="0.15">
      <c r="C110" s="462"/>
      <c r="D110" s="523"/>
      <c r="E110" s="607"/>
      <c r="F110" s="535"/>
      <c r="G110" s="536"/>
      <c r="H110" s="536"/>
      <c r="I110" s="536"/>
      <c r="J110" s="536"/>
      <c r="K110" s="536"/>
      <c r="L110" s="536"/>
      <c r="M110" s="536"/>
      <c r="N110" s="536"/>
      <c r="O110" s="536"/>
      <c r="P110" s="536"/>
      <c r="Q110" s="536"/>
      <c r="R110" s="536"/>
      <c r="S110" s="536"/>
      <c r="T110" s="536"/>
      <c r="U110" s="537"/>
      <c r="V110" s="179"/>
      <c r="W110" s="165"/>
      <c r="X110" s="165"/>
      <c r="Y110" s="165"/>
    </row>
    <row r="111" spans="1:27" ht="14.1" customHeight="1" x14ac:dyDescent="0.15">
      <c r="C111" s="462"/>
      <c r="D111" s="523"/>
      <c r="E111" s="607"/>
      <c r="F111" s="535"/>
      <c r="G111" s="536"/>
      <c r="H111" s="536"/>
      <c r="I111" s="536"/>
      <c r="J111" s="536"/>
      <c r="K111" s="536"/>
      <c r="L111" s="536"/>
      <c r="M111" s="536"/>
      <c r="N111" s="536"/>
      <c r="O111" s="536"/>
      <c r="P111" s="536"/>
      <c r="Q111" s="536"/>
      <c r="R111" s="536"/>
      <c r="S111" s="536"/>
      <c r="T111" s="536"/>
      <c r="U111" s="537"/>
      <c r="V111" s="179"/>
      <c r="W111" s="165"/>
      <c r="X111" s="165"/>
      <c r="Y111" s="165"/>
    </row>
    <row r="112" spans="1:27" ht="14.1" customHeight="1" x14ac:dyDescent="0.15">
      <c r="C112" s="462"/>
      <c r="D112" s="523"/>
      <c r="E112" s="607"/>
      <c r="F112" s="535"/>
      <c r="G112" s="536"/>
      <c r="H112" s="536"/>
      <c r="I112" s="536"/>
      <c r="J112" s="536"/>
      <c r="K112" s="536"/>
      <c r="L112" s="536"/>
      <c r="M112" s="536"/>
      <c r="N112" s="536"/>
      <c r="O112" s="536"/>
      <c r="P112" s="536"/>
      <c r="Q112" s="536"/>
      <c r="R112" s="536"/>
      <c r="S112" s="536"/>
      <c r="T112" s="536"/>
      <c r="U112" s="537"/>
      <c r="V112" s="179"/>
      <c r="W112" s="165"/>
      <c r="X112" s="165"/>
      <c r="Y112" s="165"/>
    </row>
    <row r="113" spans="3:27" ht="14.1" customHeight="1" x14ac:dyDescent="0.15">
      <c r="C113" s="462"/>
      <c r="D113" s="523"/>
      <c r="E113" s="607"/>
      <c r="F113" s="535"/>
      <c r="G113" s="536"/>
      <c r="H113" s="536"/>
      <c r="I113" s="536"/>
      <c r="J113" s="536"/>
      <c r="K113" s="536"/>
      <c r="L113" s="536"/>
      <c r="M113" s="536"/>
      <c r="N113" s="536"/>
      <c r="O113" s="536"/>
      <c r="P113" s="536"/>
      <c r="Q113" s="536"/>
      <c r="R113" s="536"/>
      <c r="S113" s="536"/>
      <c r="T113" s="536"/>
      <c r="U113" s="537"/>
      <c r="V113" s="179"/>
      <c r="W113" s="165"/>
      <c r="X113" s="165"/>
      <c r="Y113" s="165"/>
    </row>
    <row r="114" spans="3:27" ht="14.1" customHeight="1" x14ac:dyDescent="0.15">
      <c r="C114" s="462"/>
      <c r="D114" s="523"/>
      <c r="E114" s="607"/>
      <c r="F114" s="535"/>
      <c r="G114" s="536"/>
      <c r="H114" s="536"/>
      <c r="I114" s="536"/>
      <c r="J114" s="536"/>
      <c r="K114" s="536"/>
      <c r="L114" s="536"/>
      <c r="M114" s="536"/>
      <c r="N114" s="536"/>
      <c r="O114" s="536"/>
      <c r="P114" s="536"/>
      <c r="Q114" s="536"/>
      <c r="R114" s="536"/>
      <c r="S114" s="536"/>
      <c r="T114" s="536"/>
      <c r="U114" s="537"/>
      <c r="V114" s="179"/>
      <c r="W114" s="165"/>
      <c r="X114" s="165"/>
      <c r="Y114" s="165"/>
    </row>
    <row r="115" spans="3:27" ht="14.1" customHeight="1" x14ac:dyDescent="0.15">
      <c r="C115" s="462"/>
      <c r="D115" s="523"/>
      <c r="E115" s="607"/>
      <c r="F115" s="535"/>
      <c r="G115" s="536"/>
      <c r="H115" s="536"/>
      <c r="I115" s="536"/>
      <c r="J115" s="536"/>
      <c r="K115" s="536"/>
      <c r="L115" s="536"/>
      <c r="M115" s="536"/>
      <c r="N115" s="536"/>
      <c r="O115" s="536"/>
      <c r="P115" s="536"/>
      <c r="Q115" s="536"/>
      <c r="R115" s="536"/>
      <c r="S115" s="536"/>
      <c r="T115" s="536"/>
      <c r="U115" s="537"/>
      <c r="V115" s="179"/>
      <c r="W115" s="165"/>
      <c r="X115" s="165"/>
      <c r="Y115" s="165"/>
    </row>
    <row r="116" spans="3:27" ht="14.1" customHeight="1" x14ac:dyDescent="0.15">
      <c r="C116" s="462"/>
      <c r="D116" s="523"/>
      <c r="E116" s="607"/>
      <c r="F116" s="535"/>
      <c r="G116" s="536"/>
      <c r="H116" s="536"/>
      <c r="I116" s="536"/>
      <c r="J116" s="536"/>
      <c r="K116" s="536"/>
      <c r="L116" s="536"/>
      <c r="M116" s="536"/>
      <c r="N116" s="536"/>
      <c r="O116" s="536"/>
      <c r="P116" s="536"/>
      <c r="Q116" s="536"/>
      <c r="R116" s="536"/>
      <c r="S116" s="536"/>
      <c r="T116" s="536"/>
      <c r="U116" s="537"/>
      <c r="V116" s="511"/>
      <c r="W116" s="511"/>
      <c r="X116" s="511"/>
      <c r="Y116" s="511"/>
      <c r="Z116" s="511"/>
    </row>
    <row r="117" spans="3:27" ht="14.1" customHeight="1" x14ac:dyDescent="0.15">
      <c r="C117" s="463"/>
      <c r="D117" s="524"/>
      <c r="E117" s="608"/>
      <c r="F117" s="538"/>
      <c r="G117" s="539"/>
      <c r="H117" s="539"/>
      <c r="I117" s="539"/>
      <c r="J117" s="539"/>
      <c r="K117" s="539"/>
      <c r="L117" s="539"/>
      <c r="M117" s="539"/>
      <c r="N117" s="539"/>
      <c r="O117" s="539"/>
      <c r="P117" s="539"/>
      <c r="Q117" s="539"/>
      <c r="R117" s="539"/>
      <c r="S117" s="539"/>
      <c r="T117" s="539"/>
      <c r="U117" s="540"/>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2" t="s">
        <v>288</v>
      </c>
      <c r="E119" s="60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3"/>
      <c r="E120" s="607"/>
      <c r="F120" s="535" t="s">
        <v>458</v>
      </c>
      <c r="G120" s="536"/>
      <c r="H120" s="536"/>
      <c r="I120" s="536"/>
      <c r="J120" s="536"/>
      <c r="K120" s="536"/>
      <c r="L120" s="536"/>
      <c r="M120" s="536"/>
      <c r="N120" s="536"/>
      <c r="O120" s="536"/>
      <c r="P120" s="536"/>
      <c r="Q120" s="536"/>
      <c r="R120" s="536"/>
      <c r="S120" s="536"/>
      <c r="T120" s="536"/>
      <c r="U120" s="537"/>
      <c r="V120" s="179"/>
      <c r="W120" s="165"/>
      <c r="X120" s="165"/>
      <c r="Y120" s="165"/>
    </row>
    <row r="121" spans="3:27" ht="14.1" customHeight="1" x14ac:dyDescent="0.15">
      <c r="C121" s="467"/>
      <c r="D121" s="523"/>
      <c r="E121" s="607"/>
      <c r="F121" s="535"/>
      <c r="G121" s="536"/>
      <c r="H121" s="536"/>
      <c r="I121" s="536"/>
      <c r="J121" s="536"/>
      <c r="K121" s="536"/>
      <c r="L121" s="536"/>
      <c r="M121" s="536"/>
      <c r="N121" s="536"/>
      <c r="O121" s="536"/>
      <c r="P121" s="536"/>
      <c r="Q121" s="536"/>
      <c r="R121" s="536"/>
      <c r="S121" s="536"/>
      <c r="T121" s="536"/>
      <c r="U121" s="537"/>
      <c r="V121" s="179"/>
      <c r="W121" s="165"/>
      <c r="X121" s="165"/>
      <c r="Y121" s="165"/>
    </row>
    <row r="122" spans="3:27" ht="14.1" customHeight="1" x14ac:dyDescent="0.15">
      <c r="C122" s="467"/>
      <c r="D122" s="523"/>
      <c r="E122" s="607"/>
      <c r="F122" s="535"/>
      <c r="G122" s="536"/>
      <c r="H122" s="536"/>
      <c r="I122" s="536"/>
      <c r="J122" s="536"/>
      <c r="K122" s="536"/>
      <c r="L122" s="536"/>
      <c r="M122" s="536"/>
      <c r="N122" s="536"/>
      <c r="O122" s="536"/>
      <c r="P122" s="536"/>
      <c r="Q122" s="536"/>
      <c r="R122" s="536"/>
      <c r="S122" s="536"/>
      <c r="T122" s="536"/>
      <c r="U122" s="537"/>
      <c r="V122" s="179"/>
      <c r="W122" s="165"/>
      <c r="X122" s="165"/>
      <c r="Y122" s="165"/>
    </row>
    <row r="123" spans="3:27" ht="14.1" customHeight="1" x14ac:dyDescent="0.15">
      <c r="C123" s="467"/>
      <c r="D123" s="523"/>
      <c r="E123" s="607"/>
      <c r="F123" s="535"/>
      <c r="G123" s="536"/>
      <c r="H123" s="536"/>
      <c r="I123" s="536"/>
      <c r="J123" s="536"/>
      <c r="K123" s="536"/>
      <c r="L123" s="536"/>
      <c r="M123" s="536"/>
      <c r="N123" s="536"/>
      <c r="O123" s="536"/>
      <c r="P123" s="536"/>
      <c r="Q123" s="536"/>
      <c r="R123" s="536"/>
      <c r="S123" s="536"/>
      <c r="T123" s="536"/>
      <c r="U123" s="537"/>
      <c r="V123" s="511"/>
      <c r="W123" s="511"/>
      <c r="X123" s="511"/>
      <c r="Y123" s="511"/>
      <c r="Z123" s="511"/>
      <c r="AA123" s="511"/>
    </row>
    <row r="124" spans="3:27" ht="14.1" customHeight="1" x14ac:dyDescent="0.15">
      <c r="C124" s="467"/>
      <c r="D124" s="524"/>
      <c r="E124" s="608"/>
      <c r="F124" s="538"/>
      <c r="G124" s="539"/>
      <c r="H124" s="539"/>
      <c r="I124" s="539"/>
      <c r="J124" s="539"/>
      <c r="K124" s="539"/>
      <c r="L124" s="539"/>
      <c r="M124" s="539"/>
      <c r="N124" s="539"/>
      <c r="O124" s="539"/>
      <c r="P124" s="539"/>
      <c r="Q124" s="539"/>
      <c r="R124" s="539"/>
      <c r="S124" s="539"/>
      <c r="T124" s="539"/>
      <c r="U124" s="540"/>
      <c r="V124" s="179"/>
      <c r="W124" s="165"/>
      <c r="X124" s="165"/>
      <c r="Y124" s="165"/>
    </row>
    <row r="125" spans="3:27" ht="15" customHeight="1" x14ac:dyDescent="0.15">
      <c r="C125" s="471"/>
      <c r="D125" s="522" t="s">
        <v>289</v>
      </c>
      <c r="E125" s="60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3"/>
      <c r="E126" s="607"/>
      <c r="F126" s="535" t="s">
        <v>459</v>
      </c>
      <c r="G126" s="536"/>
      <c r="H126" s="536"/>
      <c r="I126" s="536"/>
      <c r="J126" s="536"/>
      <c r="K126" s="536"/>
      <c r="L126" s="536"/>
      <c r="M126" s="536"/>
      <c r="N126" s="536"/>
      <c r="O126" s="536"/>
      <c r="P126" s="536"/>
      <c r="Q126" s="536"/>
      <c r="R126" s="536"/>
      <c r="S126" s="536"/>
      <c r="T126" s="536"/>
      <c r="U126" s="537"/>
      <c r="V126" s="179"/>
      <c r="W126" s="165"/>
      <c r="X126" s="165"/>
      <c r="Y126" s="165"/>
    </row>
    <row r="127" spans="3:27" ht="14.1" customHeight="1" x14ac:dyDescent="0.15">
      <c r="C127" s="467"/>
      <c r="D127" s="523"/>
      <c r="E127" s="607"/>
      <c r="F127" s="535"/>
      <c r="G127" s="536"/>
      <c r="H127" s="536"/>
      <c r="I127" s="536"/>
      <c r="J127" s="536"/>
      <c r="K127" s="536"/>
      <c r="L127" s="536"/>
      <c r="M127" s="536"/>
      <c r="N127" s="536"/>
      <c r="O127" s="536"/>
      <c r="P127" s="536"/>
      <c r="Q127" s="536"/>
      <c r="R127" s="536"/>
      <c r="S127" s="536"/>
      <c r="T127" s="536"/>
      <c r="U127" s="537"/>
      <c r="V127" s="179"/>
      <c r="W127" s="165"/>
      <c r="X127" s="165"/>
      <c r="Y127" s="165"/>
    </row>
    <row r="128" spans="3:27" ht="14.1" customHeight="1" x14ac:dyDescent="0.15">
      <c r="C128" s="471"/>
      <c r="D128" s="523"/>
      <c r="E128" s="607"/>
      <c r="F128" s="535"/>
      <c r="G128" s="536"/>
      <c r="H128" s="536"/>
      <c r="I128" s="536"/>
      <c r="J128" s="536"/>
      <c r="K128" s="536"/>
      <c r="L128" s="536"/>
      <c r="M128" s="536"/>
      <c r="N128" s="536"/>
      <c r="O128" s="536"/>
      <c r="P128" s="536"/>
      <c r="Q128" s="536"/>
      <c r="R128" s="536"/>
      <c r="S128" s="536"/>
      <c r="T128" s="536"/>
      <c r="U128" s="537"/>
      <c r="V128" s="179"/>
      <c r="W128" s="165"/>
      <c r="X128" s="165"/>
      <c r="Y128" s="165"/>
    </row>
    <row r="129" spans="3:27" ht="14.1" customHeight="1" x14ac:dyDescent="0.15">
      <c r="C129" s="471"/>
      <c r="D129" s="523"/>
      <c r="E129" s="607"/>
      <c r="F129" s="535"/>
      <c r="G129" s="536"/>
      <c r="H129" s="536"/>
      <c r="I129" s="536"/>
      <c r="J129" s="536"/>
      <c r="K129" s="536"/>
      <c r="L129" s="536"/>
      <c r="M129" s="536"/>
      <c r="N129" s="536"/>
      <c r="O129" s="536"/>
      <c r="P129" s="536"/>
      <c r="Q129" s="536"/>
      <c r="R129" s="536"/>
      <c r="S129" s="536"/>
      <c r="T129" s="536"/>
      <c r="U129" s="537"/>
      <c r="V129" s="511"/>
      <c r="W129" s="511"/>
      <c r="X129" s="511"/>
      <c r="Y129" s="511"/>
      <c r="Z129" s="511"/>
      <c r="AA129" s="511"/>
    </row>
    <row r="130" spans="3:27" ht="14.1" customHeight="1" x14ac:dyDescent="0.15">
      <c r="C130" s="472"/>
      <c r="D130" s="524"/>
      <c r="E130" s="608"/>
      <c r="F130" s="538"/>
      <c r="G130" s="539"/>
      <c r="H130" s="539"/>
      <c r="I130" s="539"/>
      <c r="J130" s="539"/>
      <c r="K130" s="539"/>
      <c r="L130" s="539"/>
      <c r="M130" s="539"/>
      <c r="N130" s="539"/>
      <c r="O130" s="539"/>
      <c r="P130" s="539"/>
      <c r="Q130" s="539"/>
      <c r="R130" s="539"/>
      <c r="S130" s="539"/>
      <c r="T130" s="539"/>
      <c r="U130" s="540"/>
      <c r="V130" s="179"/>
      <c r="W130" s="165"/>
      <c r="X130" s="165"/>
      <c r="Y130" s="165"/>
    </row>
    <row r="131" spans="3:27" ht="14.1" customHeight="1" x14ac:dyDescent="0.15">
      <c r="C131" s="525" t="s">
        <v>417</v>
      </c>
      <c r="D131" s="525"/>
      <c r="E131" s="525"/>
      <c r="F131" s="525"/>
      <c r="G131" s="525"/>
      <c r="H131" s="525"/>
      <c r="I131" s="525"/>
      <c r="J131" s="525"/>
      <c r="K131" s="525"/>
      <c r="L131" s="525"/>
      <c r="M131" s="525"/>
      <c r="N131" s="525"/>
      <c r="O131" s="525"/>
      <c r="P131" s="525"/>
      <c r="Q131" s="525"/>
      <c r="R131" s="525"/>
      <c r="S131" s="525"/>
      <c r="T131" s="525"/>
      <c r="U131" s="525"/>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2" t="s">
        <v>17</v>
      </c>
      <c r="E133" s="609"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3"/>
      <c r="E134" s="610"/>
      <c r="F134" s="604" t="s">
        <v>259</v>
      </c>
      <c r="G134" s="605"/>
      <c r="H134" s="605"/>
      <c r="I134" s="605"/>
      <c r="J134" s="605"/>
      <c r="K134" s="612" t="str">
        <f>+別紙!AA10</f>
        <v>0</v>
      </c>
      <c r="L134" s="612"/>
      <c r="M134" s="612"/>
      <c r="N134" s="612"/>
      <c r="O134" s="612"/>
      <c r="P134" s="196" t="s">
        <v>13</v>
      </c>
      <c r="Q134" s="512" t="s">
        <v>359</v>
      </c>
      <c r="R134" s="512"/>
      <c r="S134" s="512"/>
      <c r="T134" s="512"/>
      <c r="U134" s="513"/>
      <c r="V134" s="304"/>
      <c r="W134" s="292"/>
      <c r="X134" s="179"/>
      <c r="Y134" s="165"/>
      <c r="Z134" s="165"/>
      <c r="AA134" s="165"/>
    </row>
    <row r="135" spans="3:27" ht="14.1" customHeight="1" x14ac:dyDescent="0.15">
      <c r="C135" s="195"/>
      <c r="D135" s="523"/>
      <c r="E135" s="610"/>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3"/>
      <c r="E136" s="610"/>
      <c r="F136" s="535" t="s">
        <v>460</v>
      </c>
      <c r="G136" s="536"/>
      <c r="H136" s="536"/>
      <c r="I136" s="536"/>
      <c r="J136" s="536"/>
      <c r="K136" s="536"/>
      <c r="L136" s="536"/>
      <c r="M136" s="536"/>
      <c r="N136" s="536"/>
      <c r="O136" s="536"/>
      <c r="P136" s="536"/>
      <c r="Q136" s="536"/>
      <c r="R136" s="536"/>
      <c r="S136" s="536"/>
      <c r="T136" s="536"/>
      <c r="U136" s="537"/>
      <c r="V136" s="164"/>
      <c r="W136" s="165"/>
      <c r="X136" s="165"/>
      <c r="Y136" s="165"/>
    </row>
    <row r="137" spans="3:27" ht="14.1" customHeight="1" x14ac:dyDescent="0.15">
      <c r="C137" s="195"/>
      <c r="D137" s="523"/>
      <c r="E137" s="610"/>
      <c r="F137" s="535"/>
      <c r="G137" s="536"/>
      <c r="H137" s="536"/>
      <c r="I137" s="536"/>
      <c r="J137" s="536"/>
      <c r="K137" s="536"/>
      <c r="L137" s="536"/>
      <c r="M137" s="536"/>
      <c r="N137" s="536"/>
      <c r="O137" s="536"/>
      <c r="P137" s="536"/>
      <c r="Q137" s="536"/>
      <c r="R137" s="536"/>
      <c r="S137" s="536"/>
      <c r="T137" s="536"/>
      <c r="U137" s="537"/>
      <c r="V137" s="164"/>
      <c r="W137" s="165"/>
      <c r="X137" s="165"/>
      <c r="Y137" s="165"/>
    </row>
    <row r="138" spans="3:27" ht="14.1" customHeight="1" x14ac:dyDescent="0.15">
      <c r="C138" s="195"/>
      <c r="D138" s="523"/>
      <c r="E138" s="610"/>
      <c r="F138" s="535"/>
      <c r="G138" s="536"/>
      <c r="H138" s="536"/>
      <c r="I138" s="536"/>
      <c r="J138" s="536"/>
      <c r="K138" s="536"/>
      <c r="L138" s="536"/>
      <c r="M138" s="536"/>
      <c r="N138" s="536"/>
      <c r="O138" s="536"/>
      <c r="P138" s="536"/>
      <c r="Q138" s="536"/>
      <c r="R138" s="536"/>
      <c r="S138" s="536"/>
      <c r="T138" s="536"/>
      <c r="U138" s="537"/>
      <c r="V138" s="164"/>
      <c r="W138" s="165"/>
      <c r="X138" s="165"/>
      <c r="Y138" s="165"/>
    </row>
    <row r="139" spans="3:27" ht="14.1" customHeight="1" x14ac:dyDescent="0.15">
      <c r="C139" s="195"/>
      <c r="D139" s="523"/>
      <c r="E139" s="610"/>
      <c r="F139" s="535"/>
      <c r="G139" s="536"/>
      <c r="H139" s="536"/>
      <c r="I139" s="536"/>
      <c r="J139" s="536"/>
      <c r="K139" s="536"/>
      <c r="L139" s="536"/>
      <c r="M139" s="536"/>
      <c r="N139" s="536"/>
      <c r="O139" s="536"/>
      <c r="P139" s="536"/>
      <c r="Q139" s="536"/>
      <c r="R139" s="536"/>
      <c r="S139" s="536"/>
      <c r="T139" s="536"/>
      <c r="U139" s="537"/>
      <c r="V139" s="164"/>
      <c r="W139" s="165"/>
      <c r="X139" s="165"/>
      <c r="Y139" s="165"/>
    </row>
    <row r="140" spans="3:27" ht="14.1" customHeight="1" x14ac:dyDescent="0.15">
      <c r="C140" s="195"/>
      <c r="D140" s="523"/>
      <c r="E140" s="610"/>
      <c r="F140" s="535"/>
      <c r="G140" s="536"/>
      <c r="H140" s="536"/>
      <c r="I140" s="536"/>
      <c r="J140" s="536"/>
      <c r="K140" s="536"/>
      <c r="L140" s="536"/>
      <c r="M140" s="536"/>
      <c r="N140" s="536"/>
      <c r="O140" s="536"/>
      <c r="P140" s="536"/>
      <c r="Q140" s="536"/>
      <c r="R140" s="536"/>
      <c r="S140" s="536"/>
      <c r="T140" s="536"/>
      <c r="U140" s="537"/>
      <c r="V140" s="164"/>
      <c r="W140" s="165"/>
      <c r="X140" s="165"/>
      <c r="Y140" s="165"/>
    </row>
    <row r="141" spans="3:27" ht="14.1" customHeight="1" x14ac:dyDescent="0.15">
      <c r="C141" s="195"/>
      <c r="D141" s="523"/>
      <c r="E141" s="610"/>
      <c r="F141" s="535"/>
      <c r="G141" s="536"/>
      <c r="H141" s="536"/>
      <c r="I141" s="536"/>
      <c r="J141" s="536"/>
      <c r="K141" s="536"/>
      <c r="L141" s="536"/>
      <c r="M141" s="536"/>
      <c r="N141" s="536"/>
      <c r="O141" s="536"/>
      <c r="P141" s="536"/>
      <c r="Q141" s="536"/>
      <c r="R141" s="536"/>
      <c r="S141" s="536"/>
      <c r="T141" s="536"/>
      <c r="U141" s="537"/>
      <c r="V141" s="164"/>
      <c r="W141" s="165"/>
      <c r="X141" s="165"/>
      <c r="Y141" s="165"/>
    </row>
    <row r="142" spans="3:27" ht="14.1" customHeight="1" x14ac:dyDescent="0.15">
      <c r="C142" s="195"/>
      <c r="D142" s="523"/>
      <c r="E142" s="610"/>
      <c r="F142" s="535"/>
      <c r="G142" s="536"/>
      <c r="H142" s="536"/>
      <c r="I142" s="536"/>
      <c r="J142" s="536"/>
      <c r="K142" s="536"/>
      <c r="L142" s="536"/>
      <c r="M142" s="536"/>
      <c r="N142" s="536"/>
      <c r="O142" s="536"/>
      <c r="P142" s="536"/>
      <c r="Q142" s="536"/>
      <c r="R142" s="536"/>
      <c r="S142" s="536"/>
      <c r="T142" s="536"/>
      <c r="U142" s="537"/>
      <c r="V142" s="510"/>
      <c r="W142" s="511"/>
      <c r="X142" s="511"/>
      <c r="Y142" s="511"/>
      <c r="Z142" s="511"/>
    </row>
    <row r="143" spans="3:27" ht="14.1" customHeight="1" x14ac:dyDescent="0.15">
      <c r="C143" s="195"/>
      <c r="D143" s="524"/>
      <c r="E143" s="611"/>
      <c r="F143" s="538"/>
      <c r="G143" s="539"/>
      <c r="H143" s="539"/>
      <c r="I143" s="539"/>
      <c r="J143" s="539"/>
      <c r="K143" s="539"/>
      <c r="L143" s="539"/>
      <c r="M143" s="539"/>
      <c r="N143" s="539"/>
      <c r="O143" s="539"/>
      <c r="P143" s="539"/>
      <c r="Q143" s="539"/>
      <c r="R143" s="539"/>
      <c r="S143" s="539"/>
      <c r="T143" s="539"/>
      <c r="U143" s="540"/>
      <c r="V143" s="164"/>
      <c r="W143" s="165"/>
      <c r="X143" s="165"/>
      <c r="Y143" s="165"/>
    </row>
    <row r="144" spans="3:27" ht="15" customHeight="1" x14ac:dyDescent="0.15">
      <c r="C144" s="195"/>
      <c r="D144" s="522" t="s">
        <v>19</v>
      </c>
      <c r="E144" s="60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3"/>
      <c r="E145" s="607"/>
      <c r="F145" s="604" t="s">
        <v>260</v>
      </c>
      <c r="G145" s="605"/>
      <c r="H145" s="605"/>
      <c r="I145" s="605"/>
      <c r="J145" s="605"/>
      <c r="K145" s="612">
        <f>+別紙!AA21+別紙!AA28</f>
        <v>0</v>
      </c>
      <c r="L145" s="612"/>
      <c r="M145" s="612"/>
      <c r="N145" s="612"/>
      <c r="O145" s="612"/>
      <c r="P145" s="193" t="s">
        <v>13</v>
      </c>
      <c r="Q145" s="512" t="s">
        <v>360</v>
      </c>
      <c r="R145" s="512"/>
      <c r="S145" s="512"/>
      <c r="T145" s="512"/>
      <c r="U145" s="513"/>
      <c r="V145" s="304"/>
      <c r="W145" s="292"/>
      <c r="X145" s="179"/>
      <c r="Y145" s="165"/>
      <c r="Z145" s="165"/>
      <c r="AA145" s="165"/>
    </row>
    <row r="146" spans="3:27" ht="14.1" customHeight="1" x14ac:dyDescent="0.15">
      <c r="C146" s="195"/>
      <c r="D146" s="523"/>
      <c r="E146" s="60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3"/>
      <c r="E147" s="607"/>
      <c r="F147" s="535" t="s">
        <v>460</v>
      </c>
      <c r="G147" s="536"/>
      <c r="H147" s="536"/>
      <c r="I147" s="536"/>
      <c r="J147" s="536"/>
      <c r="K147" s="536"/>
      <c r="L147" s="536"/>
      <c r="M147" s="536"/>
      <c r="N147" s="536"/>
      <c r="O147" s="536"/>
      <c r="P147" s="536"/>
      <c r="Q147" s="536"/>
      <c r="R147" s="536"/>
      <c r="S147" s="536"/>
      <c r="T147" s="536"/>
      <c r="U147" s="537"/>
      <c r="V147" s="164"/>
      <c r="W147" s="165"/>
      <c r="X147" s="165"/>
      <c r="Y147" s="165"/>
    </row>
    <row r="148" spans="3:27" ht="14.1" customHeight="1" x14ac:dyDescent="0.15">
      <c r="C148" s="195"/>
      <c r="D148" s="523"/>
      <c r="E148" s="607"/>
      <c r="F148" s="535"/>
      <c r="G148" s="536"/>
      <c r="H148" s="536"/>
      <c r="I148" s="536"/>
      <c r="J148" s="536"/>
      <c r="K148" s="536"/>
      <c r="L148" s="536"/>
      <c r="M148" s="536"/>
      <c r="N148" s="536"/>
      <c r="O148" s="536"/>
      <c r="P148" s="536"/>
      <c r="Q148" s="536"/>
      <c r="R148" s="536"/>
      <c r="S148" s="536"/>
      <c r="T148" s="536"/>
      <c r="U148" s="537"/>
      <c r="V148" s="164"/>
      <c r="W148" s="165"/>
      <c r="X148" s="165"/>
      <c r="Y148" s="165"/>
    </row>
    <row r="149" spans="3:27" ht="14.1" customHeight="1" x14ac:dyDescent="0.15">
      <c r="C149" s="195"/>
      <c r="D149" s="523"/>
      <c r="E149" s="607"/>
      <c r="F149" s="535"/>
      <c r="G149" s="536"/>
      <c r="H149" s="536"/>
      <c r="I149" s="536"/>
      <c r="J149" s="536"/>
      <c r="K149" s="536"/>
      <c r="L149" s="536"/>
      <c r="M149" s="536"/>
      <c r="N149" s="536"/>
      <c r="O149" s="536"/>
      <c r="P149" s="536"/>
      <c r="Q149" s="536"/>
      <c r="R149" s="536"/>
      <c r="S149" s="536"/>
      <c r="T149" s="536"/>
      <c r="U149" s="537"/>
      <c r="V149" s="164"/>
      <c r="W149" s="165"/>
      <c r="X149" s="165"/>
      <c r="Y149" s="165"/>
    </row>
    <row r="150" spans="3:27" ht="14.1" customHeight="1" x14ac:dyDescent="0.15">
      <c r="C150" s="195"/>
      <c r="D150" s="523"/>
      <c r="E150" s="607"/>
      <c r="F150" s="535"/>
      <c r="G150" s="536"/>
      <c r="H150" s="536"/>
      <c r="I150" s="536"/>
      <c r="J150" s="536"/>
      <c r="K150" s="536"/>
      <c r="L150" s="536"/>
      <c r="M150" s="536"/>
      <c r="N150" s="536"/>
      <c r="O150" s="536"/>
      <c r="P150" s="536"/>
      <c r="Q150" s="536"/>
      <c r="R150" s="536"/>
      <c r="S150" s="536"/>
      <c r="T150" s="536"/>
      <c r="U150" s="537"/>
      <c r="V150" s="164"/>
      <c r="W150" s="165"/>
      <c r="X150" s="165"/>
      <c r="Y150" s="165"/>
    </row>
    <row r="151" spans="3:27" ht="14.1" customHeight="1" x14ac:dyDescent="0.15">
      <c r="C151" s="195"/>
      <c r="D151" s="523"/>
      <c r="E151" s="607"/>
      <c r="F151" s="535"/>
      <c r="G151" s="536"/>
      <c r="H151" s="536"/>
      <c r="I151" s="536"/>
      <c r="J151" s="536"/>
      <c r="K151" s="536"/>
      <c r="L151" s="536"/>
      <c r="M151" s="536"/>
      <c r="N151" s="536"/>
      <c r="O151" s="536"/>
      <c r="P151" s="536"/>
      <c r="Q151" s="536"/>
      <c r="R151" s="536"/>
      <c r="S151" s="536"/>
      <c r="T151" s="536"/>
      <c r="U151" s="537"/>
      <c r="V151" s="164"/>
      <c r="W151" s="165"/>
      <c r="X151" s="165"/>
      <c r="Y151" s="165"/>
    </row>
    <row r="152" spans="3:27" ht="14.1" customHeight="1" x14ac:dyDescent="0.15">
      <c r="C152" s="195"/>
      <c r="D152" s="523"/>
      <c r="E152" s="607"/>
      <c r="F152" s="535"/>
      <c r="G152" s="536"/>
      <c r="H152" s="536"/>
      <c r="I152" s="536"/>
      <c r="J152" s="536"/>
      <c r="K152" s="536"/>
      <c r="L152" s="536"/>
      <c r="M152" s="536"/>
      <c r="N152" s="536"/>
      <c r="O152" s="536"/>
      <c r="P152" s="536"/>
      <c r="Q152" s="536"/>
      <c r="R152" s="536"/>
      <c r="S152" s="536"/>
      <c r="T152" s="536"/>
      <c r="U152" s="537"/>
      <c r="V152" s="164"/>
      <c r="W152" s="165"/>
      <c r="X152" s="165"/>
      <c r="Y152" s="165"/>
    </row>
    <row r="153" spans="3:27" ht="14.1" customHeight="1" x14ac:dyDescent="0.15">
      <c r="C153" s="195"/>
      <c r="D153" s="523"/>
      <c r="E153" s="607"/>
      <c r="F153" s="535"/>
      <c r="G153" s="536"/>
      <c r="H153" s="536"/>
      <c r="I153" s="536"/>
      <c r="J153" s="536"/>
      <c r="K153" s="536"/>
      <c r="L153" s="536"/>
      <c r="M153" s="536"/>
      <c r="N153" s="536"/>
      <c r="O153" s="536"/>
      <c r="P153" s="536"/>
      <c r="Q153" s="536"/>
      <c r="R153" s="536"/>
      <c r="S153" s="536"/>
      <c r="T153" s="536"/>
      <c r="U153" s="537"/>
      <c r="V153" s="510"/>
      <c r="W153" s="511"/>
      <c r="X153" s="511"/>
      <c r="Y153" s="511"/>
      <c r="Z153" s="511"/>
      <c r="AA153" s="511"/>
    </row>
    <row r="154" spans="3:27" ht="14.1" customHeight="1" x14ac:dyDescent="0.15">
      <c r="C154" s="197"/>
      <c r="D154" s="524"/>
      <c r="E154" s="608"/>
      <c r="F154" s="538"/>
      <c r="G154" s="539"/>
      <c r="H154" s="539"/>
      <c r="I154" s="539"/>
      <c r="J154" s="539"/>
      <c r="K154" s="539"/>
      <c r="L154" s="539"/>
      <c r="M154" s="539"/>
      <c r="N154" s="539"/>
      <c r="O154" s="539"/>
      <c r="P154" s="539"/>
      <c r="Q154" s="539"/>
      <c r="R154" s="539"/>
      <c r="S154" s="539"/>
      <c r="T154" s="539"/>
      <c r="U154" s="540"/>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2" t="s">
        <v>17</v>
      </c>
      <c r="E156" s="60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3"/>
      <c r="E157" s="607"/>
      <c r="F157" s="604" t="s">
        <v>257</v>
      </c>
      <c r="G157" s="605"/>
      <c r="H157" s="605"/>
      <c r="I157" s="605"/>
      <c r="J157" s="605"/>
      <c r="K157" s="612" t="str">
        <f>+別紙!AA11</f>
        <v>0</v>
      </c>
      <c r="L157" s="612"/>
      <c r="M157" s="612"/>
      <c r="N157" s="612"/>
      <c r="O157" s="612"/>
      <c r="P157" s="196" t="s">
        <v>13</v>
      </c>
      <c r="Q157" s="512" t="s">
        <v>256</v>
      </c>
      <c r="R157" s="512"/>
      <c r="S157" s="512"/>
      <c r="T157" s="512"/>
      <c r="U157" s="513"/>
      <c r="V157" s="292"/>
      <c r="W157" s="292"/>
      <c r="X157" s="179"/>
      <c r="Y157" s="165"/>
      <c r="Z157" s="165"/>
      <c r="AA157" s="165"/>
    </row>
    <row r="158" spans="3:27" ht="38.1" customHeight="1" x14ac:dyDescent="0.15">
      <c r="C158" s="195"/>
      <c r="D158" s="523"/>
      <c r="E158" s="607"/>
      <c r="F158" s="604" t="s">
        <v>258</v>
      </c>
      <c r="G158" s="605"/>
      <c r="H158" s="605"/>
      <c r="I158" s="605"/>
      <c r="J158" s="605"/>
      <c r="K158" s="612" t="str">
        <f>+別紙!AA12</f>
        <v>0</v>
      </c>
      <c r="L158" s="612"/>
      <c r="M158" s="612"/>
      <c r="N158" s="612"/>
      <c r="O158" s="612"/>
      <c r="P158" s="196" t="s">
        <v>13</v>
      </c>
      <c r="Q158" s="512" t="s">
        <v>255</v>
      </c>
      <c r="R158" s="512"/>
      <c r="S158" s="512"/>
      <c r="T158" s="512"/>
      <c r="U158" s="513"/>
      <c r="V158" s="292"/>
      <c r="W158" s="292"/>
      <c r="X158" s="179"/>
      <c r="Y158" s="165"/>
      <c r="Z158" s="165"/>
      <c r="AA158" s="165"/>
    </row>
    <row r="159" spans="3:27" ht="14.1" customHeight="1" x14ac:dyDescent="0.15">
      <c r="C159" s="195"/>
      <c r="D159" s="523"/>
      <c r="E159" s="60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3"/>
      <c r="E160" s="607"/>
      <c r="F160" s="535" t="s">
        <v>460</v>
      </c>
      <c r="G160" s="536"/>
      <c r="H160" s="536"/>
      <c r="I160" s="536"/>
      <c r="J160" s="536"/>
      <c r="K160" s="536"/>
      <c r="L160" s="536"/>
      <c r="M160" s="536"/>
      <c r="N160" s="536"/>
      <c r="O160" s="536"/>
      <c r="P160" s="536"/>
      <c r="Q160" s="536"/>
      <c r="R160" s="536"/>
      <c r="S160" s="536"/>
      <c r="T160" s="536"/>
      <c r="U160" s="537"/>
      <c r="V160" s="164"/>
      <c r="W160" s="165"/>
      <c r="X160" s="165"/>
      <c r="Y160" s="165"/>
    </row>
    <row r="161" spans="3:27" ht="14.1" customHeight="1" x14ac:dyDescent="0.15">
      <c r="C161" s="195"/>
      <c r="D161" s="523"/>
      <c r="E161" s="607"/>
      <c r="F161" s="535"/>
      <c r="G161" s="536"/>
      <c r="H161" s="536"/>
      <c r="I161" s="536"/>
      <c r="J161" s="536"/>
      <c r="K161" s="536"/>
      <c r="L161" s="536"/>
      <c r="M161" s="536"/>
      <c r="N161" s="536"/>
      <c r="O161" s="536"/>
      <c r="P161" s="536"/>
      <c r="Q161" s="536"/>
      <c r="R161" s="536"/>
      <c r="S161" s="536"/>
      <c r="T161" s="536"/>
      <c r="U161" s="537"/>
      <c r="V161" s="164"/>
      <c r="W161" s="165"/>
      <c r="X161" s="165"/>
      <c r="Y161" s="165"/>
    </row>
    <row r="162" spans="3:27" ht="14.1" customHeight="1" x14ac:dyDescent="0.15">
      <c r="C162" s="195"/>
      <c r="D162" s="523"/>
      <c r="E162" s="607"/>
      <c r="F162" s="535"/>
      <c r="G162" s="536"/>
      <c r="H162" s="536"/>
      <c r="I162" s="536"/>
      <c r="J162" s="536"/>
      <c r="K162" s="536"/>
      <c r="L162" s="536"/>
      <c r="M162" s="536"/>
      <c r="N162" s="536"/>
      <c r="O162" s="536"/>
      <c r="P162" s="536"/>
      <c r="Q162" s="536"/>
      <c r="R162" s="536"/>
      <c r="S162" s="536"/>
      <c r="T162" s="536"/>
      <c r="U162" s="537"/>
      <c r="V162" s="164"/>
      <c r="W162" s="165"/>
      <c r="X162" s="165"/>
      <c r="Y162" s="165"/>
    </row>
    <row r="163" spans="3:27" ht="14.1" customHeight="1" x14ac:dyDescent="0.15">
      <c r="C163" s="195"/>
      <c r="D163" s="523"/>
      <c r="E163" s="607"/>
      <c r="F163" s="535"/>
      <c r="G163" s="536"/>
      <c r="H163" s="536"/>
      <c r="I163" s="536"/>
      <c r="J163" s="536"/>
      <c r="K163" s="536"/>
      <c r="L163" s="536"/>
      <c r="M163" s="536"/>
      <c r="N163" s="536"/>
      <c r="O163" s="536"/>
      <c r="P163" s="536"/>
      <c r="Q163" s="536"/>
      <c r="R163" s="536"/>
      <c r="S163" s="536"/>
      <c r="T163" s="536"/>
      <c r="U163" s="537"/>
      <c r="V163" s="164"/>
      <c r="W163" s="165"/>
      <c r="X163" s="165"/>
      <c r="Y163" s="165"/>
    </row>
    <row r="164" spans="3:27" ht="14.1" customHeight="1" x14ac:dyDescent="0.15">
      <c r="C164" s="195"/>
      <c r="D164" s="523"/>
      <c r="E164" s="607"/>
      <c r="F164" s="535"/>
      <c r="G164" s="536"/>
      <c r="H164" s="536"/>
      <c r="I164" s="536"/>
      <c r="J164" s="536"/>
      <c r="K164" s="536"/>
      <c r="L164" s="536"/>
      <c r="M164" s="536"/>
      <c r="N164" s="536"/>
      <c r="O164" s="536"/>
      <c r="P164" s="536"/>
      <c r="Q164" s="536"/>
      <c r="R164" s="536"/>
      <c r="S164" s="536"/>
      <c r="T164" s="536"/>
      <c r="U164" s="537"/>
      <c r="V164" s="164"/>
      <c r="W164" s="165"/>
      <c r="X164" s="165"/>
      <c r="Y164" s="165"/>
    </row>
    <row r="165" spans="3:27" ht="14.1" customHeight="1" x14ac:dyDescent="0.15">
      <c r="C165" s="195"/>
      <c r="D165" s="523"/>
      <c r="E165" s="607"/>
      <c r="F165" s="535"/>
      <c r="G165" s="536"/>
      <c r="H165" s="536"/>
      <c r="I165" s="536"/>
      <c r="J165" s="536"/>
      <c r="K165" s="536"/>
      <c r="L165" s="536"/>
      <c r="M165" s="536"/>
      <c r="N165" s="536"/>
      <c r="O165" s="536"/>
      <c r="P165" s="536"/>
      <c r="Q165" s="536"/>
      <c r="R165" s="536"/>
      <c r="S165" s="536"/>
      <c r="T165" s="536"/>
      <c r="U165" s="537"/>
      <c r="V165" s="164"/>
      <c r="W165" s="165"/>
      <c r="X165" s="165"/>
      <c r="Y165" s="165"/>
    </row>
    <row r="166" spans="3:27" ht="14.1" customHeight="1" x14ac:dyDescent="0.15">
      <c r="C166" s="195"/>
      <c r="D166" s="523"/>
      <c r="E166" s="607"/>
      <c r="F166" s="535"/>
      <c r="G166" s="536"/>
      <c r="H166" s="536"/>
      <c r="I166" s="536"/>
      <c r="J166" s="536"/>
      <c r="K166" s="536"/>
      <c r="L166" s="536"/>
      <c r="M166" s="536"/>
      <c r="N166" s="536"/>
      <c r="O166" s="536"/>
      <c r="P166" s="536"/>
      <c r="Q166" s="536"/>
      <c r="R166" s="536"/>
      <c r="S166" s="536"/>
      <c r="T166" s="536"/>
      <c r="U166" s="537"/>
      <c r="V166" s="510"/>
      <c r="W166" s="511"/>
      <c r="X166" s="511"/>
      <c r="Y166" s="511"/>
      <c r="Z166" s="511"/>
    </row>
    <row r="167" spans="3:27" ht="14.1" customHeight="1" x14ac:dyDescent="0.15">
      <c r="C167" s="195"/>
      <c r="D167" s="524"/>
      <c r="E167" s="608"/>
      <c r="F167" s="538"/>
      <c r="G167" s="539"/>
      <c r="H167" s="539"/>
      <c r="I167" s="539"/>
      <c r="J167" s="539"/>
      <c r="K167" s="539"/>
      <c r="L167" s="539"/>
      <c r="M167" s="539"/>
      <c r="N167" s="539"/>
      <c r="O167" s="539"/>
      <c r="P167" s="539"/>
      <c r="Q167" s="539"/>
      <c r="R167" s="539"/>
      <c r="S167" s="539"/>
      <c r="T167" s="539"/>
      <c r="U167" s="540"/>
      <c r="V167" s="164"/>
      <c r="W167" s="165"/>
      <c r="X167" s="165"/>
      <c r="Y167" s="165"/>
    </row>
    <row r="168" spans="3:27" ht="14.1" customHeight="1" x14ac:dyDescent="0.15">
      <c r="C168" s="195"/>
      <c r="D168" s="522" t="s">
        <v>19</v>
      </c>
      <c r="E168" s="60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3"/>
      <c r="E169" s="607"/>
      <c r="F169" s="604" t="s">
        <v>261</v>
      </c>
      <c r="G169" s="605"/>
      <c r="H169" s="605"/>
      <c r="I169" s="605"/>
      <c r="J169" s="605"/>
      <c r="K169" s="612">
        <f>+別紙!AA24</f>
        <v>0</v>
      </c>
      <c r="L169" s="612"/>
      <c r="M169" s="612"/>
      <c r="N169" s="612"/>
      <c r="O169" s="612"/>
      <c r="P169" s="196" t="s">
        <v>13</v>
      </c>
      <c r="Q169" s="512" t="s">
        <v>361</v>
      </c>
      <c r="R169" s="512"/>
      <c r="S169" s="512"/>
      <c r="T169" s="512"/>
      <c r="U169" s="513"/>
      <c r="V169" s="292"/>
      <c r="W169" s="292"/>
      <c r="X169" s="179"/>
      <c r="Y169" s="165"/>
      <c r="Z169" s="165"/>
      <c r="AA169" s="165"/>
    </row>
    <row r="170" spans="3:27" ht="38.1" customHeight="1" x14ac:dyDescent="0.15">
      <c r="C170" s="195"/>
      <c r="D170" s="523"/>
      <c r="E170" s="607"/>
      <c r="F170" s="604" t="s">
        <v>262</v>
      </c>
      <c r="G170" s="605"/>
      <c r="H170" s="605"/>
      <c r="I170" s="605"/>
      <c r="J170" s="605"/>
      <c r="K170" s="612">
        <f>+別紙!AA27</f>
        <v>0</v>
      </c>
      <c r="L170" s="612"/>
      <c r="M170" s="612"/>
      <c r="N170" s="612"/>
      <c r="O170" s="612"/>
      <c r="P170" s="196" t="s">
        <v>13</v>
      </c>
      <c r="Q170" s="512" t="s">
        <v>362</v>
      </c>
      <c r="R170" s="512"/>
      <c r="S170" s="512"/>
      <c r="T170" s="512"/>
      <c r="U170" s="513"/>
      <c r="V170" s="292"/>
      <c r="W170" s="292"/>
      <c r="X170" s="179"/>
      <c r="Y170" s="165"/>
      <c r="Z170" s="165"/>
      <c r="AA170" s="165"/>
    </row>
    <row r="171" spans="3:27" ht="15" customHeight="1" x14ac:dyDescent="0.15">
      <c r="C171" s="195"/>
      <c r="D171" s="523"/>
      <c r="E171" s="60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3"/>
      <c r="E172" s="607"/>
      <c r="F172" s="535" t="s">
        <v>460</v>
      </c>
      <c r="G172" s="536"/>
      <c r="H172" s="536"/>
      <c r="I172" s="536"/>
      <c r="J172" s="536"/>
      <c r="K172" s="536"/>
      <c r="L172" s="536"/>
      <c r="M172" s="536"/>
      <c r="N172" s="536"/>
      <c r="O172" s="536"/>
      <c r="P172" s="536"/>
      <c r="Q172" s="536"/>
      <c r="R172" s="536"/>
      <c r="S172" s="536"/>
      <c r="T172" s="536"/>
      <c r="U172" s="537"/>
      <c r="V172" s="164"/>
      <c r="W172" s="165"/>
      <c r="X172" s="165"/>
      <c r="Y172" s="165"/>
    </row>
    <row r="173" spans="3:27" ht="14.1" customHeight="1" x14ac:dyDescent="0.15">
      <c r="C173" s="195"/>
      <c r="D173" s="523"/>
      <c r="E173" s="607"/>
      <c r="F173" s="535"/>
      <c r="G173" s="536"/>
      <c r="H173" s="536"/>
      <c r="I173" s="536"/>
      <c r="J173" s="536"/>
      <c r="K173" s="536"/>
      <c r="L173" s="536"/>
      <c r="M173" s="536"/>
      <c r="N173" s="536"/>
      <c r="O173" s="536"/>
      <c r="P173" s="536"/>
      <c r="Q173" s="536"/>
      <c r="R173" s="536"/>
      <c r="S173" s="536"/>
      <c r="T173" s="536"/>
      <c r="U173" s="537"/>
      <c r="V173" s="164"/>
      <c r="W173" s="165"/>
      <c r="X173" s="165"/>
      <c r="Y173" s="165"/>
    </row>
    <row r="174" spans="3:27" ht="14.1" customHeight="1" x14ac:dyDescent="0.15">
      <c r="C174" s="195"/>
      <c r="D174" s="523"/>
      <c r="E174" s="607"/>
      <c r="F174" s="535"/>
      <c r="G174" s="536"/>
      <c r="H174" s="536"/>
      <c r="I174" s="536"/>
      <c r="J174" s="536"/>
      <c r="K174" s="536"/>
      <c r="L174" s="536"/>
      <c r="M174" s="536"/>
      <c r="N174" s="536"/>
      <c r="O174" s="536"/>
      <c r="P174" s="536"/>
      <c r="Q174" s="536"/>
      <c r="R174" s="536"/>
      <c r="S174" s="536"/>
      <c r="T174" s="536"/>
      <c r="U174" s="537"/>
      <c r="V174" s="164"/>
      <c r="W174" s="165"/>
      <c r="X174" s="165"/>
      <c r="Y174" s="165"/>
    </row>
    <row r="175" spans="3:27" ht="14.1" customHeight="1" x14ac:dyDescent="0.15">
      <c r="C175" s="195"/>
      <c r="D175" s="523"/>
      <c r="E175" s="607"/>
      <c r="F175" s="535"/>
      <c r="G175" s="536"/>
      <c r="H175" s="536"/>
      <c r="I175" s="536"/>
      <c r="J175" s="536"/>
      <c r="K175" s="536"/>
      <c r="L175" s="536"/>
      <c r="M175" s="536"/>
      <c r="N175" s="536"/>
      <c r="O175" s="536"/>
      <c r="P175" s="536"/>
      <c r="Q175" s="536"/>
      <c r="R175" s="536"/>
      <c r="S175" s="536"/>
      <c r="T175" s="536"/>
      <c r="U175" s="537"/>
      <c r="V175" s="164"/>
      <c r="W175" s="165"/>
      <c r="X175" s="165"/>
      <c r="Y175" s="165"/>
    </row>
    <row r="176" spans="3:27" ht="14.1" customHeight="1" x14ac:dyDescent="0.15">
      <c r="C176" s="195"/>
      <c r="D176" s="523"/>
      <c r="E176" s="607"/>
      <c r="F176" s="535"/>
      <c r="G176" s="536"/>
      <c r="H176" s="536"/>
      <c r="I176" s="536"/>
      <c r="J176" s="536"/>
      <c r="K176" s="536"/>
      <c r="L176" s="536"/>
      <c r="M176" s="536"/>
      <c r="N176" s="536"/>
      <c r="O176" s="536"/>
      <c r="P176" s="536"/>
      <c r="Q176" s="536"/>
      <c r="R176" s="536"/>
      <c r="S176" s="536"/>
      <c r="T176" s="536"/>
      <c r="U176" s="537"/>
      <c r="V176" s="164"/>
      <c r="W176" s="165"/>
      <c r="X176" s="165"/>
      <c r="Y176" s="165"/>
    </row>
    <row r="177" spans="3:27" ht="14.1" customHeight="1" x14ac:dyDescent="0.15">
      <c r="C177" s="195"/>
      <c r="D177" s="523"/>
      <c r="E177" s="607"/>
      <c r="F177" s="535"/>
      <c r="G177" s="536"/>
      <c r="H177" s="536"/>
      <c r="I177" s="536"/>
      <c r="J177" s="536"/>
      <c r="K177" s="536"/>
      <c r="L177" s="536"/>
      <c r="M177" s="536"/>
      <c r="N177" s="536"/>
      <c r="O177" s="536"/>
      <c r="P177" s="536"/>
      <c r="Q177" s="536"/>
      <c r="R177" s="536"/>
      <c r="S177" s="536"/>
      <c r="T177" s="536"/>
      <c r="U177" s="537"/>
      <c r="V177" s="164"/>
      <c r="W177" s="165"/>
      <c r="X177" s="165"/>
      <c r="Y177" s="165"/>
    </row>
    <row r="178" spans="3:27" ht="14.1" customHeight="1" x14ac:dyDescent="0.15">
      <c r="C178" s="195"/>
      <c r="D178" s="523"/>
      <c r="E178" s="607"/>
      <c r="F178" s="535"/>
      <c r="G178" s="536"/>
      <c r="H178" s="536"/>
      <c r="I178" s="536"/>
      <c r="J178" s="536"/>
      <c r="K178" s="536"/>
      <c r="L178" s="536"/>
      <c r="M178" s="536"/>
      <c r="N178" s="536"/>
      <c r="O178" s="536"/>
      <c r="P178" s="536"/>
      <c r="Q178" s="536"/>
      <c r="R178" s="536"/>
      <c r="S178" s="536"/>
      <c r="T178" s="536"/>
      <c r="U178" s="537"/>
      <c r="V178" s="510"/>
      <c r="W178" s="511"/>
      <c r="X178" s="511"/>
      <c r="Y178" s="511"/>
      <c r="Z178" s="511"/>
      <c r="AA178" s="511"/>
    </row>
    <row r="179" spans="3:27" ht="14.1" customHeight="1" x14ac:dyDescent="0.15">
      <c r="C179" s="197"/>
      <c r="D179" s="524"/>
      <c r="E179" s="608"/>
      <c r="F179" s="538"/>
      <c r="G179" s="539"/>
      <c r="H179" s="539"/>
      <c r="I179" s="539"/>
      <c r="J179" s="539"/>
      <c r="K179" s="539"/>
      <c r="L179" s="539"/>
      <c r="M179" s="539"/>
      <c r="N179" s="539"/>
      <c r="O179" s="539"/>
      <c r="P179" s="539"/>
      <c r="Q179" s="539"/>
      <c r="R179" s="539"/>
      <c r="S179" s="539"/>
      <c r="T179" s="539"/>
      <c r="U179" s="540"/>
      <c r="V179" s="164"/>
      <c r="W179" s="165"/>
      <c r="X179" s="165"/>
      <c r="Y179" s="165"/>
    </row>
    <row r="180" spans="3:27" ht="18" customHeight="1" x14ac:dyDescent="0.15">
      <c r="C180" s="525" t="s">
        <v>418</v>
      </c>
      <c r="D180" s="525"/>
      <c r="E180" s="525"/>
      <c r="F180" s="525"/>
      <c r="G180" s="525"/>
      <c r="H180" s="525"/>
      <c r="I180" s="525"/>
      <c r="J180" s="525"/>
      <c r="K180" s="525"/>
      <c r="L180" s="525"/>
      <c r="M180" s="525"/>
      <c r="N180" s="525"/>
      <c r="O180" s="525"/>
      <c r="P180" s="525"/>
      <c r="Q180" s="525"/>
      <c r="R180" s="525"/>
      <c r="S180" s="525"/>
      <c r="T180" s="525"/>
      <c r="U180" s="525"/>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2" t="s">
        <v>17</v>
      </c>
      <c r="E182" s="609"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3"/>
      <c r="E183" s="610"/>
      <c r="F183" s="604" t="s">
        <v>264</v>
      </c>
      <c r="G183" s="605"/>
      <c r="H183" s="605"/>
      <c r="I183" s="605"/>
      <c r="J183" s="605"/>
      <c r="K183" s="615" t="str">
        <f>+別紙!AA13</f>
        <v>0</v>
      </c>
      <c r="L183" s="615"/>
      <c r="M183" s="615"/>
      <c r="N183" s="615"/>
      <c r="O183" s="615"/>
      <c r="P183" s="196" t="s">
        <v>13</v>
      </c>
      <c r="Q183" s="512" t="s">
        <v>363</v>
      </c>
      <c r="R183" s="512"/>
      <c r="S183" s="512"/>
      <c r="T183" s="512"/>
      <c r="U183" s="513"/>
      <c r="V183" s="292"/>
      <c r="W183" s="179"/>
      <c r="X183" s="165"/>
      <c r="Y183" s="165"/>
      <c r="Z183" s="165"/>
    </row>
    <row r="184" spans="3:27" ht="14.1" customHeight="1" x14ac:dyDescent="0.15">
      <c r="C184" s="195"/>
      <c r="D184" s="523"/>
      <c r="E184" s="610"/>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3"/>
      <c r="E185" s="610"/>
      <c r="F185" s="535" t="s">
        <v>460</v>
      </c>
      <c r="G185" s="536"/>
      <c r="H185" s="536"/>
      <c r="I185" s="536"/>
      <c r="J185" s="536"/>
      <c r="K185" s="536"/>
      <c r="L185" s="536"/>
      <c r="M185" s="536"/>
      <c r="N185" s="536"/>
      <c r="O185" s="536"/>
      <c r="P185" s="536"/>
      <c r="Q185" s="536"/>
      <c r="R185" s="536"/>
      <c r="S185" s="536"/>
      <c r="T185" s="536"/>
      <c r="U185" s="537"/>
      <c r="V185" s="164"/>
      <c r="W185" s="165"/>
      <c r="X185" s="165"/>
      <c r="Y185" s="165"/>
    </row>
    <row r="186" spans="3:27" ht="14.1" customHeight="1" x14ac:dyDescent="0.15">
      <c r="C186" s="195"/>
      <c r="D186" s="523"/>
      <c r="E186" s="610"/>
      <c r="F186" s="535"/>
      <c r="G186" s="536"/>
      <c r="H186" s="536"/>
      <c r="I186" s="536"/>
      <c r="J186" s="536"/>
      <c r="K186" s="536"/>
      <c r="L186" s="536"/>
      <c r="M186" s="536"/>
      <c r="N186" s="536"/>
      <c r="O186" s="536"/>
      <c r="P186" s="536"/>
      <c r="Q186" s="536"/>
      <c r="R186" s="536"/>
      <c r="S186" s="536"/>
      <c r="T186" s="536"/>
      <c r="U186" s="537"/>
      <c r="V186" s="164"/>
      <c r="W186" s="165"/>
      <c r="X186" s="165"/>
      <c r="Y186" s="165"/>
    </row>
    <row r="187" spans="3:27" ht="14.1" customHeight="1" x14ac:dyDescent="0.15">
      <c r="C187" s="195"/>
      <c r="D187" s="523"/>
      <c r="E187" s="610"/>
      <c r="F187" s="535"/>
      <c r="G187" s="536"/>
      <c r="H187" s="536"/>
      <c r="I187" s="536"/>
      <c r="J187" s="536"/>
      <c r="K187" s="536"/>
      <c r="L187" s="536"/>
      <c r="M187" s="536"/>
      <c r="N187" s="536"/>
      <c r="O187" s="536"/>
      <c r="P187" s="536"/>
      <c r="Q187" s="536"/>
      <c r="R187" s="536"/>
      <c r="S187" s="536"/>
      <c r="T187" s="536"/>
      <c r="U187" s="537"/>
      <c r="V187" s="164"/>
      <c r="W187" s="165"/>
      <c r="X187" s="165"/>
      <c r="Y187" s="165"/>
    </row>
    <row r="188" spans="3:27" ht="14.1" customHeight="1" x14ac:dyDescent="0.15">
      <c r="C188" s="195"/>
      <c r="D188" s="523"/>
      <c r="E188" s="610"/>
      <c r="F188" s="535"/>
      <c r="G188" s="536"/>
      <c r="H188" s="536"/>
      <c r="I188" s="536"/>
      <c r="J188" s="536"/>
      <c r="K188" s="536"/>
      <c r="L188" s="536"/>
      <c r="M188" s="536"/>
      <c r="N188" s="536"/>
      <c r="O188" s="536"/>
      <c r="P188" s="536"/>
      <c r="Q188" s="536"/>
      <c r="R188" s="536"/>
      <c r="S188" s="536"/>
      <c r="T188" s="536"/>
      <c r="U188" s="537"/>
      <c r="V188" s="164"/>
      <c r="W188" s="165"/>
      <c r="X188" s="165"/>
      <c r="Y188" s="165"/>
    </row>
    <row r="189" spans="3:27" ht="14.1" customHeight="1" x14ac:dyDescent="0.15">
      <c r="C189" s="195"/>
      <c r="D189" s="523"/>
      <c r="E189" s="610"/>
      <c r="F189" s="535"/>
      <c r="G189" s="536"/>
      <c r="H189" s="536"/>
      <c r="I189" s="536"/>
      <c r="J189" s="536"/>
      <c r="K189" s="536"/>
      <c r="L189" s="536"/>
      <c r="M189" s="536"/>
      <c r="N189" s="536"/>
      <c r="O189" s="536"/>
      <c r="P189" s="536"/>
      <c r="Q189" s="536"/>
      <c r="R189" s="536"/>
      <c r="S189" s="536"/>
      <c r="T189" s="536"/>
      <c r="U189" s="537"/>
      <c r="V189" s="164"/>
      <c r="W189" s="165"/>
      <c r="X189" s="165"/>
      <c r="Y189" s="165"/>
    </row>
    <row r="190" spans="3:27" ht="14.1" customHeight="1" x14ac:dyDescent="0.15">
      <c r="C190" s="195"/>
      <c r="D190" s="523"/>
      <c r="E190" s="610"/>
      <c r="F190" s="535"/>
      <c r="G190" s="536"/>
      <c r="H190" s="536"/>
      <c r="I190" s="536"/>
      <c r="J190" s="536"/>
      <c r="K190" s="536"/>
      <c r="L190" s="536"/>
      <c r="M190" s="536"/>
      <c r="N190" s="536"/>
      <c r="O190" s="536"/>
      <c r="P190" s="536"/>
      <c r="Q190" s="536"/>
      <c r="R190" s="536"/>
      <c r="S190" s="536"/>
      <c r="T190" s="536"/>
      <c r="U190" s="537"/>
      <c r="V190" s="164"/>
      <c r="W190" s="165"/>
      <c r="X190" s="165"/>
      <c r="Y190" s="165"/>
    </row>
    <row r="191" spans="3:27" ht="14.1" customHeight="1" x14ac:dyDescent="0.15">
      <c r="C191" s="195"/>
      <c r="D191" s="523"/>
      <c r="E191" s="610"/>
      <c r="F191" s="535"/>
      <c r="G191" s="536"/>
      <c r="H191" s="536"/>
      <c r="I191" s="536"/>
      <c r="J191" s="536"/>
      <c r="K191" s="536"/>
      <c r="L191" s="536"/>
      <c r="M191" s="536"/>
      <c r="N191" s="536"/>
      <c r="O191" s="536"/>
      <c r="P191" s="536"/>
      <c r="Q191" s="536"/>
      <c r="R191" s="536"/>
      <c r="S191" s="536"/>
      <c r="T191" s="536"/>
      <c r="U191" s="537"/>
      <c r="V191" s="164"/>
      <c r="W191" s="165"/>
      <c r="X191" s="165"/>
      <c r="Y191" s="165"/>
    </row>
    <row r="192" spans="3:27" ht="14.1" customHeight="1" x14ac:dyDescent="0.15">
      <c r="C192" s="195"/>
      <c r="D192" s="523"/>
      <c r="E192" s="610"/>
      <c r="F192" s="535"/>
      <c r="G192" s="536"/>
      <c r="H192" s="536"/>
      <c r="I192" s="536"/>
      <c r="J192" s="536"/>
      <c r="K192" s="536"/>
      <c r="L192" s="536"/>
      <c r="M192" s="536"/>
      <c r="N192" s="536"/>
      <c r="O192" s="536"/>
      <c r="P192" s="536"/>
      <c r="Q192" s="536"/>
      <c r="R192" s="536"/>
      <c r="S192" s="536"/>
      <c r="T192" s="536"/>
      <c r="U192" s="537"/>
      <c r="V192" s="510"/>
      <c r="W192" s="511"/>
      <c r="X192" s="511"/>
      <c r="Y192" s="511"/>
      <c r="Z192" s="511"/>
    </row>
    <row r="193" spans="3:27" ht="14.1" customHeight="1" x14ac:dyDescent="0.15">
      <c r="C193" s="195"/>
      <c r="D193" s="524"/>
      <c r="E193" s="611"/>
      <c r="F193" s="535"/>
      <c r="G193" s="536"/>
      <c r="H193" s="536"/>
      <c r="I193" s="536"/>
      <c r="J193" s="536"/>
      <c r="K193" s="536"/>
      <c r="L193" s="536"/>
      <c r="M193" s="536"/>
      <c r="N193" s="536"/>
      <c r="O193" s="536"/>
      <c r="P193" s="536"/>
      <c r="Q193" s="536"/>
      <c r="R193" s="536"/>
      <c r="S193" s="536"/>
      <c r="T193" s="536"/>
      <c r="U193" s="537"/>
      <c r="V193" s="164"/>
      <c r="W193" s="165"/>
      <c r="X193" s="165"/>
      <c r="Y193" s="165"/>
    </row>
    <row r="194" spans="3:27" ht="15" customHeight="1" x14ac:dyDescent="0.15">
      <c r="C194" s="195"/>
      <c r="D194" s="522" t="s">
        <v>19</v>
      </c>
      <c r="E194" s="60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3"/>
      <c r="E195" s="607"/>
      <c r="F195" s="604" t="s">
        <v>265</v>
      </c>
      <c r="G195" s="605"/>
      <c r="H195" s="605"/>
      <c r="I195" s="605"/>
      <c r="J195" s="605"/>
      <c r="K195" s="612">
        <f>+別紙!AA22+別紙!AA29</f>
        <v>0</v>
      </c>
      <c r="L195" s="612"/>
      <c r="M195" s="612"/>
      <c r="N195" s="612"/>
      <c r="O195" s="612"/>
      <c r="P195" s="193" t="s">
        <v>13</v>
      </c>
      <c r="Q195" s="512" t="s">
        <v>364</v>
      </c>
      <c r="R195" s="512"/>
      <c r="S195" s="512"/>
      <c r="T195" s="512"/>
      <c r="U195" s="513"/>
      <c r="V195" s="164"/>
      <c r="W195" s="165"/>
      <c r="X195" s="165"/>
      <c r="Y195" s="165"/>
    </row>
    <row r="196" spans="3:27" ht="15" customHeight="1" x14ac:dyDescent="0.15">
      <c r="C196" s="195"/>
      <c r="D196" s="523"/>
      <c r="E196" s="60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3"/>
      <c r="E197" s="607"/>
      <c r="F197" s="535" t="s">
        <v>460</v>
      </c>
      <c r="G197" s="536"/>
      <c r="H197" s="536"/>
      <c r="I197" s="536"/>
      <c r="J197" s="536"/>
      <c r="K197" s="536"/>
      <c r="L197" s="536"/>
      <c r="M197" s="536"/>
      <c r="N197" s="536"/>
      <c r="O197" s="536"/>
      <c r="P197" s="536"/>
      <c r="Q197" s="536"/>
      <c r="R197" s="536"/>
      <c r="S197" s="536"/>
      <c r="T197" s="536"/>
      <c r="U197" s="537"/>
      <c r="V197" s="164"/>
      <c r="W197" s="165"/>
      <c r="X197" s="165"/>
      <c r="Y197" s="165"/>
    </row>
    <row r="198" spans="3:27" ht="14.1" customHeight="1" x14ac:dyDescent="0.15">
      <c r="C198" s="195"/>
      <c r="D198" s="523"/>
      <c r="E198" s="607"/>
      <c r="F198" s="535"/>
      <c r="G198" s="536"/>
      <c r="H198" s="536"/>
      <c r="I198" s="536"/>
      <c r="J198" s="536"/>
      <c r="K198" s="536"/>
      <c r="L198" s="536"/>
      <c r="M198" s="536"/>
      <c r="N198" s="536"/>
      <c r="O198" s="536"/>
      <c r="P198" s="536"/>
      <c r="Q198" s="536"/>
      <c r="R198" s="536"/>
      <c r="S198" s="536"/>
      <c r="T198" s="536"/>
      <c r="U198" s="537"/>
      <c r="V198" s="164"/>
      <c r="W198" s="165"/>
      <c r="X198" s="165"/>
      <c r="Y198" s="165"/>
    </row>
    <row r="199" spans="3:27" ht="14.1" customHeight="1" x14ac:dyDescent="0.15">
      <c r="C199" s="195"/>
      <c r="D199" s="523"/>
      <c r="E199" s="607"/>
      <c r="F199" s="535"/>
      <c r="G199" s="536"/>
      <c r="H199" s="536"/>
      <c r="I199" s="536"/>
      <c r="J199" s="536"/>
      <c r="K199" s="536"/>
      <c r="L199" s="536"/>
      <c r="M199" s="536"/>
      <c r="N199" s="536"/>
      <c r="O199" s="536"/>
      <c r="P199" s="536"/>
      <c r="Q199" s="536"/>
      <c r="R199" s="536"/>
      <c r="S199" s="536"/>
      <c r="T199" s="536"/>
      <c r="U199" s="537"/>
      <c r="V199" s="164"/>
      <c r="W199" s="165"/>
      <c r="X199" s="165"/>
      <c r="Y199" s="165"/>
    </row>
    <row r="200" spans="3:27" ht="14.1" customHeight="1" x14ac:dyDescent="0.15">
      <c r="C200" s="195"/>
      <c r="D200" s="523"/>
      <c r="E200" s="607"/>
      <c r="F200" s="535"/>
      <c r="G200" s="536"/>
      <c r="H200" s="536"/>
      <c r="I200" s="536"/>
      <c r="J200" s="536"/>
      <c r="K200" s="536"/>
      <c r="L200" s="536"/>
      <c r="M200" s="536"/>
      <c r="N200" s="536"/>
      <c r="O200" s="536"/>
      <c r="P200" s="536"/>
      <c r="Q200" s="536"/>
      <c r="R200" s="536"/>
      <c r="S200" s="536"/>
      <c r="T200" s="536"/>
      <c r="U200" s="537"/>
      <c r="V200" s="164"/>
      <c r="W200" s="165"/>
      <c r="X200" s="165"/>
      <c r="Y200" s="165"/>
    </row>
    <row r="201" spans="3:27" ht="14.1" customHeight="1" x14ac:dyDescent="0.15">
      <c r="C201" s="195"/>
      <c r="D201" s="523"/>
      <c r="E201" s="607"/>
      <c r="F201" s="535"/>
      <c r="G201" s="536"/>
      <c r="H201" s="536"/>
      <c r="I201" s="536"/>
      <c r="J201" s="536"/>
      <c r="K201" s="536"/>
      <c r="L201" s="536"/>
      <c r="M201" s="536"/>
      <c r="N201" s="536"/>
      <c r="O201" s="536"/>
      <c r="P201" s="536"/>
      <c r="Q201" s="536"/>
      <c r="R201" s="536"/>
      <c r="S201" s="536"/>
      <c r="T201" s="536"/>
      <c r="U201" s="537"/>
      <c r="V201" s="164"/>
      <c r="W201" s="165"/>
      <c r="X201" s="165"/>
      <c r="Y201" s="165"/>
    </row>
    <row r="202" spans="3:27" ht="14.1" customHeight="1" x14ac:dyDescent="0.15">
      <c r="C202" s="195"/>
      <c r="D202" s="523"/>
      <c r="E202" s="607"/>
      <c r="F202" s="535"/>
      <c r="G202" s="536"/>
      <c r="H202" s="536"/>
      <c r="I202" s="536"/>
      <c r="J202" s="536"/>
      <c r="K202" s="536"/>
      <c r="L202" s="536"/>
      <c r="M202" s="536"/>
      <c r="N202" s="536"/>
      <c r="O202" s="536"/>
      <c r="P202" s="536"/>
      <c r="Q202" s="536"/>
      <c r="R202" s="536"/>
      <c r="S202" s="536"/>
      <c r="T202" s="536"/>
      <c r="U202" s="537"/>
      <c r="V202" s="164"/>
      <c r="W202" s="165"/>
      <c r="X202" s="165"/>
      <c r="Y202" s="165"/>
    </row>
    <row r="203" spans="3:27" ht="14.1" customHeight="1" x14ac:dyDescent="0.15">
      <c r="C203" s="195"/>
      <c r="D203" s="523"/>
      <c r="E203" s="607"/>
      <c r="F203" s="535"/>
      <c r="G203" s="536"/>
      <c r="H203" s="536"/>
      <c r="I203" s="536"/>
      <c r="J203" s="536"/>
      <c r="K203" s="536"/>
      <c r="L203" s="536"/>
      <c r="M203" s="536"/>
      <c r="N203" s="536"/>
      <c r="O203" s="536"/>
      <c r="P203" s="536"/>
      <c r="Q203" s="536"/>
      <c r="R203" s="536"/>
      <c r="S203" s="536"/>
      <c r="T203" s="536"/>
      <c r="U203" s="537"/>
      <c r="V203" s="164"/>
      <c r="W203" s="165"/>
      <c r="X203" s="165"/>
      <c r="Y203" s="165"/>
    </row>
    <row r="204" spans="3:27" ht="14.1" customHeight="1" x14ac:dyDescent="0.15">
      <c r="C204" s="195"/>
      <c r="D204" s="523"/>
      <c r="E204" s="607"/>
      <c r="F204" s="535"/>
      <c r="G204" s="536"/>
      <c r="H204" s="536"/>
      <c r="I204" s="536"/>
      <c r="J204" s="536"/>
      <c r="K204" s="536"/>
      <c r="L204" s="536"/>
      <c r="M204" s="536"/>
      <c r="N204" s="536"/>
      <c r="O204" s="536"/>
      <c r="P204" s="536"/>
      <c r="Q204" s="536"/>
      <c r="R204" s="536"/>
      <c r="S204" s="536"/>
      <c r="T204" s="536"/>
      <c r="U204" s="537"/>
      <c r="V204" s="510"/>
      <c r="W204" s="511"/>
      <c r="X204" s="511"/>
      <c r="Y204" s="511"/>
      <c r="Z204" s="511"/>
      <c r="AA204" s="511"/>
    </row>
    <row r="205" spans="3:27" ht="14.1" customHeight="1" x14ac:dyDescent="0.15">
      <c r="C205" s="197"/>
      <c r="D205" s="524"/>
      <c r="E205" s="608"/>
      <c r="F205" s="538"/>
      <c r="G205" s="539"/>
      <c r="H205" s="539"/>
      <c r="I205" s="539"/>
      <c r="J205" s="539"/>
      <c r="K205" s="539"/>
      <c r="L205" s="539"/>
      <c r="M205" s="539"/>
      <c r="N205" s="539"/>
      <c r="O205" s="539"/>
      <c r="P205" s="539"/>
      <c r="Q205" s="539"/>
      <c r="R205" s="539"/>
      <c r="S205" s="539"/>
      <c r="T205" s="539"/>
      <c r="U205" s="540"/>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2" t="s">
        <v>17</v>
      </c>
      <c r="E207" s="60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3"/>
      <c r="E208" s="607"/>
      <c r="F208" s="613" t="s">
        <v>267</v>
      </c>
      <c r="G208" s="614"/>
      <c r="H208" s="614"/>
      <c r="I208" s="614"/>
      <c r="J208" s="614"/>
      <c r="K208" s="612">
        <f>+別紙!AA14</f>
        <v>1757.7999999999997</v>
      </c>
      <c r="L208" s="612"/>
      <c r="M208" s="612"/>
      <c r="N208" s="612"/>
      <c r="O208" s="612"/>
      <c r="P208" s="198" t="s">
        <v>13</v>
      </c>
      <c r="Q208" s="595" t="s">
        <v>365</v>
      </c>
      <c r="R208" s="596"/>
      <c r="S208" s="596"/>
      <c r="T208" s="596"/>
      <c r="U208" s="597"/>
      <c r="V208" s="164"/>
      <c r="W208" s="165"/>
      <c r="X208" s="165"/>
      <c r="Y208" s="165"/>
    </row>
    <row r="209" spans="3:26" ht="43.35" customHeight="1" x14ac:dyDescent="0.15">
      <c r="C209" s="195"/>
      <c r="D209" s="523"/>
      <c r="E209" s="607"/>
      <c r="F209" s="263"/>
      <c r="G209" s="604" t="s">
        <v>223</v>
      </c>
      <c r="H209" s="605"/>
      <c r="I209" s="605"/>
      <c r="J209" s="605"/>
      <c r="K209" s="612">
        <f>+別紙!AA15</f>
        <v>1013.5</v>
      </c>
      <c r="L209" s="612"/>
      <c r="M209" s="612"/>
      <c r="N209" s="612"/>
      <c r="O209" s="612"/>
      <c r="P209" s="346" t="s">
        <v>13</v>
      </c>
      <c r="Q209" s="598"/>
      <c r="R209" s="599"/>
      <c r="S209" s="599"/>
      <c r="T209" s="599"/>
      <c r="U209" s="600"/>
      <c r="V209" s="164"/>
      <c r="W209" s="165"/>
      <c r="X209" s="165"/>
      <c r="Y209" s="165"/>
    </row>
    <row r="210" spans="3:26" ht="43.35" customHeight="1" x14ac:dyDescent="0.15">
      <c r="C210" s="195"/>
      <c r="D210" s="523"/>
      <c r="E210" s="607"/>
      <c r="F210" s="263"/>
      <c r="G210" s="604" t="s">
        <v>224</v>
      </c>
      <c r="H210" s="605"/>
      <c r="I210" s="605"/>
      <c r="J210" s="605"/>
      <c r="K210" s="612">
        <f>+別紙!AA16</f>
        <v>1757.7999999999997</v>
      </c>
      <c r="L210" s="612"/>
      <c r="M210" s="612"/>
      <c r="N210" s="612"/>
      <c r="O210" s="612"/>
      <c r="P210" s="346" t="s">
        <v>13</v>
      </c>
      <c r="Q210" s="598"/>
      <c r="R210" s="599"/>
      <c r="S210" s="599"/>
      <c r="T210" s="599"/>
      <c r="U210" s="600"/>
      <c r="V210" s="164"/>
      <c r="W210" s="165"/>
      <c r="X210" s="165"/>
      <c r="Y210" s="165"/>
    </row>
    <row r="211" spans="3:26" ht="43.35" customHeight="1" x14ac:dyDescent="0.15">
      <c r="C211" s="195"/>
      <c r="D211" s="523"/>
      <c r="E211" s="607"/>
      <c r="F211" s="263"/>
      <c r="G211" s="604" t="s">
        <v>408</v>
      </c>
      <c r="H211" s="605"/>
      <c r="I211" s="605"/>
      <c r="J211" s="605"/>
      <c r="K211" s="612" t="str">
        <f>+別紙!AA17</f>
        <v>0</v>
      </c>
      <c r="L211" s="612"/>
      <c r="M211" s="612"/>
      <c r="N211" s="612"/>
      <c r="O211" s="612"/>
      <c r="P211" s="346" t="s">
        <v>13</v>
      </c>
      <c r="Q211" s="598"/>
      <c r="R211" s="599"/>
      <c r="S211" s="599"/>
      <c r="T211" s="599"/>
      <c r="U211" s="600"/>
      <c r="V211" s="164"/>
      <c r="W211" s="165"/>
      <c r="X211" s="165"/>
      <c r="Y211" s="165"/>
    </row>
    <row r="212" spans="3:26" ht="43.35" customHeight="1" x14ac:dyDescent="0.15">
      <c r="C212" s="195"/>
      <c r="D212" s="523"/>
      <c r="E212" s="607"/>
      <c r="F212" s="264"/>
      <c r="G212" s="604" t="s">
        <v>409</v>
      </c>
      <c r="H212" s="605"/>
      <c r="I212" s="605"/>
      <c r="J212" s="605"/>
      <c r="K212" s="612" t="str">
        <f>+別紙!AA18</f>
        <v>0</v>
      </c>
      <c r="L212" s="612"/>
      <c r="M212" s="612"/>
      <c r="N212" s="612"/>
      <c r="O212" s="612"/>
      <c r="P212" s="346" t="s">
        <v>13</v>
      </c>
      <c r="Q212" s="601"/>
      <c r="R212" s="602"/>
      <c r="S212" s="602"/>
      <c r="T212" s="602"/>
      <c r="U212" s="603"/>
      <c r="V212" s="164"/>
      <c r="W212" s="165"/>
      <c r="X212" s="165"/>
      <c r="Y212" s="165"/>
    </row>
    <row r="213" spans="3:26" ht="14.1" customHeight="1" x14ac:dyDescent="0.15">
      <c r="C213" s="195"/>
      <c r="D213" s="523"/>
      <c r="E213" s="60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3"/>
      <c r="E214" s="607"/>
      <c r="F214" s="535" t="s">
        <v>461</v>
      </c>
      <c r="G214" s="536"/>
      <c r="H214" s="536"/>
      <c r="I214" s="536"/>
      <c r="J214" s="536"/>
      <c r="K214" s="536"/>
      <c r="L214" s="536"/>
      <c r="M214" s="536"/>
      <c r="N214" s="536"/>
      <c r="O214" s="536"/>
      <c r="P214" s="536"/>
      <c r="Q214" s="536"/>
      <c r="R214" s="536"/>
      <c r="S214" s="536"/>
      <c r="T214" s="536"/>
      <c r="U214" s="537"/>
      <c r="V214" s="164"/>
      <c r="W214" s="165"/>
      <c r="X214" s="165"/>
      <c r="Y214" s="165"/>
    </row>
    <row r="215" spans="3:26" ht="14.1" customHeight="1" x14ac:dyDescent="0.15">
      <c r="C215" s="195"/>
      <c r="D215" s="523"/>
      <c r="E215" s="607"/>
      <c r="F215" s="535"/>
      <c r="G215" s="536"/>
      <c r="H215" s="536"/>
      <c r="I215" s="536"/>
      <c r="J215" s="536"/>
      <c r="K215" s="536"/>
      <c r="L215" s="536"/>
      <c r="M215" s="536"/>
      <c r="N215" s="536"/>
      <c r="O215" s="536"/>
      <c r="P215" s="536"/>
      <c r="Q215" s="536"/>
      <c r="R215" s="536"/>
      <c r="S215" s="536"/>
      <c r="T215" s="536"/>
      <c r="U215" s="537"/>
      <c r="V215" s="164"/>
      <c r="W215" s="165"/>
      <c r="X215" s="165"/>
      <c r="Y215" s="165"/>
    </row>
    <row r="216" spans="3:26" ht="14.1" customHeight="1" x14ac:dyDescent="0.15">
      <c r="C216" s="195"/>
      <c r="D216" s="523"/>
      <c r="E216" s="607"/>
      <c r="F216" s="535"/>
      <c r="G216" s="536"/>
      <c r="H216" s="536"/>
      <c r="I216" s="536"/>
      <c r="J216" s="536"/>
      <c r="K216" s="536"/>
      <c r="L216" s="536"/>
      <c r="M216" s="536"/>
      <c r="N216" s="536"/>
      <c r="O216" s="536"/>
      <c r="P216" s="536"/>
      <c r="Q216" s="536"/>
      <c r="R216" s="536"/>
      <c r="S216" s="536"/>
      <c r="T216" s="536"/>
      <c r="U216" s="537"/>
      <c r="V216" s="164"/>
      <c r="W216" s="165"/>
      <c r="X216" s="165"/>
      <c r="Y216" s="165"/>
    </row>
    <row r="217" spans="3:26" ht="14.1" customHeight="1" x14ac:dyDescent="0.15">
      <c r="C217" s="195"/>
      <c r="D217" s="523"/>
      <c r="E217" s="607"/>
      <c r="F217" s="535"/>
      <c r="G217" s="536"/>
      <c r="H217" s="536"/>
      <c r="I217" s="536"/>
      <c r="J217" s="536"/>
      <c r="K217" s="536"/>
      <c r="L217" s="536"/>
      <c r="M217" s="536"/>
      <c r="N217" s="536"/>
      <c r="O217" s="536"/>
      <c r="P217" s="536"/>
      <c r="Q217" s="536"/>
      <c r="R217" s="536"/>
      <c r="S217" s="536"/>
      <c r="T217" s="536"/>
      <c r="U217" s="537"/>
      <c r="V217" s="164"/>
      <c r="W217" s="165"/>
      <c r="X217" s="165"/>
      <c r="Y217" s="165"/>
    </row>
    <row r="218" spans="3:26" ht="14.1" customHeight="1" x14ac:dyDescent="0.15">
      <c r="C218" s="195"/>
      <c r="D218" s="523"/>
      <c r="E218" s="607"/>
      <c r="F218" s="535"/>
      <c r="G218" s="536"/>
      <c r="H218" s="536"/>
      <c r="I218" s="536"/>
      <c r="J218" s="536"/>
      <c r="K218" s="536"/>
      <c r="L218" s="536"/>
      <c r="M218" s="536"/>
      <c r="N218" s="536"/>
      <c r="O218" s="536"/>
      <c r="P218" s="536"/>
      <c r="Q218" s="536"/>
      <c r="R218" s="536"/>
      <c r="S218" s="536"/>
      <c r="T218" s="536"/>
      <c r="U218" s="537"/>
      <c r="V218" s="164"/>
      <c r="W218" s="165"/>
      <c r="X218" s="165"/>
      <c r="Y218" s="165"/>
    </row>
    <row r="219" spans="3:26" ht="14.1" customHeight="1" x14ac:dyDescent="0.15">
      <c r="C219" s="195"/>
      <c r="D219" s="523"/>
      <c r="E219" s="607"/>
      <c r="F219" s="535"/>
      <c r="G219" s="536"/>
      <c r="H219" s="536"/>
      <c r="I219" s="536"/>
      <c r="J219" s="536"/>
      <c r="K219" s="536"/>
      <c r="L219" s="536"/>
      <c r="M219" s="536"/>
      <c r="N219" s="536"/>
      <c r="O219" s="536"/>
      <c r="P219" s="536"/>
      <c r="Q219" s="536"/>
      <c r="R219" s="536"/>
      <c r="S219" s="536"/>
      <c r="T219" s="536"/>
      <c r="U219" s="537"/>
      <c r="V219" s="164"/>
      <c r="W219" s="165"/>
      <c r="X219" s="165"/>
      <c r="Y219" s="165"/>
    </row>
    <row r="220" spans="3:26" ht="14.1" customHeight="1" x14ac:dyDescent="0.15">
      <c r="C220" s="195"/>
      <c r="D220" s="523"/>
      <c r="E220" s="607"/>
      <c r="F220" s="535"/>
      <c r="G220" s="536"/>
      <c r="H220" s="536"/>
      <c r="I220" s="536"/>
      <c r="J220" s="536"/>
      <c r="K220" s="536"/>
      <c r="L220" s="536"/>
      <c r="M220" s="536"/>
      <c r="N220" s="536"/>
      <c r="O220" s="536"/>
      <c r="P220" s="536"/>
      <c r="Q220" s="536"/>
      <c r="R220" s="536"/>
      <c r="S220" s="536"/>
      <c r="T220" s="536"/>
      <c r="U220" s="537"/>
      <c r="V220" s="164"/>
      <c r="W220" s="165"/>
      <c r="X220" s="165"/>
      <c r="Y220" s="165"/>
    </row>
    <row r="221" spans="3:26" ht="14.1" customHeight="1" x14ac:dyDescent="0.15">
      <c r="C221" s="195"/>
      <c r="D221" s="523"/>
      <c r="E221" s="607"/>
      <c r="F221" s="535"/>
      <c r="G221" s="536"/>
      <c r="H221" s="536"/>
      <c r="I221" s="536"/>
      <c r="J221" s="536"/>
      <c r="K221" s="536"/>
      <c r="L221" s="536"/>
      <c r="M221" s="536"/>
      <c r="N221" s="536"/>
      <c r="O221" s="536"/>
      <c r="P221" s="536"/>
      <c r="Q221" s="536"/>
      <c r="R221" s="536"/>
      <c r="S221" s="536"/>
      <c r="T221" s="536"/>
      <c r="U221" s="537"/>
      <c r="V221" s="510"/>
      <c r="W221" s="511"/>
      <c r="X221" s="511"/>
      <c r="Y221" s="511"/>
      <c r="Z221" s="511"/>
    </row>
    <row r="222" spans="3:26" ht="14.1" customHeight="1" x14ac:dyDescent="0.15">
      <c r="C222" s="197"/>
      <c r="D222" s="524"/>
      <c r="E222" s="608"/>
      <c r="F222" s="538"/>
      <c r="G222" s="539"/>
      <c r="H222" s="539"/>
      <c r="I222" s="539"/>
      <c r="J222" s="539"/>
      <c r="K222" s="539"/>
      <c r="L222" s="539"/>
      <c r="M222" s="539"/>
      <c r="N222" s="539"/>
      <c r="O222" s="539"/>
      <c r="P222" s="539"/>
      <c r="Q222" s="539"/>
      <c r="R222" s="539"/>
      <c r="S222" s="539"/>
      <c r="T222" s="539"/>
      <c r="U222" s="540"/>
      <c r="V222" s="164"/>
      <c r="W222" s="165"/>
      <c r="X222" s="165"/>
      <c r="Y222" s="165"/>
    </row>
    <row r="223" spans="3:26" ht="18" customHeight="1" x14ac:dyDescent="0.15">
      <c r="C223" s="525" t="s">
        <v>419</v>
      </c>
      <c r="D223" s="525"/>
      <c r="E223" s="525"/>
      <c r="F223" s="525"/>
      <c r="G223" s="525"/>
      <c r="H223" s="525"/>
      <c r="I223" s="525"/>
      <c r="J223" s="525"/>
      <c r="K223" s="525"/>
      <c r="L223" s="525"/>
      <c r="M223" s="525"/>
      <c r="N223" s="525"/>
      <c r="O223" s="525"/>
      <c r="P223" s="525"/>
      <c r="Q223" s="525"/>
      <c r="R223" s="525"/>
      <c r="S223" s="525"/>
      <c r="T223" s="525"/>
      <c r="U223" s="525"/>
      <c r="V223" s="179"/>
      <c r="W223" s="165"/>
      <c r="X223" s="165"/>
      <c r="Y223" s="165"/>
    </row>
    <row r="224" spans="3:26" ht="15" customHeight="1" x14ac:dyDescent="0.15">
      <c r="C224" s="199"/>
      <c r="D224" s="522" t="s">
        <v>19</v>
      </c>
      <c r="E224" s="60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3"/>
      <c r="E225" s="607"/>
      <c r="F225" s="613" t="s">
        <v>267</v>
      </c>
      <c r="G225" s="614"/>
      <c r="H225" s="614"/>
      <c r="I225" s="614"/>
      <c r="J225" s="614"/>
      <c r="K225" s="612">
        <f>+別紙!AA43</f>
        <v>1582.1</v>
      </c>
      <c r="L225" s="612"/>
      <c r="M225" s="612"/>
      <c r="N225" s="612"/>
      <c r="O225" s="612"/>
      <c r="P225" s="198" t="s">
        <v>13</v>
      </c>
      <c r="Q225" s="595" t="s">
        <v>366</v>
      </c>
      <c r="R225" s="596"/>
      <c r="S225" s="596"/>
      <c r="T225" s="596"/>
      <c r="U225" s="597"/>
      <c r="V225" s="98"/>
      <c r="W225" s="98"/>
      <c r="X225" s="179"/>
      <c r="Y225" s="165"/>
      <c r="Z225" s="165"/>
      <c r="AA225" s="165"/>
    </row>
    <row r="226" spans="3:27" ht="45" customHeight="1" x14ac:dyDescent="0.15">
      <c r="C226" s="195"/>
      <c r="D226" s="523"/>
      <c r="E226" s="607"/>
      <c r="F226" s="263"/>
      <c r="G226" s="604" t="s">
        <v>223</v>
      </c>
      <c r="H226" s="605"/>
      <c r="I226" s="605"/>
      <c r="J226" s="605"/>
      <c r="K226" s="612">
        <f>+別紙!AA44</f>
        <v>912.1</v>
      </c>
      <c r="L226" s="612"/>
      <c r="M226" s="612"/>
      <c r="N226" s="612"/>
      <c r="O226" s="612"/>
      <c r="P226" s="346" t="s">
        <v>13</v>
      </c>
      <c r="Q226" s="598"/>
      <c r="R226" s="599"/>
      <c r="S226" s="599"/>
      <c r="T226" s="599"/>
      <c r="U226" s="600"/>
      <c r="V226" s="98"/>
      <c r="W226" s="98"/>
      <c r="X226" s="179"/>
      <c r="Y226" s="165"/>
      <c r="Z226" s="165"/>
      <c r="AA226" s="165"/>
    </row>
    <row r="227" spans="3:27" ht="45" customHeight="1" x14ac:dyDescent="0.15">
      <c r="C227" s="195"/>
      <c r="D227" s="523"/>
      <c r="E227" s="607"/>
      <c r="F227" s="263"/>
      <c r="G227" s="604" t="s">
        <v>224</v>
      </c>
      <c r="H227" s="605"/>
      <c r="I227" s="605"/>
      <c r="J227" s="605"/>
      <c r="K227" s="612">
        <f>+別紙!AA45</f>
        <v>1582.1</v>
      </c>
      <c r="L227" s="612"/>
      <c r="M227" s="612"/>
      <c r="N227" s="612"/>
      <c r="O227" s="612"/>
      <c r="P227" s="346" t="s">
        <v>13</v>
      </c>
      <c r="Q227" s="598"/>
      <c r="R227" s="599"/>
      <c r="S227" s="599"/>
      <c r="T227" s="599"/>
      <c r="U227" s="600"/>
      <c r="V227" s="98"/>
      <c r="W227" s="98"/>
      <c r="X227" s="179"/>
      <c r="Y227" s="165"/>
      <c r="Z227" s="165"/>
      <c r="AA227" s="165"/>
    </row>
    <row r="228" spans="3:27" ht="45" customHeight="1" x14ac:dyDescent="0.15">
      <c r="C228" s="195"/>
      <c r="D228" s="523"/>
      <c r="E228" s="607"/>
      <c r="F228" s="263"/>
      <c r="G228" s="604" t="s">
        <v>408</v>
      </c>
      <c r="H228" s="605"/>
      <c r="I228" s="605"/>
      <c r="J228" s="605"/>
      <c r="K228" s="612">
        <f>+別紙!AA46</f>
        <v>0</v>
      </c>
      <c r="L228" s="612"/>
      <c r="M228" s="612"/>
      <c r="N228" s="612"/>
      <c r="O228" s="612"/>
      <c r="P228" s="346" t="s">
        <v>13</v>
      </c>
      <c r="Q228" s="598"/>
      <c r="R228" s="599"/>
      <c r="S228" s="599"/>
      <c r="T228" s="599"/>
      <c r="U228" s="600"/>
      <c r="V228" s="98"/>
      <c r="W228" s="98"/>
      <c r="X228" s="179"/>
      <c r="Y228" s="165"/>
      <c r="Z228" s="165"/>
      <c r="AA228" s="165"/>
    </row>
    <row r="229" spans="3:27" ht="45" customHeight="1" x14ac:dyDescent="0.15">
      <c r="C229" s="195"/>
      <c r="D229" s="523"/>
      <c r="E229" s="607"/>
      <c r="F229" s="264"/>
      <c r="G229" s="604" t="s">
        <v>409</v>
      </c>
      <c r="H229" s="605"/>
      <c r="I229" s="605"/>
      <c r="J229" s="605"/>
      <c r="K229" s="612">
        <f>+別紙!AA47</f>
        <v>0</v>
      </c>
      <c r="L229" s="612"/>
      <c r="M229" s="612"/>
      <c r="N229" s="612"/>
      <c r="O229" s="612"/>
      <c r="P229" s="346" t="s">
        <v>13</v>
      </c>
      <c r="Q229" s="601"/>
      <c r="R229" s="602"/>
      <c r="S229" s="602"/>
      <c r="T229" s="602"/>
      <c r="U229" s="603"/>
      <c r="V229" s="98"/>
      <c r="W229" s="98"/>
      <c r="X229" s="179"/>
      <c r="Y229" s="165"/>
      <c r="Z229" s="165"/>
      <c r="AA229" s="165"/>
    </row>
    <row r="230" spans="3:27" ht="14.1" customHeight="1" x14ac:dyDescent="0.15">
      <c r="C230" s="195"/>
      <c r="D230" s="523"/>
      <c r="E230" s="60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3"/>
      <c r="E231" s="607"/>
      <c r="F231" s="535" t="s">
        <v>462</v>
      </c>
      <c r="G231" s="536"/>
      <c r="H231" s="536"/>
      <c r="I231" s="536"/>
      <c r="J231" s="536"/>
      <c r="K231" s="536"/>
      <c r="L231" s="536"/>
      <c r="M231" s="536"/>
      <c r="N231" s="536"/>
      <c r="O231" s="536"/>
      <c r="P231" s="536"/>
      <c r="Q231" s="536"/>
      <c r="R231" s="536"/>
      <c r="S231" s="536"/>
      <c r="T231" s="536"/>
      <c r="U231" s="537"/>
      <c r="V231" s="164"/>
      <c r="W231" s="165"/>
      <c r="X231" s="165"/>
      <c r="Y231" s="165"/>
    </row>
    <row r="232" spans="3:27" ht="14.1" customHeight="1" x14ac:dyDescent="0.15">
      <c r="C232" s="195"/>
      <c r="D232" s="523"/>
      <c r="E232" s="607"/>
      <c r="F232" s="535"/>
      <c r="G232" s="536"/>
      <c r="H232" s="536"/>
      <c r="I232" s="536"/>
      <c r="J232" s="536"/>
      <c r="K232" s="536"/>
      <c r="L232" s="536"/>
      <c r="M232" s="536"/>
      <c r="N232" s="536"/>
      <c r="O232" s="536"/>
      <c r="P232" s="536"/>
      <c r="Q232" s="536"/>
      <c r="R232" s="536"/>
      <c r="S232" s="536"/>
      <c r="T232" s="536"/>
      <c r="U232" s="537"/>
      <c r="V232" s="164"/>
      <c r="W232" s="165"/>
      <c r="X232" s="165"/>
      <c r="Y232" s="165"/>
    </row>
    <row r="233" spans="3:27" ht="14.1" customHeight="1" x14ac:dyDescent="0.15">
      <c r="C233" s="195"/>
      <c r="D233" s="523"/>
      <c r="E233" s="607"/>
      <c r="F233" s="535"/>
      <c r="G233" s="536"/>
      <c r="H233" s="536"/>
      <c r="I233" s="536"/>
      <c r="J233" s="536"/>
      <c r="K233" s="536"/>
      <c r="L233" s="536"/>
      <c r="M233" s="536"/>
      <c r="N233" s="536"/>
      <c r="O233" s="536"/>
      <c r="P233" s="536"/>
      <c r="Q233" s="536"/>
      <c r="R233" s="536"/>
      <c r="S233" s="536"/>
      <c r="T233" s="536"/>
      <c r="U233" s="537"/>
      <c r="V233" s="164"/>
      <c r="W233" s="165"/>
      <c r="X233" s="165"/>
      <c r="Y233" s="165"/>
    </row>
    <row r="234" spans="3:27" ht="14.1" customHeight="1" x14ac:dyDescent="0.15">
      <c r="C234" s="195"/>
      <c r="D234" s="523"/>
      <c r="E234" s="607"/>
      <c r="F234" s="535"/>
      <c r="G234" s="536"/>
      <c r="H234" s="536"/>
      <c r="I234" s="536"/>
      <c r="J234" s="536"/>
      <c r="K234" s="536"/>
      <c r="L234" s="536"/>
      <c r="M234" s="536"/>
      <c r="N234" s="536"/>
      <c r="O234" s="536"/>
      <c r="P234" s="536"/>
      <c r="Q234" s="536"/>
      <c r="R234" s="536"/>
      <c r="S234" s="536"/>
      <c r="T234" s="536"/>
      <c r="U234" s="537"/>
      <c r="V234" s="164"/>
      <c r="W234" s="165"/>
      <c r="X234" s="165"/>
      <c r="Y234" s="165"/>
    </row>
    <row r="235" spans="3:27" ht="14.1" customHeight="1" x14ac:dyDescent="0.15">
      <c r="C235" s="195"/>
      <c r="D235" s="523"/>
      <c r="E235" s="607"/>
      <c r="F235" s="535"/>
      <c r="G235" s="536"/>
      <c r="H235" s="536"/>
      <c r="I235" s="536"/>
      <c r="J235" s="536"/>
      <c r="K235" s="536"/>
      <c r="L235" s="536"/>
      <c r="M235" s="536"/>
      <c r="N235" s="536"/>
      <c r="O235" s="536"/>
      <c r="P235" s="536"/>
      <c r="Q235" s="536"/>
      <c r="R235" s="536"/>
      <c r="S235" s="536"/>
      <c r="T235" s="536"/>
      <c r="U235" s="537"/>
      <c r="V235" s="164"/>
      <c r="W235" s="165"/>
      <c r="X235" s="165"/>
      <c r="Y235" s="165"/>
    </row>
    <row r="236" spans="3:27" ht="14.1" customHeight="1" x14ac:dyDescent="0.15">
      <c r="C236" s="195"/>
      <c r="D236" s="523"/>
      <c r="E236" s="607"/>
      <c r="F236" s="535"/>
      <c r="G236" s="536"/>
      <c r="H236" s="536"/>
      <c r="I236" s="536"/>
      <c r="J236" s="536"/>
      <c r="K236" s="536"/>
      <c r="L236" s="536"/>
      <c r="M236" s="536"/>
      <c r="N236" s="536"/>
      <c r="O236" s="536"/>
      <c r="P236" s="536"/>
      <c r="Q236" s="536"/>
      <c r="R236" s="536"/>
      <c r="S236" s="536"/>
      <c r="T236" s="536"/>
      <c r="U236" s="537"/>
      <c r="V236" s="164"/>
      <c r="W236" s="165"/>
      <c r="X236" s="165"/>
      <c r="Y236" s="165"/>
    </row>
    <row r="237" spans="3:27" ht="14.1" customHeight="1" x14ac:dyDescent="0.15">
      <c r="C237" s="195"/>
      <c r="D237" s="523"/>
      <c r="E237" s="607"/>
      <c r="F237" s="535"/>
      <c r="G237" s="536"/>
      <c r="H237" s="536"/>
      <c r="I237" s="536"/>
      <c r="J237" s="536"/>
      <c r="K237" s="536"/>
      <c r="L237" s="536"/>
      <c r="M237" s="536"/>
      <c r="N237" s="536"/>
      <c r="O237" s="536"/>
      <c r="P237" s="536"/>
      <c r="Q237" s="536"/>
      <c r="R237" s="536"/>
      <c r="S237" s="536"/>
      <c r="T237" s="536"/>
      <c r="U237" s="537"/>
      <c r="V237" s="164"/>
      <c r="W237" s="165"/>
      <c r="X237" s="165"/>
      <c r="Y237" s="165"/>
    </row>
    <row r="238" spans="3:27" ht="14.1" customHeight="1" x14ac:dyDescent="0.15">
      <c r="C238" s="195"/>
      <c r="D238" s="523"/>
      <c r="E238" s="607"/>
      <c r="F238" s="535"/>
      <c r="G238" s="536"/>
      <c r="H238" s="536"/>
      <c r="I238" s="536"/>
      <c r="J238" s="536"/>
      <c r="K238" s="536"/>
      <c r="L238" s="536"/>
      <c r="M238" s="536"/>
      <c r="N238" s="536"/>
      <c r="O238" s="536"/>
      <c r="P238" s="536"/>
      <c r="Q238" s="536"/>
      <c r="R238" s="536"/>
      <c r="S238" s="536"/>
      <c r="T238" s="536"/>
      <c r="U238" s="537"/>
      <c r="V238" s="510"/>
      <c r="W238" s="511"/>
      <c r="X238" s="511"/>
      <c r="Y238" s="511"/>
      <c r="Z238" s="511"/>
      <c r="AA238" s="511"/>
    </row>
    <row r="239" spans="3:27" ht="14.1" customHeight="1" x14ac:dyDescent="0.15">
      <c r="C239" s="195"/>
      <c r="D239" s="523"/>
      <c r="E239" s="607"/>
      <c r="F239" s="538"/>
      <c r="G239" s="539"/>
      <c r="H239" s="539"/>
      <c r="I239" s="539"/>
      <c r="J239" s="539"/>
      <c r="K239" s="539"/>
      <c r="L239" s="539"/>
      <c r="M239" s="539"/>
      <c r="N239" s="539"/>
      <c r="O239" s="539"/>
      <c r="P239" s="539"/>
      <c r="Q239" s="539"/>
      <c r="R239" s="539"/>
      <c r="S239" s="539"/>
      <c r="T239" s="539"/>
      <c r="U239" s="540"/>
      <c r="V239" s="164"/>
      <c r="W239" s="165"/>
      <c r="X239" s="165"/>
      <c r="Y239" s="165"/>
    </row>
    <row r="240" spans="3:27" ht="60" customHeight="1" x14ac:dyDescent="0.15">
      <c r="C240" s="617" t="s">
        <v>15</v>
      </c>
      <c r="D240" s="618"/>
      <c r="E240" s="61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5" t="s">
        <v>420</v>
      </c>
      <c r="D242" s="525"/>
      <c r="E242" s="525"/>
      <c r="F242" s="525"/>
      <c r="G242" s="525"/>
      <c r="H242" s="525"/>
      <c r="I242" s="525"/>
      <c r="J242" s="525"/>
      <c r="K242" s="525"/>
      <c r="L242" s="525"/>
      <c r="M242" s="525"/>
      <c r="N242" s="525"/>
      <c r="O242" s="525"/>
      <c r="P242" s="525"/>
      <c r="Q242" s="525"/>
      <c r="R242" s="525"/>
      <c r="S242" s="525"/>
      <c r="T242" s="525"/>
      <c r="U242" s="525"/>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16" t="s">
        <v>438</v>
      </c>
      <c r="E245" s="616"/>
      <c r="F245" s="616"/>
      <c r="G245" s="616"/>
      <c r="H245" s="616"/>
      <c r="I245" s="616"/>
      <c r="J245" s="616"/>
      <c r="K245" s="616"/>
      <c r="L245" s="616"/>
      <c r="M245" s="616"/>
      <c r="N245" s="616"/>
      <c r="O245" s="616"/>
      <c r="P245" s="616"/>
      <c r="Q245" s="616"/>
      <c r="R245" s="616"/>
      <c r="S245" s="616"/>
      <c r="T245" s="616"/>
      <c r="U245" s="505"/>
    </row>
    <row r="246" spans="1:32" ht="41.1" customHeight="1" x14ac:dyDescent="0.15">
      <c r="C246" s="200"/>
      <c r="D246" s="616" t="s">
        <v>439</v>
      </c>
      <c r="E246" s="616"/>
      <c r="F246" s="616"/>
      <c r="G246" s="616"/>
      <c r="H246" s="616"/>
      <c r="I246" s="616"/>
      <c r="J246" s="616"/>
      <c r="K246" s="616"/>
      <c r="L246" s="616"/>
      <c r="M246" s="616"/>
      <c r="N246" s="616"/>
      <c r="O246" s="616"/>
      <c r="P246" s="616"/>
      <c r="Q246" s="616"/>
      <c r="R246" s="616"/>
      <c r="S246" s="616"/>
      <c r="T246" s="616"/>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16" t="s">
        <v>274</v>
      </c>
      <c r="F250" s="616"/>
      <c r="G250" s="616"/>
      <c r="H250" s="616"/>
      <c r="I250" s="616"/>
      <c r="J250" s="616"/>
      <c r="K250" s="616"/>
      <c r="L250" s="616"/>
      <c r="M250" s="616"/>
      <c r="N250" s="616"/>
      <c r="O250" s="616"/>
      <c r="P250" s="616"/>
      <c r="Q250" s="616"/>
      <c r="R250" s="616"/>
      <c r="S250" s="616"/>
      <c r="T250" s="616"/>
      <c r="U250" s="505"/>
      <c r="W250" s="311" t="s">
        <v>40</v>
      </c>
      <c r="AA250"/>
      <c r="AB250"/>
    </row>
    <row r="251" spans="1:32" ht="30" customHeight="1" x14ac:dyDescent="0.15">
      <c r="A251" s="22"/>
      <c r="B251" s="22"/>
      <c r="C251" s="200"/>
      <c r="D251" s="202" t="s">
        <v>272</v>
      </c>
      <c r="E251" s="616" t="s">
        <v>275</v>
      </c>
      <c r="F251" s="616"/>
      <c r="G251" s="616"/>
      <c r="H251" s="616"/>
      <c r="I251" s="616"/>
      <c r="J251" s="616"/>
      <c r="K251" s="616"/>
      <c r="L251" s="616"/>
      <c r="M251" s="616"/>
      <c r="N251" s="616"/>
      <c r="O251" s="616"/>
      <c r="P251" s="616"/>
      <c r="Q251" s="616"/>
      <c r="R251" s="616"/>
      <c r="S251" s="616"/>
      <c r="T251" s="616"/>
      <c r="U251" s="505"/>
      <c r="W251" s="311" t="s">
        <v>41</v>
      </c>
      <c r="X251" s="1"/>
      <c r="Z251" s="2"/>
      <c r="AA251" s="2"/>
    </row>
    <row r="252" spans="1:32" ht="41.1" customHeight="1" x14ac:dyDescent="0.15">
      <c r="A252" s="22"/>
      <c r="B252" s="22"/>
      <c r="C252" s="200">
        <v>4</v>
      </c>
      <c r="D252" s="616" t="s">
        <v>276</v>
      </c>
      <c r="E252" s="616"/>
      <c r="F252" s="616"/>
      <c r="G252" s="616"/>
      <c r="H252" s="616"/>
      <c r="I252" s="616"/>
      <c r="J252" s="616"/>
      <c r="K252" s="616"/>
      <c r="L252" s="616"/>
      <c r="M252" s="616"/>
      <c r="N252" s="616"/>
      <c r="O252" s="616"/>
      <c r="P252" s="616"/>
      <c r="Q252" s="616"/>
      <c r="R252" s="616"/>
      <c r="S252" s="616"/>
      <c r="T252" s="616"/>
      <c r="U252" s="505"/>
      <c r="W252" s="311" t="s">
        <v>42</v>
      </c>
      <c r="X252" s="1"/>
      <c r="Z252" s="2"/>
      <c r="AA252" s="2"/>
    </row>
    <row r="253" spans="1:32" ht="76.349999999999994" customHeight="1" x14ac:dyDescent="0.15">
      <c r="A253" s="22"/>
      <c r="B253" s="22"/>
      <c r="C253" s="200">
        <v>5</v>
      </c>
      <c r="D253" s="616" t="s">
        <v>406</v>
      </c>
      <c r="E253" s="616"/>
      <c r="F253" s="616"/>
      <c r="G253" s="616"/>
      <c r="H253" s="616"/>
      <c r="I253" s="616"/>
      <c r="J253" s="616"/>
      <c r="K253" s="616"/>
      <c r="L253" s="616"/>
      <c r="M253" s="616"/>
      <c r="N253" s="616"/>
      <c r="O253" s="616"/>
      <c r="P253" s="616"/>
      <c r="Q253" s="616"/>
      <c r="R253" s="616"/>
      <c r="S253" s="616"/>
      <c r="T253" s="616"/>
      <c r="U253" s="505"/>
      <c r="W253" s="311" t="s">
        <v>44</v>
      </c>
      <c r="Z253" s="2"/>
      <c r="AA253" s="2"/>
    </row>
    <row r="254" spans="1:32" ht="41.1" customHeight="1" x14ac:dyDescent="0.15">
      <c r="A254" s="22"/>
      <c r="B254" s="22"/>
      <c r="C254" s="200">
        <v>6</v>
      </c>
      <c r="D254" s="616" t="s">
        <v>277</v>
      </c>
      <c r="E254" s="616"/>
      <c r="F254" s="616"/>
      <c r="G254" s="616"/>
      <c r="H254" s="616"/>
      <c r="I254" s="616"/>
      <c r="J254" s="616"/>
      <c r="K254" s="616"/>
      <c r="L254" s="616"/>
      <c r="M254" s="616"/>
      <c r="N254" s="616"/>
      <c r="O254" s="616"/>
      <c r="P254" s="616"/>
      <c r="Q254" s="616"/>
      <c r="R254" s="616"/>
      <c r="S254" s="616"/>
      <c r="T254" s="616"/>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K225:O225"/>
    <mergeCell ref="G228:J228"/>
    <mergeCell ref="G226:J226"/>
    <mergeCell ref="G227:J227"/>
    <mergeCell ref="K227:O227"/>
    <mergeCell ref="F225:J225"/>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53.5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59.4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53.5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53.5</v>
      </c>
      <c r="P27" s="700"/>
      <c r="Q27" s="700"/>
      <c r="R27" s="700"/>
      <c r="S27" s="49" t="s">
        <v>38</v>
      </c>
      <c r="T27" s="70"/>
      <c r="U27" s="70"/>
      <c r="X27" s="68" t="s">
        <v>39</v>
      </c>
      <c r="Y27" s="71"/>
      <c r="AG27" s="58"/>
      <c r="AH27" s="58"/>
      <c r="AI27" s="58"/>
      <c r="AJ27" s="58"/>
      <c r="AK27" s="742">
        <f>+AG18+O27</f>
        <v>53.5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53.5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59.4</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7.9</v>
      </c>
      <c r="G30" s="712"/>
      <c r="H30" s="214" t="s">
        <v>198</v>
      </c>
      <c r="L30" s="709"/>
      <c r="O30" s="61"/>
      <c r="Q30" s="699">
        <f>+ROUND(Z28,1)+ROUND(Z29,1)+ROUND(Z30,1)</f>
        <v>53.5</v>
      </c>
      <c r="R30" s="700"/>
      <c r="S30" s="700"/>
      <c r="T30" s="700"/>
      <c r="U30" s="49" t="s">
        <v>16</v>
      </c>
      <c r="X30" s="697" t="s">
        <v>186</v>
      </c>
      <c r="Y30" s="698"/>
      <c r="Z30" s="690"/>
      <c r="AA30" s="691"/>
      <c r="AB30" s="691"/>
      <c r="AC30" s="691"/>
      <c r="AD30" s="691"/>
      <c r="AE30" s="49" t="s">
        <v>13</v>
      </c>
      <c r="AK30" s="651">
        <v>7.1</v>
      </c>
      <c r="AL30" s="652"/>
      <c r="AM30" s="652"/>
      <c r="AN30" s="652"/>
      <c r="AO30" s="57" t="s">
        <v>13</v>
      </c>
      <c r="AR30" s="758"/>
      <c r="AS30" s="755"/>
      <c r="AT30" s="755"/>
      <c r="AU30" s="756"/>
    </row>
    <row r="31" spans="2:48" ht="27" customHeight="1" thickTop="1" thickBot="1" x14ac:dyDescent="0.2">
      <c r="B31" s="725" t="s">
        <v>375</v>
      </c>
      <c r="C31" s="676"/>
      <c r="D31" s="676"/>
      <c r="E31" s="677"/>
      <c r="F31" s="711">
        <v>59.4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104.8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116.4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104.8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104.8</v>
      </c>
      <c r="P27" s="700"/>
      <c r="Q27" s="700"/>
      <c r="R27" s="700"/>
      <c r="S27" s="49" t="s">
        <v>38</v>
      </c>
      <c r="T27" s="70"/>
      <c r="U27" s="70"/>
      <c r="X27" s="68" t="s">
        <v>39</v>
      </c>
      <c r="Y27" s="71"/>
      <c r="AG27" s="58"/>
      <c r="AH27" s="58"/>
      <c r="AI27" s="58"/>
      <c r="AJ27" s="58"/>
      <c r="AK27" s="742">
        <f>+AG18+O27</f>
        <v>104.8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104.8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116.4</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59.2</v>
      </c>
      <c r="G30" s="712"/>
      <c r="H30" s="214" t="s">
        <v>198</v>
      </c>
      <c r="L30" s="709"/>
      <c r="O30" s="61"/>
      <c r="Q30" s="699">
        <f>+ROUND(Z28,1)+ROUND(Z29,1)+ROUND(Z30,1)</f>
        <v>104.8</v>
      </c>
      <c r="R30" s="700"/>
      <c r="S30" s="700"/>
      <c r="T30" s="700"/>
      <c r="U30" s="49" t="s">
        <v>16</v>
      </c>
      <c r="X30" s="697" t="s">
        <v>186</v>
      </c>
      <c r="Y30" s="698"/>
      <c r="Z30" s="690"/>
      <c r="AA30" s="691"/>
      <c r="AB30" s="691"/>
      <c r="AC30" s="691"/>
      <c r="AD30" s="691"/>
      <c r="AE30" s="49" t="s">
        <v>13</v>
      </c>
      <c r="AK30" s="651">
        <v>53.3</v>
      </c>
      <c r="AL30" s="652"/>
      <c r="AM30" s="652"/>
      <c r="AN30" s="652"/>
      <c r="AO30" s="57" t="s">
        <v>13</v>
      </c>
      <c r="AR30" s="758"/>
      <c r="AS30" s="755"/>
      <c r="AT30" s="755"/>
      <c r="AU30" s="756"/>
    </row>
    <row r="31" spans="2:48" ht="27" customHeight="1" thickTop="1" thickBot="1" x14ac:dyDescent="0.2">
      <c r="B31" s="725" t="s">
        <v>375</v>
      </c>
      <c r="C31" s="676"/>
      <c r="D31" s="676"/>
      <c r="E31" s="677"/>
      <c r="F31" s="711">
        <v>116.4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654.29999999999995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727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654.29999999999995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654.29999999999995</v>
      </c>
      <c r="P27" s="700"/>
      <c r="Q27" s="700"/>
      <c r="R27" s="700"/>
      <c r="S27" s="49" t="s">
        <v>38</v>
      </c>
      <c r="T27" s="70"/>
      <c r="U27" s="70"/>
      <c r="X27" s="68" t="s">
        <v>39</v>
      </c>
      <c r="Y27" s="71"/>
      <c r="AG27" s="58"/>
      <c r="AH27" s="58"/>
      <c r="AI27" s="58"/>
      <c r="AJ27" s="58"/>
      <c r="AK27" s="742">
        <f>+AG18+O27</f>
        <v>654.29999999999995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654.29999999999995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727</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445.6</v>
      </c>
      <c r="G30" s="712"/>
      <c r="H30" s="214" t="s">
        <v>198</v>
      </c>
      <c r="L30" s="709"/>
      <c r="O30" s="61"/>
      <c r="Q30" s="699">
        <f>+ROUND(Z28,1)+ROUND(Z29,1)+ROUND(Z30,1)</f>
        <v>654.29999999999995</v>
      </c>
      <c r="R30" s="700"/>
      <c r="S30" s="700"/>
      <c r="T30" s="700"/>
      <c r="U30" s="49" t="s">
        <v>16</v>
      </c>
      <c r="X30" s="697" t="s">
        <v>186</v>
      </c>
      <c r="Y30" s="698"/>
      <c r="Z30" s="690"/>
      <c r="AA30" s="691"/>
      <c r="AB30" s="691"/>
      <c r="AC30" s="691"/>
      <c r="AD30" s="691"/>
      <c r="AE30" s="49" t="s">
        <v>13</v>
      </c>
      <c r="AK30" s="651">
        <v>401</v>
      </c>
      <c r="AL30" s="652"/>
      <c r="AM30" s="652"/>
      <c r="AN30" s="652"/>
      <c r="AO30" s="57" t="s">
        <v>13</v>
      </c>
      <c r="AR30" s="758"/>
      <c r="AS30" s="755"/>
      <c r="AT30" s="755"/>
      <c r="AU30" s="756"/>
    </row>
    <row r="31" spans="2:48" ht="27" customHeight="1" thickTop="1" thickBot="1" x14ac:dyDescent="0.2">
      <c r="B31" s="725" t="s">
        <v>375</v>
      </c>
      <c r="C31" s="676"/>
      <c r="D31" s="676"/>
      <c r="E31" s="677"/>
      <c r="F31" s="711">
        <v>727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不二建設株式会社　東京支社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309.7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344.1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309.7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309.7</v>
      </c>
      <c r="P27" s="700"/>
      <c r="Q27" s="700"/>
      <c r="R27" s="700"/>
      <c r="S27" s="49" t="s">
        <v>38</v>
      </c>
      <c r="T27" s="70"/>
      <c r="U27" s="70"/>
      <c r="X27" s="68" t="s">
        <v>39</v>
      </c>
      <c r="Y27" s="71"/>
      <c r="AG27" s="58"/>
      <c r="AH27" s="58"/>
      <c r="AI27" s="58"/>
      <c r="AJ27" s="58"/>
      <c r="AK27" s="742">
        <f>+AG18+O27</f>
        <v>309.7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309.7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344.1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192.1</v>
      </c>
      <c r="G30" s="712"/>
      <c r="H30" s="214" t="s">
        <v>198</v>
      </c>
      <c r="L30" s="709"/>
      <c r="O30" s="61"/>
      <c r="Q30" s="699">
        <f>+ROUND(Z28,1)+ROUND(Z29,1)+ROUND(Z30,1)</f>
        <v>309.7</v>
      </c>
      <c r="R30" s="700"/>
      <c r="S30" s="700"/>
      <c r="T30" s="700"/>
      <c r="U30" s="49" t="s">
        <v>16</v>
      </c>
      <c r="X30" s="697" t="s">
        <v>186</v>
      </c>
      <c r="Y30" s="698"/>
      <c r="Z30" s="690"/>
      <c r="AA30" s="691"/>
      <c r="AB30" s="691"/>
      <c r="AC30" s="691"/>
      <c r="AD30" s="691"/>
      <c r="AE30" s="49" t="s">
        <v>13</v>
      </c>
      <c r="AK30" s="651">
        <v>172.9</v>
      </c>
      <c r="AL30" s="652"/>
      <c r="AM30" s="652"/>
      <c r="AN30" s="652"/>
      <c r="AO30" s="57" t="s">
        <v>13</v>
      </c>
      <c r="AR30" s="758"/>
      <c r="AS30" s="755"/>
      <c r="AT30" s="755"/>
      <c r="AU30" s="756"/>
    </row>
    <row r="31" spans="2:48" ht="27" customHeight="1" thickTop="1" thickBot="1" x14ac:dyDescent="0.2">
      <c r="B31" s="725" t="s">
        <v>375</v>
      </c>
      <c r="C31" s="676"/>
      <c r="D31" s="676"/>
      <c r="E31" s="677"/>
      <c r="F31" s="711">
        <v>344.1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view="pageBreakPreview" topLeftCell="L3"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不二建設株式会社　東京支社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199.7</v>
      </c>
      <c r="M9" s="377">
        <f>IF(OR(ｷ.紙くず!F24&gt;0,ｷ.紙くず!F24&lt;0),ｷ.紙くず!F24,IF(M$19&gt;0,"0",0))</f>
        <v>6.2</v>
      </c>
      <c r="N9" s="377">
        <f>IF(OR(ｸ.木くず!F24&gt;0,ｸ.木くず!F24&lt;0),ｸ.木くず!F24,IF(N$19&gt;0,"0",0))</f>
        <v>305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59.4</v>
      </c>
      <c r="T9" s="377">
        <f>IF(OR(ｾ.ｶﾞﾗｽ･ｺﾝｸﾘ･陶磁器くず!F24&gt;0,ｾ.ｶﾞﾗｽ･ｺﾝｸﾘ･陶磁器くず!F24&lt;0),ｾ.ｶﾞﾗｽ･ｺﾝｸﾘ･陶磁器くず!F24,IF(T$19&gt;0,"0",0))</f>
        <v>116.4</v>
      </c>
      <c r="U9" s="377">
        <f>IF(OR(ｿ.鉱さい!F24&gt;0,ｿ.鉱さい!F24&lt;0),ｿ.鉱さい!F24,IF(U$19&gt;0,"0",0))</f>
        <v>0</v>
      </c>
      <c r="V9" s="377">
        <f>IF(OR(ﾀ.がれき類!F24&gt;0,ﾀ.がれき類!F24&lt;0),ﾀ.がれき類!F24,IF(V$19&gt;0,"0",0))</f>
        <v>727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344.1</v>
      </c>
      <c r="AA9" s="379">
        <f t="shared" ref="AA9:AA18" si="0">IF(SUM(G9:Z9)&gt;0,SUM(G9:Z9),IF(AA$19&gt;0,"0",0))</f>
        <v>1757.7999999999997</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199.7</v>
      </c>
      <c r="M14" s="383">
        <f>IF(OR(ｷ.紙くず!F29&gt;0,ｷ.紙くず!F29&lt;0),ｷ.紙くず!F29,IF(M$19&gt;0,"0",0))</f>
        <v>6.2</v>
      </c>
      <c r="N14" s="383">
        <f>IF(OR(ｸ.木くず!F29&gt;0,ｸ.木くず!F29&lt;0),ｸ.木くず!F29,IF(N$19&gt;0,"0",0))</f>
        <v>305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59.4</v>
      </c>
      <c r="T14" s="383">
        <f>IF(OR(ｾ.ｶﾞﾗｽ･ｺﾝｸﾘ･陶磁器くず!F29&gt;0,ｾ.ｶﾞﾗｽ･ｺﾝｸﾘ･陶磁器くず!F29&lt;0),ｾ.ｶﾞﾗｽ･ｺﾝｸﾘ･陶磁器くず!F29,IF(T$19&gt;0,"0",0))</f>
        <v>116.4</v>
      </c>
      <c r="U14" s="383">
        <f>IF(OR(ｿ.鉱さい!F29&gt;0,ｿ.鉱さい!F29&lt;0),ｿ.鉱さい!F29,IF(U$19&gt;0,"0",0))</f>
        <v>0</v>
      </c>
      <c r="V14" s="383">
        <f>IF(OR(ﾀ.がれき類!F29&gt;0,ﾀ.がれき類!F29&lt;0),ﾀ.がれき類!F29,IF(V$19&gt;0,"0",0))</f>
        <v>727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344.1</v>
      </c>
      <c r="AA14" s="385">
        <f t="shared" si="0"/>
        <v>1757.7999999999997</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115.9</v>
      </c>
      <c r="M15" s="383">
        <f>IF(OR(ｷ.紙くず!F30&gt;0,ｷ.紙くず!F30&lt;0),ｷ.紙くず!F30,IF(M$19&gt;0,"0",0))</f>
        <v>4.2</v>
      </c>
      <c r="N15" s="383">
        <f>IF(OR(ｸ.木くず!F30&gt;0,ｸ.木くず!F30&lt;0),ｸ.木くず!F30,IF(N$19&gt;0,"0",0))</f>
        <v>188.6</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7.9</v>
      </c>
      <c r="T15" s="383">
        <f>IF(OR(ｾ.ｶﾞﾗｽ･ｺﾝｸﾘ･陶磁器くず!F30&gt;0,ｾ.ｶﾞﾗｽ･ｺﾝｸﾘ･陶磁器くず!F30&lt;0),ｾ.ｶﾞﾗｽ･ｺﾝｸﾘ･陶磁器くず!F30,IF(T$19&gt;0,"0",0))</f>
        <v>59.2</v>
      </c>
      <c r="U15" s="383">
        <f>IF(OR(ｿ.鉱さい!F30&gt;0,ｿ.鉱さい!F30&lt;0),ｿ.鉱さい!F30,IF(U$19&gt;0,"0",0))</f>
        <v>0</v>
      </c>
      <c r="V15" s="383">
        <f>IF(OR(ﾀ.がれき類!F30&gt;0,ﾀ.がれき類!F30&lt;0),ﾀ.がれき類!F30,IF(V$19&gt;0,"0",0))</f>
        <v>445.6</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192.1</v>
      </c>
      <c r="AA15" s="385">
        <f t="shared" si="0"/>
        <v>1013.5</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199.7</v>
      </c>
      <c r="M16" s="383">
        <f>IF(OR(ｷ.紙くず!F31&gt;0,ｷ.紙くず!F31&lt;0),ｷ.紙くず!F31,IF(M$19&gt;0,"0",0))</f>
        <v>6.2</v>
      </c>
      <c r="N16" s="383">
        <f>IF(OR(ｸ.木くず!F31&gt;0,ｸ.木くず!F31&lt;0),ｸ.木くず!F31,IF(N$19&gt;0,"0",0))</f>
        <v>305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59.4</v>
      </c>
      <c r="T16" s="383">
        <f>IF(OR(ｾ.ｶﾞﾗｽ･ｺﾝｸﾘ･陶磁器くず!F31&gt;0,ｾ.ｶﾞﾗｽ･ｺﾝｸﾘ･陶磁器くず!F31&lt;0),ｾ.ｶﾞﾗｽ･ｺﾝｸﾘ･陶磁器くず!F31,IF(T$19&gt;0,"0",0))</f>
        <v>116.4</v>
      </c>
      <c r="U16" s="383">
        <f>IF(OR(ｿ.鉱さい!F31&gt;0,ｿ.鉱さい!F31&lt;0),ｿ.鉱さい!F31,IF(U$19&gt;0,"0",0))</f>
        <v>0</v>
      </c>
      <c r="V16" s="383">
        <f>IF(OR(ﾀ.がれき類!F31&gt;0,ﾀ.がれき類!F31&lt;0),ﾀ.がれき類!F31,IF(V$19&gt;0,"0",0))</f>
        <v>727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344.1</v>
      </c>
      <c r="AA16" s="385">
        <f t="shared" si="0"/>
        <v>1757.7999999999997</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0</v>
      </c>
      <c r="I19" s="389">
        <f t="shared" si="1"/>
        <v>0</v>
      </c>
      <c r="J19" s="389">
        <f t="shared" si="1"/>
        <v>0</v>
      </c>
      <c r="K19" s="389">
        <f t="shared" si="1"/>
        <v>0</v>
      </c>
      <c r="L19" s="389">
        <f t="shared" si="1"/>
        <v>179.7</v>
      </c>
      <c r="M19" s="389">
        <f t="shared" si="1"/>
        <v>5.6</v>
      </c>
      <c r="N19" s="389">
        <f t="shared" si="1"/>
        <v>274.5</v>
      </c>
      <c r="O19" s="389">
        <f t="shared" si="1"/>
        <v>0</v>
      </c>
      <c r="P19" s="389">
        <f t="shared" si="1"/>
        <v>0</v>
      </c>
      <c r="Q19" s="389">
        <f t="shared" si="1"/>
        <v>0</v>
      </c>
      <c r="R19" s="389">
        <f t="shared" si="1"/>
        <v>0</v>
      </c>
      <c r="S19" s="389">
        <f t="shared" si="1"/>
        <v>53.5</v>
      </c>
      <c r="T19" s="389">
        <f t="shared" si="1"/>
        <v>104.8</v>
      </c>
      <c r="U19" s="389">
        <f t="shared" si="1"/>
        <v>0</v>
      </c>
      <c r="V19" s="389">
        <f t="shared" si="1"/>
        <v>654.29999999999995</v>
      </c>
      <c r="W19" s="389">
        <f t="shared" si="1"/>
        <v>0</v>
      </c>
      <c r="X19" s="389">
        <f t="shared" si="1"/>
        <v>0</v>
      </c>
      <c r="Y19" s="389">
        <f t="shared" si="1"/>
        <v>0</v>
      </c>
      <c r="Z19" s="390">
        <f t="shared" si="1"/>
        <v>309.7</v>
      </c>
      <c r="AA19" s="391">
        <f t="shared" ref="AA19:AA47" si="2">SUM(G19:Z19)</f>
        <v>1582.1</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0</v>
      </c>
      <c r="I37" s="424">
        <f t="shared" si="7"/>
        <v>0</v>
      </c>
      <c r="J37" s="424">
        <f t="shared" si="7"/>
        <v>0</v>
      </c>
      <c r="K37" s="424">
        <f t="shared" si="7"/>
        <v>0</v>
      </c>
      <c r="L37" s="424">
        <f t="shared" si="7"/>
        <v>179.7</v>
      </c>
      <c r="M37" s="424">
        <f t="shared" si="7"/>
        <v>5.6</v>
      </c>
      <c r="N37" s="424">
        <f t="shared" si="7"/>
        <v>274.5</v>
      </c>
      <c r="O37" s="424">
        <f t="shared" si="7"/>
        <v>0</v>
      </c>
      <c r="P37" s="424">
        <f t="shared" si="7"/>
        <v>0</v>
      </c>
      <c r="Q37" s="424">
        <f t="shared" si="7"/>
        <v>0</v>
      </c>
      <c r="R37" s="424">
        <f t="shared" si="7"/>
        <v>0</v>
      </c>
      <c r="S37" s="424">
        <f t="shared" si="7"/>
        <v>53.5</v>
      </c>
      <c r="T37" s="424">
        <f t="shared" si="7"/>
        <v>104.8</v>
      </c>
      <c r="U37" s="424">
        <f t="shared" si="7"/>
        <v>0</v>
      </c>
      <c r="V37" s="424">
        <f t="shared" si="7"/>
        <v>654.29999999999995</v>
      </c>
      <c r="W37" s="424">
        <f t="shared" si="7"/>
        <v>0</v>
      </c>
      <c r="X37" s="424">
        <f t="shared" si="7"/>
        <v>0</v>
      </c>
      <c r="Y37" s="424">
        <f t="shared" si="7"/>
        <v>0</v>
      </c>
      <c r="Z37" s="425">
        <f t="shared" si="7"/>
        <v>309.7</v>
      </c>
      <c r="AA37" s="426">
        <f t="shared" si="2"/>
        <v>1582.1</v>
      </c>
    </row>
    <row r="38" spans="2:27" ht="24" customHeight="1" x14ac:dyDescent="0.15">
      <c r="B38" s="170"/>
      <c r="C38" s="776"/>
      <c r="D38" s="227"/>
      <c r="E38" s="225" t="s">
        <v>319</v>
      </c>
      <c r="F38" s="443"/>
      <c r="G38" s="415">
        <f t="shared" ref="G38:Z38" si="8">SUM(G39:G41)</f>
        <v>0</v>
      </c>
      <c r="H38" s="415">
        <f t="shared" si="8"/>
        <v>0</v>
      </c>
      <c r="I38" s="415">
        <f t="shared" si="8"/>
        <v>0</v>
      </c>
      <c r="J38" s="415">
        <f t="shared" si="8"/>
        <v>0</v>
      </c>
      <c r="K38" s="415">
        <f t="shared" si="8"/>
        <v>0</v>
      </c>
      <c r="L38" s="415">
        <f t="shared" si="8"/>
        <v>179.7</v>
      </c>
      <c r="M38" s="415">
        <f t="shared" si="8"/>
        <v>5.6</v>
      </c>
      <c r="N38" s="415">
        <f t="shared" si="8"/>
        <v>274.5</v>
      </c>
      <c r="O38" s="415">
        <f t="shared" si="8"/>
        <v>0</v>
      </c>
      <c r="P38" s="415">
        <f t="shared" si="8"/>
        <v>0</v>
      </c>
      <c r="Q38" s="415">
        <f t="shared" si="8"/>
        <v>0</v>
      </c>
      <c r="R38" s="415">
        <f t="shared" si="8"/>
        <v>0</v>
      </c>
      <c r="S38" s="415">
        <f t="shared" si="8"/>
        <v>53.5</v>
      </c>
      <c r="T38" s="415">
        <f t="shared" si="8"/>
        <v>104.8</v>
      </c>
      <c r="U38" s="415">
        <f t="shared" si="8"/>
        <v>0</v>
      </c>
      <c r="V38" s="415">
        <f t="shared" si="8"/>
        <v>654.29999999999995</v>
      </c>
      <c r="W38" s="415">
        <f t="shared" si="8"/>
        <v>0</v>
      </c>
      <c r="X38" s="415">
        <f t="shared" si="8"/>
        <v>0</v>
      </c>
      <c r="Y38" s="415">
        <f t="shared" si="8"/>
        <v>0</v>
      </c>
      <c r="Z38" s="416">
        <f t="shared" si="8"/>
        <v>309.7</v>
      </c>
      <c r="AA38" s="417">
        <f t="shared" si="2"/>
        <v>1582.1</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179.7</v>
      </c>
      <c r="M39" s="418">
        <f>+ｷ.紙くず!$Z$28</f>
        <v>5.6</v>
      </c>
      <c r="N39" s="418">
        <f>+ｸ.木くず!$Z$28</f>
        <v>274.5</v>
      </c>
      <c r="O39" s="418">
        <f>+ｹ.繊維くず!$Z$28</f>
        <v>0</v>
      </c>
      <c r="P39" s="418">
        <f>+ｺ.動植物性残さ!$Z$28</f>
        <v>0</v>
      </c>
      <c r="Q39" s="418">
        <f>+ｻ.動物系固形不要物!$Z$28</f>
        <v>0</v>
      </c>
      <c r="R39" s="418">
        <f>+ｼ.ｺﾞﾑくず!$Z$28</f>
        <v>0</v>
      </c>
      <c r="S39" s="418">
        <f>+ｽ.金属くず!$Z$28</f>
        <v>53.5</v>
      </c>
      <c r="T39" s="418">
        <f>+ｾ.ｶﾞﾗｽ･ｺﾝｸﾘ･陶磁器くず!$Z$28</f>
        <v>104.8</v>
      </c>
      <c r="U39" s="418">
        <f>+ｿ.鉱さい!$Z$28</f>
        <v>0</v>
      </c>
      <c r="V39" s="418">
        <f>+ﾀ.がれき類!$Z$28</f>
        <v>654.29999999999995</v>
      </c>
      <c r="W39" s="418">
        <f>+ﾁ.動物のふん尿!$Z$28</f>
        <v>0</v>
      </c>
      <c r="X39" s="418">
        <f>+ﾂ.動物の死体!$Z$28</f>
        <v>0</v>
      </c>
      <c r="Y39" s="418">
        <f>+ﾃ.ばいじん!$Z$28</f>
        <v>0</v>
      </c>
      <c r="Z39" s="419">
        <f>+ﾄ.混合廃棄物その他!$Z$28</f>
        <v>309.7</v>
      </c>
      <c r="AA39" s="420">
        <f t="shared" si="2"/>
        <v>1582.1</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179.7</v>
      </c>
      <c r="M43" s="427">
        <f>+ｷ.紙くず!$AK$27</f>
        <v>5.6</v>
      </c>
      <c r="N43" s="427">
        <f>+ｸ.木くず!$AK$27</f>
        <v>274.5</v>
      </c>
      <c r="O43" s="427">
        <f>+ｹ.繊維くず!$AK$27</f>
        <v>0</v>
      </c>
      <c r="P43" s="427">
        <f>+ｺ.動植物性残さ!$AK$27</f>
        <v>0</v>
      </c>
      <c r="Q43" s="427">
        <f>+ｻ.動物系固形不要物!$AK$27</f>
        <v>0</v>
      </c>
      <c r="R43" s="427">
        <f>+ｼ.ｺﾞﾑくず!$AK$27</f>
        <v>0</v>
      </c>
      <c r="S43" s="427">
        <f>+ｽ.金属くず!$AK$27</f>
        <v>53.5</v>
      </c>
      <c r="T43" s="427">
        <f>+ｾ.ｶﾞﾗｽ･ｺﾝｸﾘ･陶磁器くず!$AK$27</f>
        <v>104.8</v>
      </c>
      <c r="U43" s="427">
        <f>+ｿ.鉱さい!$AK$27</f>
        <v>0</v>
      </c>
      <c r="V43" s="427">
        <f>+ﾀ.がれき類!$AK$27</f>
        <v>654.29999999999995</v>
      </c>
      <c r="W43" s="427">
        <f>+ﾁ.動物のふん尿!$AK$27</f>
        <v>0</v>
      </c>
      <c r="X43" s="427">
        <f>+ﾂ.動物の死体!$AK$27</f>
        <v>0</v>
      </c>
      <c r="Y43" s="427">
        <f>+ﾃ.ばいじん!$AK$27</f>
        <v>0</v>
      </c>
      <c r="Z43" s="428">
        <f>+ﾄ.混合廃棄物その他!$AK$27</f>
        <v>309.7</v>
      </c>
      <c r="AA43" s="429">
        <f t="shared" si="2"/>
        <v>1582.1</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104.3</v>
      </c>
      <c r="M44" s="430">
        <f>+ｷ.紙くず!$AK$30</f>
        <v>3.8</v>
      </c>
      <c r="N44" s="430">
        <f>+ｸ.木くず!$AK$30</f>
        <v>169.7</v>
      </c>
      <c r="O44" s="430">
        <f>+ｹ.繊維くず!$AK$30</f>
        <v>0</v>
      </c>
      <c r="P44" s="430">
        <f>+ｺ.動植物性残さ!$AK$30</f>
        <v>0</v>
      </c>
      <c r="Q44" s="430">
        <f>+ｻ.動物系固形不要物!$AK$30</f>
        <v>0</v>
      </c>
      <c r="R44" s="430">
        <f>+ｼ.ｺﾞﾑくず!$AK$30</f>
        <v>0</v>
      </c>
      <c r="S44" s="430">
        <f>+ｽ.金属くず!$AK$30</f>
        <v>7.1</v>
      </c>
      <c r="T44" s="430">
        <f>+ｾ.ｶﾞﾗｽ･ｺﾝｸﾘ･陶磁器くず!$AK$30</f>
        <v>53.3</v>
      </c>
      <c r="U44" s="430">
        <f>+ｿ.鉱さい!$AK$30</f>
        <v>0</v>
      </c>
      <c r="V44" s="430">
        <f>+ﾀ.がれき類!$AK$30</f>
        <v>401</v>
      </c>
      <c r="W44" s="430">
        <f>+ﾁ.動物のふん尿!$AK$30</f>
        <v>0</v>
      </c>
      <c r="X44" s="430">
        <f>+ﾂ.動物の死体!$AK$30</f>
        <v>0</v>
      </c>
      <c r="Y44" s="430">
        <f>+ﾃ.ばいじん!$AK$30</f>
        <v>0</v>
      </c>
      <c r="Z44" s="431">
        <f>+ﾄ.混合廃棄物その他!$AK$30</f>
        <v>172.9</v>
      </c>
      <c r="AA44" s="432">
        <f t="shared" si="2"/>
        <v>912.1</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179.7</v>
      </c>
      <c r="M45" s="433">
        <f>+ｷ.紙くず!$AR$24</f>
        <v>5.6</v>
      </c>
      <c r="N45" s="433">
        <f>+ｸ.木くず!$AR$24</f>
        <v>274.5</v>
      </c>
      <c r="O45" s="433">
        <f>+ｹ.繊維くず!$AR$24</f>
        <v>0</v>
      </c>
      <c r="P45" s="433">
        <f>+ｺ.動植物性残さ!$AR$24</f>
        <v>0</v>
      </c>
      <c r="Q45" s="433">
        <f>+ｻ.動物系固形不要物!$AR$24</f>
        <v>0</v>
      </c>
      <c r="R45" s="433">
        <f>+ｼ.ｺﾞﾑくず!$AR$24</f>
        <v>0</v>
      </c>
      <c r="S45" s="433">
        <f>+ｽ.金属くず!$AR$24</f>
        <v>53.5</v>
      </c>
      <c r="T45" s="433">
        <f>+ｾ.ｶﾞﾗｽ･ｺﾝｸﾘ･陶磁器くず!$AR$24</f>
        <v>104.8</v>
      </c>
      <c r="U45" s="433">
        <f>+ｿ.鉱さい!$AR$24</f>
        <v>0</v>
      </c>
      <c r="V45" s="433">
        <f>+ﾀ.がれき類!$AR$24</f>
        <v>654.29999999999995</v>
      </c>
      <c r="W45" s="433">
        <f>+ﾁ.動物のふん尿!$AR$24</f>
        <v>0</v>
      </c>
      <c r="X45" s="433">
        <f>+ﾂ.動物の死体!$AR$24</f>
        <v>0</v>
      </c>
      <c r="Y45" s="433">
        <f>+ﾃ.ばいじん!$AR$24</f>
        <v>0</v>
      </c>
      <c r="Z45" s="434">
        <f>+ﾄ.混合廃棄物その他!$AR$24</f>
        <v>309.7</v>
      </c>
      <c r="AA45" s="435">
        <f t="shared" si="2"/>
        <v>1582.1</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0</v>
      </c>
      <c r="I55" s="480">
        <f t="shared" si="9"/>
        <v>0</v>
      </c>
      <c r="J55" s="480">
        <f t="shared" si="9"/>
        <v>0</v>
      </c>
      <c r="K55" s="480">
        <f t="shared" si="9"/>
        <v>0</v>
      </c>
      <c r="L55" s="480">
        <f t="shared" si="9"/>
        <v>379.4</v>
      </c>
      <c r="M55" s="480">
        <f t="shared" si="9"/>
        <v>11.8</v>
      </c>
      <c r="N55" s="480">
        <f t="shared" si="9"/>
        <v>579.5</v>
      </c>
      <c r="O55" s="480">
        <f t="shared" si="9"/>
        <v>0</v>
      </c>
      <c r="P55" s="480">
        <f t="shared" si="9"/>
        <v>0</v>
      </c>
      <c r="Q55" s="480">
        <f t="shared" si="9"/>
        <v>0</v>
      </c>
      <c r="R55" s="480">
        <f t="shared" si="9"/>
        <v>0</v>
      </c>
      <c r="S55" s="480">
        <f t="shared" si="9"/>
        <v>112.9</v>
      </c>
      <c r="T55" s="480">
        <f t="shared" si="9"/>
        <v>221.2</v>
      </c>
      <c r="U55" s="480">
        <f t="shared" si="9"/>
        <v>0</v>
      </c>
      <c r="V55" s="480">
        <f t="shared" si="9"/>
        <v>1381.3</v>
      </c>
      <c r="W55" s="480">
        <f t="shared" si="9"/>
        <v>0</v>
      </c>
      <c r="X55" s="480">
        <f t="shared" si="9"/>
        <v>0</v>
      </c>
      <c r="Y55" s="480">
        <f t="shared" si="9"/>
        <v>0</v>
      </c>
      <c r="Z55" s="480">
        <f t="shared" si="9"/>
        <v>653.79999999999995</v>
      </c>
      <c r="AA55" s="481">
        <f>+AA9+AA19+AA20</f>
        <v>3339.8999999999996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1" t="s">
        <v>356</v>
      </c>
      <c r="Q4" s="586" t="s">
        <v>114</v>
      </c>
      <c r="R4" s="587"/>
      <c r="S4" s="588"/>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89" t="s">
        <v>416</v>
      </c>
      <c r="D6" s="589"/>
      <c r="E6" s="589"/>
      <c r="F6" s="589"/>
      <c r="G6" s="589"/>
      <c r="H6" s="589"/>
      <c r="I6" s="589"/>
      <c r="J6" s="589"/>
      <c r="K6" s="589"/>
      <c r="L6" s="589"/>
      <c r="M6" s="589"/>
      <c r="N6" s="589"/>
      <c r="O6" s="589"/>
      <c r="P6" s="589"/>
      <c r="Q6" s="589"/>
      <c r="R6" s="589"/>
      <c r="S6" s="589"/>
      <c r="T6" s="589"/>
      <c r="U6" s="589"/>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0" t="s">
        <v>92</v>
      </c>
      <c r="D8" s="591"/>
      <c r="E8" s="591"/>
      <c r="F8" s="591"/>
      <c r="G8" s="591"/>
      <c r="H8" s="591"/>
      <c r="I8" s="591"/>
      <c r="J8" s="591"/>
      <c r="K8" s="591"/>
      <c r="L8" s="591"/>
      <c r="M8" s="591"/>
      <c r="N8" s="591"/>
      <c r="O8" s="591"/>
      <c r="P8" s="591"/>
      <c r="Q8" s="591"/>
      <c r="R8" s="591"/>
      <c r="S8" s="591"/>
      <c r="T8" s="591"/>
      <c r="U8" s="592"/>
      <c r="V8" s="21"/>
    </row>
    <row r="9" spans="1:23" ht="12" customHeight="1" x14ac:dyDescent="0.15">
      <c r="C9" s="590"/>
      <c r="D9" s="591"/>
      <c r="E9" s="591"/>
      <c r="F9" s="591"/>
      <c r="G9" s="591"/>
      <c r="H9" s="591"/>
      <c r="I9" s="591"/>
      <c r="J9" s="591"/>
      <c r="K9" s="591"/>
      <c r="L9" s="591"/>
      <c r="M9" s="591"/>
      <c r="N9" s="591"/>
      <c r="O9" s="591"/>
      <c r="P9" s="591"/>
      <c r="Q9" s="591"/>
      <c r="R9" s="591"/>
      <c r="S9" s="591"/>
      <c r="T9" s="591"/>
      <c r="U9" s="592"/>
    </row>
    <row r="10" spans="1:23" ht="10.35" customHeight="1" x14ac:dyDescent="0.15">
      <c r="C10" s="86"/>
      <c r="U10" s="87"/>
    </row>
    <row r="11" spans="1:23" ht="13.5" x14ac:dyDescent="0.15">
      <c r="C11" s="86"/>
      <c r="P11" s="842" t="str">
        <f>+表紙!P35</f>
        <v>令和7年6月5日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　港区　芝　３－５－５</v>
      </c>
      <c r="M16" s="851"/>
      <c r="N16" s="851"/>
      <c r="O16" s="851"/>
      <c r="P16" s="851"/>
      <c r="Q16" s="851"/>
      <c r="R16" s="851"/>
      <c r="S16" s="851"/>
      <c r="T16" s="851"/>
      <c r="U16" s="282"/>
    </row>
    <row r="17" spans="1:21" ht="26.25" customHeight="1" x14ac:dyDescent="0.15">
      <c r="C17" s="86"/>
      <c r="I17" s="25"/>
      <c r="J17" s="25" t="s">
        <v>7</v>
      </c>
      <c r="K17" s="25"/>
      <c r="L17" s="851" t="str">
        <f>+表紙!L41</f>
        <v>不二建設株式会社
東京支社　建築部門　執行役員　加藤　甲四郎</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03-5476-5563</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62" t="s">
        <v>10</v>
      </c>
      <c r="D24" s="571"/>
      <c r="E24" s="572"/>
      <c r="F24" s="828" t="str">
        <f>+表紙!F48</f>
        <v>不二建設株式会社　東京支社</v>
      </c>
      <c r="G24" s="829"/>
      <c r="H24" s="829"/>
      <c r="I24" s="830"/>
      <c r="J24" s="830"/>
      <c r="K24" s="830"/>
      <c r="L24" s="830"/>
      <c r="M24" s="830"/>
      <c r="N24" s="830"/>
      <c r="O24" s="830"/>
      <c r="P24" s="487" t="s">
        <v>432</v>
      </c>
      <c r="Q24" s="576"/>
      <c r="R24" s="576"/>
      <c r="S24" s="576"/>
      <c r="T24" s="576"/>
      <c r="U24" s="577"/>
    </row>
    <row r="25" spans="1:21" ht="21.75" customHeight="1" x14ac:dyDescent="0.15">
      <c r="C25" s="573"/>
      <c r="D25" s="574"/>
      <c r="E25" s="575"/>
      <c r="F25" s="831"/>
      <c r="G25" s="832"/>
      <c r="H25" s="832"/>
      <c r="I25" s="832"/>
      <c r="J25" s="832"/>
      <c r="K25" s="832"/>
      <c r="L25" s="832"/>
      <c r="M25" s="832"/>
      <c r="N25" s="832"/>
      <c r="O25" s="832"/>
      <c r="P25" s="822">
        <f>表紙!P49</f>
        <v>0</v>
      </c>
      <c r="Q25" s="823"/>
      <c r="R25" s="823"/>
      <c r="S25" s="823"/>
      <c r="T25" s="823"/>
      <c r="U25" s="824"/>
    </row>
    <row r="26" spans="1:21" ht="26.25" customHeight="1" x14ac:dyDescent="0.15">
      <c r="C26" s="562" t="s">
        <v>11</v>
      </c>
      <c r="D26" s="563"/>
      <c r="E26" s="564"/>
      <c r="F26" s="838" t="str">
        <f>+表紙!F50</f>
        <v>東京都　港区　芝　３－５－５</v>
      </c>
      <c r="G26" s="839"/>
      <c r="H26" s="839"/>
      <c r="I26" s="839"/>
      <c r="J26" s="839"/>
      <c r="K26" s="839"/>
      <c r="L26" s="839"/>
      <c r="M26" s="839"/>
      <c r="N26" s="341" t="s">
        <v>172</v>
      </c>
      <c r="O26"/>
      <c r="P26"/>
      <c r="Q26" s="833" t="str">
        <f>IF(+表紙!Q50="","",+表紙!Q50)</f>
        <v>03-5476-5563</v>
      </c>
      <c r="R26" s="833"/>
      <c r="S26" s="833"/>
      <c r="T26" s="833"/>
      <c r="U26" s="834"/>
    </row>
    <row r="27" spans="1:21" ht="26.25" customHeight="1" x14ac:dyDescent="0.15">
      <c r="C27" s="565"/>
      <c r="D27" s="566"/>
      <c r="E27" s="567"/>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05" t="str">
        <f>IF(COUNTA(表紙!N54)=1,+表紙!N54,"")</f>
        <v>大分類：D建設業　中分類：06総合工事業</v>
      </c>
      <c r="O30" s="605"/>
      <c r="P30" s="605"/>
      <c r="Q30" s="605"/>
      <c r="R30" s="605"/>
      <c r="S30" s="605"/>
      <c r="T30" s="605"/>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0" t="s">
        <v>327</v>
      </c>
      <c r="E33" s="521"/>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0"/>
      <c r="E34" s="521"/>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前年度（2023年度）完成工事高　　  200.9  億</v>
      </c>
      <c r="G36" s="855"/>
      <c r="H36" s="855"/>
      <c r="I36" s="855"/>
      <c r="J36" s="855"/>
      <c r="K36" s="855"/>
      <c r="L36" s="855"/>
      <c r="M36" s="855"/>
      <c r="N36" s="855"/>
      <c r="O36" s="855"/>
      <c r="P36" s="855"/>
      <c r="Q36" s="855"/>
      <c r="R36" s="855"/>
      <c r="S36" s="855"/>
      <c r="T36" s="855"/>
      <c r="U36" s="516"/>
    </row>
    <row r="37" spans="3:21" ht="18" customHeight="1" x14ac:dyDescent="0.15">
      <c r="C37" s="241"/>
      <c r="D37" s="340" t="s">
        <v>24</v>
      </c>
      <c r="E37" s="342" t="s">
        <v>241</v>
      </c>
      <c r="F37" s="864" t="str">
        <f>IF(+表紙!F61="","",+表紙!F61)</f>
        <v>　　　　　141名　(2024年3月末)</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5" t="s">
        <v>415</v>
      </c>
      <c r="D50" s="525"/>
      <c r="E50" s="525"/>
      <c r="F50" s="525"/>
      <c r="G50" s="525"/>
      <c r="H50" s="525"/>
      <c r="I50" s="525"/>
      <c r="J50" s="525"/>
      <c r="K50" s="525"/>
      <c r="L50" s="525"/>
      <c r="M50" s="525"/>
      <c r="N50" s="525"/>
      <c r="O50" s="525"/>
      <c r="P50" s="525"/>
      <c r="Q50" s="525"/>
      <c r="R50" s="525"/>
      <c r="S50" s="525"/>
      <c r="T50" s="525"/>
      <c r="U50" s="525"/>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4"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5"/>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15"/>
      <c r="F66" s="186" t="s">
        <v>200</v>
      </c>
      <c r="G66" s="193"/>
      <c r="H66" s="193"/>
      <c r="I66" s="193"/>
      <c r="J66" s="193"/>
      <c r="K66" s="871">
        <f>+表紙!K90</f>
        <v>1757.7999999999997</v>
      </c>
      <c r="L66" s="871"/>
      <c r="M66" s="871"/>
      <c r="N66" s="871"/>
      <c r="O66" s="871"/>
      <c r="P66" s="193" t="s">
        <v>13</v>
      </c>
      <c r="Q66" s="869"/>
      <c r="R66" s="869"/>
      <c r="S66" s="869"/>
      <c r="T66" s="869"/>
      <c r="U66" s="870"/>
      <c r="V66" s="292"/>
      <c r="W66" s="292"/>
      <c r="X66" s="102"/>
    </row>
    <row r="67" spans="1:24" ht="14.1" customHeight="1" x14ac:dyDescent="0.15">
      <c r="C67" s="891"/>
      <c r="D67" s="488"/>
      <c r="E67" s="515"/>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5"/>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5"/>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5"/>
      <c r="F70" s="856" t="str">
        <f>IF(COUNTA(表紙!F94)=1,+表紙!F94,"")</f>
        <v>分別の徹底・廃棄物の圧縮(空隙率の削減)</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5"/>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5"/>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5"/>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5"/>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5"/>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5"/>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5"/>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6"/>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2" t="s">
        <v>19</v>
      </c>
      <c r="E79" s="60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3"/>
      <c r="E80" s="607"/>
      <c r="F80" s="180" t="s">
        <v>252</v>
      </c>
      <c r="G80" s="37"/>
      <c r="H80" s="37"/>
      <c r="I80" s="37"/>
      <c r="J80" s="37"/>
      <c r="K80" s="873">
        <f>+表紙!K104</f>
        <v>7</v>
      </c>
      <c r="L80" s="873"/>
      <c r="M80" s="873"/>
      <c r="N80" s="35" t="s">
        <v>47</v>
      </c>
      <c r="O80" s="35"/>
      <c r="P80" s="4"/>
      <c r="Q80" s="867" t="s">
        <v>354</v>
      </c>
      <c r="R80" s="867"/>
      <c r="S80" s="867"/>
      <c r="T80" s="867"/>
      <c r="U80" s="868"/>
      <c r="V80" s="292"/>
      <c r="W80" s="292"/>
      <c r="X80" s="165"/>
    </row>
    <row r="81" spans="1:24" ht="18" customHeight="1" x14ac:dyDescent="0.15">
      <c r="A81" s="22">
        <v>8</v>
      </c>
      <c r="C81" s="863"/>
      <c r="D81" s="523"/>
      <c r="E81" s="607"/>
      <c r="F81" s="186" t="s">
        <v>200</v>
      </c>
      <c r="G81" s="193"/>
      <c r="H81" s="193"/>
      <c r="I81" s="193"/>
      <c r="J81" s="193"/>
      <c r="K81" s="871">
        <f>+表紙!K105</f>
        <v>1582.1</v>
      </c>
      <c r="L81" s="871"/>
      <c r="M81" s="871"/>
      <c r="N81" s="871"/>
      <c r="O81" s="871"/>
      <c r="P81" s="246" t="s">
        <v>13</v>
      </c>
      <c r="Q81" s="869"/>
      <c r="R81" s="869"/>
      <c r="S81" s="869"/>
      <c r="T81" s="869"/>
      <c r="U81" s="870"/>
      <c r="V81" s="292"/>
      <c r="W81" s="292"/>
      <c r="X81" s="102"/>
    </row>
    <row r="82" spans="1:24" ht="14.1" customHeight="1" x14ac:dyDescent="0.15">
      <c r="C82" s="863"/>
      <c r="D82" s="523"/>
      <c r="E82" s="60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3"/>
      <c r="E83" s="607"/>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3"/>
      <c r="E84" s="607"/>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3"/>
      <c r="E85" s="607"/>
      <c r="F85" s="856" t="str">
        <f>IF(COUNTA(表紙!F109)=1,+表紙!F109,"")</f>
        <v>分別の徹底・廃棄物の圧縮(空隙率の削減)の再強化。　　　　　　　　　　　　　　　　　　　建設汚泥の敷地内利用の検討。</v>
      </c>
      <c r="G85" s="857"/>
      <c r="H85" s="857"/>
      <c r="I85" s="857"/>
      <c r="J85" s="857"/>
      <c r="K85" s="857"/>
      <c r="L85" s="857"/>
      <c r="M85" s="857"/>
      <c r="N85" s="857"/>
      <c r="O85" s="857"/>
      <c r="P85" s="857"/>
      <c r="Q85" s="857"/>
      <c r="R85" s="857"/>
      <c r="S85" s="857"/>
      <c r="T85" s="857"/>
      <c r="U85" s="858"/>
      <c r="V85" s="179"/>
    </row>
    <row r="86" spans="1:24" ht="14.1" customHeight="1" x14ac:dyDescent="0.15">
      <c r="C86" s="349"/>
      <c r="D86" s="523"/>
      <c r="E86" s="607"/>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3"/>
      <c r="E87" s="607"/>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3"/>
      <c r="E88" s="607"/>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3"/>
      <c r="E89" s="607"/>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3"/>
      <c r="E90" s="607"/>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3"/>
      <c r="E91" s="607"/>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3"/>
      <c r="E92" s="607"/>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4"/>
      <c r="E93" s="608"/>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2" t="s">
        <v>17</v>
      </c>
      <c r="E95" s="60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3"/>
      <c r="E96" s="607"/>
      <c r="F96" s="856" t="str">
        <f>IF(COUNTA(表紙!F120)=1,+表紙!F120,"")</f>
        <v>廃プラ・木くず・紙くず・金属くず・がれき類等を作業所の敷地・計画状況に応じて、無理のない分別品目を選定し分別を実施。</v>
      </c>
      <c r="G96" s="857"/>
      <c r="H96" s="857"/>
      <c r="I96" s="857"/>
      <c r="J96" s="857"/>
      <c r="K96" s="857"/>
      <c r="L96" s="857"/>
      <c r="M96" s="857"/>
      <c r="N96" s="857"/>
      <c r="O96" s="857"/>
      <c r="P96" s="857"/>
      <c r="Q96" s="857"/>
      <c r="R96" s="857"/>
      <c r="S96" s="857"/>
      <c r="T96" s="857"/>
      <c r="U96" s="858"/>
      <c r="V96" s="179"/>
    </row>
    <row r="97" spans="3:24" ht="14.1" customHeight="1" x14ac:dyDescent="0.15">
      <c r="C97" s="231"/>
      <c r="D97" s="523"/>
      <c r="E97" s="607"/>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3"/>
      <c r="E98" s="607"/>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3"/>
      <c r="E99" s="607"/>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4"/>
      <c r="E100" s="608"/>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2" t="s">
        <v>19</v>
      </c>
      <c r="E101" s="60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3"/>
      <c r="E102" s="607"/>
      <c r="F102" s="892" t="str">
        <f>IF(COUNTA(表紙!F126)=1,+表紙!F126,"")</f>
        <v>現状の取組みを継続し、分別廃棄物の圧縮努力を行い、搬出時の削減の実施を強化する。</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3"/>
      <c r="E103" s="607"/>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3"/>
      <c r="E104" s="607"/>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3"/>
      <c r="E105" s="607"/>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4"/>
      <c r="E106" s="608"/>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5" t="s">
        <v>417</v>
      </c>
      <c r="D107" s="525"/>
      <c r="E107" s="525"/>
      <c r="F107" s="525"/>
      <c r="G107" s="525"/>
      <c r="H107" s="525"/>
      <c r="I107" s="525"/>
      <c r="J107" s="525"/>
      <c r="K107" s="525"/>
      <c r="L107" s="525"/>
      <c r="M107" s="525"/>
      <c r="N107" s="525"/>
      <c r="O107" s="525"/>
      <c r="P107" s="525"/>
      <c r="Q107" s="525"/>
      <c r="R107" s="525"/>
      <c r="S107" s="525"/>
      <c r="T107" s="525"/>
      <c r="U107" s="525"/>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2" t="s">
        <v>17</v>
      </c>
      <c r="E109" s="609"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3"/>
      <c r="E110" s="610"/>
      <c r="F110" s="604" t="s">
        <v>259</v>
      </c>
      <c r="G110" s="605"/>
      <c r="H110" s="605"/>
      <c r="I110" s="605"/>
      <c r="J110" s="605"/>
      <c r="K110" s="874" t="str">
        <f>+表紙!K134</f>
        <v>0</v>
      </c>
      <c r="L110" s="874"/>
      <c r="M110" s="874"/>
      <c r="N110" s="874"/>
      <c r="O110" s="874"/>
      <c r="P110" s="196" t="s">
        <v>13</v>
      </c>
      <c r="Q110" s="512" t="s">
        <v>359</v>
      </c>
      <c r="R110" s="512"/>
      <c r="S110" s="512"/>
      <c r="T110" s="512"/>
      <c r="U110" s="513"/>
      <c r="V110" s="292"/>
      <c r="W110" s="292"/>
      <c r="X110" s="179"/>
    </row>
    <row r="111" spans="3:24" ht="14.1" customHeight="1" x14ac:dyDescent="0.15">
      <c r="C111" s="195"/>
      <c r="D111" s="523"/>
      <c r="E111" s="610"/>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3"/>
      <c r="E112" s="610"/>
      <c r="F112" s="856" t="str">
        <f>IF(COUNTA(表紙!F136)=1,+表紙!F136,"")</f>
        <v>無</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3"/>
      <c r="E113" s="610"/>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3"/>
      <c r="E114" s="610"/>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3"/>
      <c r="E115" s="610"/>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3"/>
      <c r="E116" s="610"/>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3"/>
      <c r="E117" s="610"/>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3"/>
      <c r="E118" s="610"/>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4"/>
      <c r="E119" s="611"/>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2" t="s">
        <v>19</v>
      </c>
      <c r="E120" s="60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3"/>
      <c r="E121" s="607"/>
      <c r="F121" s="604" t="s">
        <v>260</v>
      </c>
      <c r="G121" s="605"/>
      <c r="H121" s="605"/>
      <c r="I121" s="605"/>
      <c r="J121" s="605"/>
      <c r="K121" s="874">
        <f>+表紙!K145</f>
        <v>0</v>
      </c>
      <c r="L121" s="874"/>
      <c r="M121" s="874"/>
      <c r="N121" s="874"/>
      <c r="O121" s="874"/>
      <c r="P121" s="193" t="s">
        <v>13</v>
      </c>
      <c r="Q121" s="512" t="s">
        <v>292</v>
      </c>
      <c r="R121" s="512"/>
      <c r="S121" s="512"/>
      <c r="T121" s="512"/>
      <c r="U121" s="513"/>
      <c r="V121" s="292"/>
      <c r="W121" s="292"/>
      <c r="X121" s="179"/>
    </row>
    <row r="122" spans="3:24" ht="14.1" customHeight="1" x14ac:dyDescent="0.15">
      <c r="C122" s="195"/>
      <c r="D122" s="523"/>
      <c r="E122" s="60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3"/>
      <c r="E123" s="607"/>
      <c r="F123" s="856" t="str">
        <f>IF(COUNTA(表紙!F147)=1,+表紙!F147,"")</f>
        <v>無</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3"/>
      <c r="E124" s="607"/>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3"/>
      <c r="E125" s="607"/>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3"/>
      <c r="E126" s="607"/>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3"/>
      <c r="E127" s="607"/>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3"/>
      <c r="E128" s="607"/>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3"/>
      <c r="E129" s="607"/>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4"/>
      <c r="E130" s="608"/>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2" t="s">
        <v>17</v>
      </c>
      <c r="E132" s="60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3"/>
      <c r="E133" s="607"/>
      <c r="F133" s="604" t="s">
        <v>257</v>
      </c>
      <c r="G133" s="605"/>
      <c r="H133" s="605"/>
      <c r="I133" s="605"/>
      <c r="J133" s="605"/>
      <c r="K133" s="874" t="str">
        <f>+表紙!K157</f>
        <v>0</v>
      </c>
      <c r="L133" s="874"/>
      <c r="M133" s="874"/>
      <c r="N133" s="874"/>
      <c r="O133" s="874"/>
      <c r="P133" s="196" t="s">
        <v>13</v>
      </c>
      <c r="Q133" s="512" t="s">
        <v>256</v>
      </c>
      <c r="R133" s="512"/>
      <c r="S133" s="512"/>
      <c r="T133" s="512"/>
      <c r="U133" s="513"/>
      <c r="V133" s="292"/>
      <c r="W133" s="292"/>
      <c r="X133" s="179"/>
    </row>
    <row r="134" spans="3:24" ht="38.1" customHeight="1" x14ac:dyDescent="0.15">
      <c r="C134" s="195"/>
      <c r="D134" s="523"/>
      <c r="E134" s="607"/>
      <c r="F134" s="604" t="s">
        <v>258</v>
      </c>
      <c r="G134" s="605"/>
      <c r="H134" s="605"/>
      <c r="I134" s="605"/>
      <c r="J134" s="605"/>
      <c r="K134" s="874" t="str">
        <f>+表紙!K158</f>
        <v>0</v>
      </c>
      <c r="L134" s="874"/>
      <c r="M134" s="874"/>
      <c r="N134" s="874"/>
      <c r="O134" s="874"/>
      <c r="P134" s="196" t="s">
        <v>13</v>
      </c>
      <c r="Q134" s="512" t="s">
        <v>255</v>
      </c>
      <c r="R134" s="512"/>
      <c r="S134" s="512"/>
      <c r="T134" s="512"/>
      <c r="U134" s="513"/>
      <c r="V134" s="292"/>
      <c r="W134" s="292"/>
      <c r="X134" s="179"/>
    </row>
    <row r="135" spans="3:24" ht="14.1" customHeight="1" x14ac:dyDescent="0.15">
      <c r="C135" s="195"/>
      <c r="D135" s="523"/>
      <c r="E135" s="60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3"/>
      <c r="E136" s="607"/>
      <c r="F136" s="856" t="str">
        <f>IF(COUNTA(表紙!F160)=1,+表紙!F160,"")</f>
        <v>無</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3"/>
      <c r="E137" s="607"/>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3"/>
      <c r="E138" s="607"/>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3"/>
      <c r="E139" s="607"/>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3"/>
      <c r="E140" s="607"/>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3"/>
      <c r="E141" s="607"/>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3"/>
      <c r="E142" s="607"/>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4"/>
      <c r="E143" s="608"/>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2" t="s">
        <v>19</v>
      </c>
      <c r="E144" s="60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3"/>
      <c r="E145" s="607"/>
      <c r="F145" s="604" t="s">
        <v>261</v>
      </c>
      <c r="G145" s="605"/>
      <c r="H145" s="605"/>
      <c r="I145" s="605"/>
      <c r="J145" s="605"/>
      <c r="K145" s="874">
        <f>+表紙!K169</f>
        <v>0</v>
      </c>
      <c r="L145" s="874"/>
      <c r="M145" s="874"/>
      <c r="N145" s="874"/>
      <c r="O145" s="874"/>
      <c r="P145" s="196" t="s">
        <v>13</v>
      </c>
      <c r="Q145" s="512" t="s">
        <v>361</v>
      </c>
      <c r="R145" s="512"/>
      <c r="S145" s="512"/>
      <c r="T145" s="512"/>
      <c r="U145" s="513"/>
      <c r="V145" s="292"/>
      <c r="W145" s="292"/>
      <c r="X145" s="179"/>
    </row>
    <row r="146" spans="3:24" ht="38.1" customHeight="1" x14ac:dyDescent="0.15">
      <c r="C146" s="195"/>
      <c r="D146" s="523"/>
      <c r="E146" s="607"/>
      <c r="F146" s="604" t="s">
        <v>262</v>
      </c>
      <c r="G146" s="605"/>
      <c r="H146" s="605"/>
      <c r="I146" s="605"/>
      <c r="J146" s="605"/>
      <c r="K146" s="874">
        <f>+表紙!K170</f>
        <v>0</v>
      </c>
      <c r="L146" s="874"/>
      <c r="M146" s="874"/>
      <c r="N146" s="874"/>
      <c r="O146" s="874"/>
      <c r="P146" s="196" t="s">
        <v>13</v>
      </c>
      <c r="Q146" s="512" t="s">
        <v>362</v>
      </c>
      <c r="R146" s="512"/>
      <c r="S146" s="512"/>
      <c r="T146" s="512"/>
      <c r="U146" s="513"/>
      <c r="V146" s="292"/>
      <c r="W146" s="292"/>
      <c r="X146" s="179"/>
    </row>
    <row r="147" spans="3:24" ht="15" customHeight="1" x14ac:dyDescent="0.15">
      <c r="C147" s="195"/>
      <c r="D147" s="523"/>
      <c r="E147" s="60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3"/>
      <c r="E148" s="607"/>
      <c r="F148" s="856" t="str">
        <f>IF(COUNTA(表紙!F172)=1,+表紙!F172,"")</f>
        <v>無</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3"/>
      <c r="E149" s="607"/>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3"/>
      <c r="E150" s="607"/>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3"/>
      <c r="E151" s="607"/>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3"/>
      <c r="E152" s="607"/>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3"/>
      <c r="E153" s="607"/>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3"/>
      <c r="E154" s="607"/>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4"/>
      <c r="E155" s="608"/>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2" t="s">
        <v>17</v>
      </c>
      <c r="E158" s="609"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3"/>
      <c r="E159" s="610"/>
      <c r="F159" s="604" t="s">
        <v>264</v>
      </c>
      <c r="G159" s="605"/>
      <c r="H159" s="605"/>
      <c r="I159" s="605"/>
      <c r="J159" s="605"/>
      <c r="K159" s="874" t="str">
        <f>+表紙!K183</f>
        <v>0</v>
      </c>
      <c r="L159" s="874"/>
      <c r="M159" s="874"/>
      <c r="N159" s="874"/>
      <c r="O159" s="874"/>
      <c r="P159" s="196" t="s">
        <v>13</v>
      </c>
      <c r="Q159" s="512" t="s">
        <v>363</v>
      </c>
      <c r="R159" s="512"/>
      <c r="S159" s="512"/>
      <c r="T159" s="512"/>
      <c r="U159" s="513"/>
      <c r="V159" s="292"/>
      <c r="W159" s="292"/>
      <c r="X159" s="179"/>
    </row>
    <row r="160" spans="3:24" ht="14.1" customHeight="1" x14ac:dyDescent="0.15">
      <c r="C160" s="195"/>
      <c r="D160" s="523"/>
      <c r="E160" s="610"/>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3"/>
      <c r="E161" s="610"/>
      <c r="F161" s="856" t="str">
        <f>IF(COUNTA(表紙!F185)=1,+表紙!F185,"")</f>
        <v>無</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3"/>
      <c r="E162" s="610"/>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3"/>
      <c r="E163" s="610"/>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3"/>
      <c r="E164" s="610"/>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3"/>
      <c r="E165" s="610"/>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3"/>
      <c r="E166" s="610"/>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3"/>
      <c r="E167" s="610"/>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3"/>
      <c r="E168" s="610"/>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4"/>
      <c r="E169" s="611"/>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2" t="s">
        <v>19</v>
      </c>
      <c r="E170" s="60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3"/>
      <c r="E171" s="607"/>
      <c r="F171" s="604" t="s">
        <v>265</v>
      </c>
      <c r="G171" s="605"/>
      <c r="H171" s="605"/>
      <c r="I171" s="605"/>
      <c r="J171" s="605"/>
      <c r="K171" s="874">
        <f>+表紙!K195</f>
        <v>0</v>
      </c>
      <c r="L171" s="874"/>
      <c r="M171" s="874"/>
      <c r="N171" s="874"/>
      <c r="O171" s="874"/>
      <c r="P171" s="193" t="s">
        <v>13</v>
      </c>
      <c r="Q171" s="512" t="s">
        <v>364</v>
      </c>
      <c r="R171" s="512"/>
      <c r="S171" s="512"/>
      <c r="T171" s="512"/>
      <c r="U171" s="513"/>
      <c r="V171" s="292"/>
      <c r="W171" s="292"/>
      <c r="X171" s="179"/>
    </row>
    <row r="172" spans="3:24" ht="15" customHeight="1" x14ac:dyDescent="0.15">
      <c r="C172" s="195"/>
      <c r="D172" s="523"/>
      <c r="E172" s="60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3"/>
      <c r="E173" s="607"/>
      <c r="F173" s="856" t="str">
        <f>IF(COUNTA(表紙!F197)=1,+表紙!F197,"")</f>
        <v>無</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3"/>
      <c r="E174" s="607"/>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3"/>
      <c r="E175" s="607"/>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3"/>
      <c r="E176" s="607"/>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3"/>
      <c r="E177" s="607"/>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3"/>
      <c r="E178" s="607"/>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3"/>
      <c r="E179" s="607"/>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3"/>
      <c r="E180" s="607"/>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4"/>
      <c r="E181" s="608"/>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2" t="s">
        <v>17</v>
      </c>
      <c r="E183" s="60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3"/>
      <c r="E184" s="607"/>
      <c r="F184" s="613" t="s">
        <v>267</v>
      </c>
      <c r="G184" s="614"/>
      <c r="H184" s="614"/>
      <c r="I184" s="614"/>
      <c r="J184" s="614"/>
      <c r="K184" s="874">
        <f>+表紙!K208</f>
        <v>1757.7999999999997</v>
      </c>
      <c r="L184" s="874"/>
      <c r="M184" s="874"/>
      <c r="N184" s="874"/>
      <c r="O184" s="874"/>
      <c r="P184" s="198" t="s">
        <v>13</v>
      </c>
      <c r="Q184" s="898" t="s">
        <v>293</v>
      </c>
      <c r="R184" s="899"/>
      <c r="S184" s="899"/>
      <c r="T184" s="899"/>
      <c r="U184" s="900"/>
      <c r="V184" s="292"/>
      <c r="W184" s="292"/>
      <c r="X184" s="179"/>
    </row>
    <row r="185" spans="3:24" ht="43.35" customHeight="1" x14ac:dyDescent="0.15">
      <c r="C185" s="195"/>
      <c r="D185" s="523"/>
      <c r="E185" s="607"/>
      <c r="F185" s="263"/>
      <c r="G185" s="604" t="s">
        <v>223</v>
      </c>
      <c r="H185" s="605"/>
      <c r="I185" s="605"/>
      <c r="J185" s="605"/>
      <c r="K185" s="874">
        <f>+表紙!K209</f>
        <v>1013.5</v>
      </c>
      <c r="L185" s="874"/>
      <c r="M185" s="874"/>
      <c r="N185" s="874"/>
      <c r="O185" s="874"/>
      <c r="P185" s="346" t="s">
        <v>13</v>
      </c>
      <c r="Q185" s="901"/>
      <c r="R185" s="902"/>
      <c r="S185" s="902"/>
      <c r="T185" s="902"/>
      <c r="U185" s="903"/>
      <c r="V185" s="292"/>
      <c r="W185" s="292"/>
      <c r="X185" s="179"/>
    </row>
    <row r="186" spans="3:24" ht="43.35" customHeight="1" x14ac:dyDescent="0.15">
      <c r="C186" s="195"/>
      <c r="D186" s="523"/>
      <c r="E186" s="607"/>
      <c r="F186" s="263"/>
      <c r="G186" s="604" t="s">
        <v>224</v>
      </c>
      <c r="H186" s="605"/>
      <c r="I186" s="605"/>
      <c r="J186" s="605"/>
      <c r="K186" s="874">
        <f>+表紙!K210</f>
        <v>1757.7999999999997</v>
      </c>
      <c r="L186" s="874"/>
      <c r="M186" s="874"/>
      <c r="N186" s="874"/>
      <c r="O186" s="874"/>
      <c r="P186" s="346" t="s">
        <v>13</v>
      </c>
      <c r="Q186" s="901"/>
      <c r="R186" s="902"/>
      <c r="S186" s="902"/>
      <c r="T186" s="902"/>
      <c r="U186" s="903"/>
      <c r="V186" s="292"/>
      <c r="W186" s="292"/>
      <c r="X186" s="179"/>
    </row>
    <row r="187" spans="3:24" ht="43.35" customHeight="1" x14ac:dyDescent="0.15">
      <c r="C187" s="195"/>
      <c r="D187" s="523"/>
      <c r="E187" s="607"/>
      <c r="F187" s="263"/>
      <c r="G187" s="604" t="s">
        <v>408</v>
      </c>
      <c r="H187" s="605"/>
      <c r="I187" s="605"/>
      <c r="J187" s="605"/>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3"/>
      <c r="E188" s="607"/>
      <c r="F188" s="264"/>
      <c r="G188" s="604" t="s">
        <v>409</v>
      </c>
      <c r="H188" s="605"/>
      <c r="I188" s="605"/>
      <c r="J188" s="605"/>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3"/>
      <c r="E189" s="60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3"/>
      <c r="E190" s="607"/>
      <c r="F190" s="856" t="str">
        <f>IF(COUNTA(表紙!F214)=1,+表紙!F214,"")</f>
        <v>優良認定処理業者・再生利用業者を選定する。</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3"/>
      <c r="E191" s="607"/>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3"/>
      <c r="E192" s="607"/>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3"/>
      <c r="E193" s="607"/>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3"/>
      <c r="E194" s="607"/>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3"/>
      <c r="E195" s="607"/>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3"/>
      <c r="E196" s="607"/>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3"/>
      <c r="E197" s="607"/>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4"/>
      <c r="E198" s="608"/>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5" t="s">
        <v>419</v>
      </c>
      <c r="D199" s="525"/>
      <c r="E199" s="525"/>
      <c r="F199" s="525"/>
      <c r="G199" s="525"/>
      <c r="H199" s="525"/>
      <c r="I199" s="525"/>
      <c r="J199" s="525"/>
      <c r="K199" s="525"/>
      <c r="L199" s="525"/>
      <c r="M199" s="525"/>
      <c r="N199" s="525"/>
      <c r="O199" s="525"/>
      <c r="P199" s="525"/>
      <c r="Q199" s="525"/>
      <c r="R199" s="525"/>
      <c r="S199" s="525"/>
      <c r="T199" s="525"/>
      <c r="U199" s="525"/>
      <c r="V199" s="179"/>
    </row>
    <row r="200" spans="3:24" ht="15" customHeight="1" x14ac:dyDescent="0.15">
      <c r="C200" s="199"/>
      <c r="D200" s="522" t="s">
        <v>19</v>
      </c>
      <c r="E200" s="60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3"/>
      <c r="E201" s="607"/>
      <c r="F201" s="613" t="s">
        <v>267</v>
      </c>
      <c r="G201" s="614"/>
      <c r="H201" s="614"/>
      <c r="I201" s="614"/>
      <c r="J201" s="614"/>
      <c r="K201" s="874">
        <f>+表紙!K225</f>
        <v>1582.1</v>
      </c>
      <c r="L201" s="874"/>
      <c r="M201" s="874"/>
      <c r="N201" s="874"/>
      <c r="O201" s="874"/>
      <c r="P201" s="198" t="s">
        <v>13</v>
      </c>
      <c r="Q201" s="898" t="s">
        <v>366</v>
      </c>
      <c r="R201" s="899"/>
      <c r="S201" s="899"/>
      <c r="T201" s="899"/>
      <c r="U201" s="900"/>
      <c r="V201" s="98"/>
      <c r="W201" s="98"/>
      <c r="X201" s="179"/>
    </row>
    <row r="202" spans="3:24" ht="45" customHeight="1" x14ac:dyDescent="0.15">
      <c r="C202" s="195"/>
      <c r="D202" s="523"/>
      <c r="E202" s="607"/>
      <c r="F202" s="263"/>
      <c r="G202" s="604" t="s">
        <v>223</v>
      </c>
      <c r="H202" s="605"/>
      <c r="I202" s="605"/>
      <c r="J202" s="605"/>
      <c r="K202" s="874">
        <f>+表紙!K226</f>
        <v>912.1</v>
      </c>
      <c r="L202" s="874"/>
      <c r="M202" s="874"/>
      <c r="N202" s="874"/>
      <c r="O202" s="874"/>
      <c r="P202" s="346" t="s">
        <v>13</v>
      </c>
      <c r="Q202" s="901"/>
      <c r="R202" s="902"/>
      <c r="S202" s="902"/>
      <c r="T202" s="902"/>
      <c r="U202" s="903"/>
      <c r="V202" s="98"/>
      <c r="W202" s="98"/>
      <c r="X202" s="179"/>
    </row>
    <row r="203" spans="3:24" ht="45" customHeight="1" x14ac:dyDescent="0.15">
      <c r="C203" s="195"/>
      <c r="D203" s="523"/>
      <c r="E203" s="607"/>
      <c r="F203" s="263"/>
      <c r="G203" s="604" t="s">
        <v>224</v>
      </c>
      <c r="H203" s="605"/>
      <c r="I203" s="605"/>
      <c r="J203" s="605"/>
      <c r="K203" s="874">
        <f>+表紙!K227</f>
        <v>1582.1</v>
      </c>
      <c r="L203" s="874"/>
      <c r="M203" s="874"/>
      <c r="N203" s="874"/>
      <c r="O203" s="874"/>
      <c r="P203" s="346" t="s">
        <v>13</v>
      </c>
      <c r="Q203" s="901"/>
      <c r="R203" s="902"/>
      <c r="S203" s="902"/>
      <c r="T203" s="902"/>
      <c r="U203" s="903"/>
      <c r="V203" s="98"/>
      <c r="W203" s="98"/>
      <c r="X203" s="179"/>
    </row>
    <row r="204" spans="3:24" ht="45" customHeight="1" x14ac:dyDescent="0.15">
      <c r="C204" s="195"/>
      <c r="D204" s="523"/>
      <c r="E204" s="607"/>
      <c r="F204" s="263"/>
      <c r="G204" s="604" t="s">
        <v>408</v>
      </c>
      <c r="H204" s="605"/>
      <c r="I204" s="605"/>
      <c r="J204" s="605"/>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3"/>
      <c r="E205" s="607"/>
      <c r="F205" s="264"/>
      <c r="G205" s="604" t="s">
        <v>409</v>
      </c>
      <c r="H205" s="605"/>
      <c r="I205" s="605"/>
      <c r="J205" s="605"/>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3"/>
      <c r="E206" s="60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3"/>
      <c r="E207" s="607"/>
      <c r="F207" s="856" t="str">
        <f>IF(COUNTA(表紙!F231)=1,+表紙!F231,"")</f>
        <v>現状の取組みの強化</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3"/>
      <c r="E208" s="607"/>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3"/>
      <c r="E209" s="607"/>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3"/>
      <c r="E210" s="607"/>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3"/>
      <c r="E211" s="607"/>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3"/>
      <c r="E212" s="607"/>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3"/>
      <c r="E213" s="607"/>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3"/>
      <c r="E214" s="607"/>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3"/>
      <c r="E215" s="607"/>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5" t="s">
        <v>420</v>
      </c>
      <c r="D222" s="525"/>
      <c r="E222" s="525"/>
      <c r="F222" s="525"/>
      <c r="G222" s="525"/>
      <c r="H222" s="525"/>
      <c r="I222" s="525"/>
      <c r="J222" s="525"/>
      <c r="K222" s="525"/>
      <c r="L222" s="525"/>
      <c r="M222" s="525"/>
      <c r="N222" s="525"/>
      <c r="O222" s="525"/>
      <c r="P222" s="525"/>
      <c r="Q222" s="525"/>
      <c r="R222" s="525"/>
      <c r="S222" s="525"/>
      <c r="T222" s="525"/>
      <c r="U222" s="525"/>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16" t="s">
        <v>438</v>
      </c>
      <c r="E225" s="616"/>
      <c r="F225" s="616"/>
      <c r="G225" s="616"/>
      <c r="H225" s="616"/>
      <c r="I225" s="616"/>
      <c r="J225" s="616"/>
      <c r="K225" s="616"/>
      <c r="L225" s="616"/>
      <c r="M225" s="616"/>
      <c r="N225" s="616"/>
      <c r="O225" s="616"/>
      <c r="P225" s="616"/>
      <c r="Q225" s="616"/>
      <c r="R225" s="616"/>
      <c r="S225" s="616"/>
      <c r="T225" s="616"/>
      <c r="U225" s="505"/>
    </row>
    <row r="226" spans="3:21" ht="41.1" customHeight="1" x14ac:dyDescent="0.15">
      <c r="C226" s="200"/>
      <c r="D226" s="616" t="s">
        <v>439</v>
      </c>
      <c r="E226" s="616"/>
      <c r="F226" s="616"/>
      <c r="G226" s="616"/>
      <c r="H226" s="616"/>
      <c r="I226" s="616"/>
      <c r="J226" s="616"/>
      <c r="K226" s="616"/>
      <c r="L226" s="616"/>
      <c r="M226" s="616"/>
      <c r="N226" s="616"/>
      <c r="O226" s="616"/>
      <c r="P226" s="616"/>
      <c r="Q226" s="616"/>
      <c r="R226" s="616"/>
      <c r="S226" s="616"/>
      <c r="T226" s="616"/>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16" t="s">
        <v>274</v>
      </c>
      <c r="F230" s="616"/>
      <c r="G230" s="616"/>
      <c r="H230" s="616"/>
      <c r="I230" s="616"/>
      <c r="J230" s="616"/>
      <c r="K230" s="616"/>
      <c r="L230" s="616"/>
      <c r="M230" s="616"/>
      <c r="N230" s="616"/>
      <c r="O230" s="616"/>
      <c r="P230" s="616"/>
      <c r="Q230" s="616"/>
      <c r="R230" s="616"/>
      <c r="S230" s="616"/>
      <c r="T230" s="616"/>
      <c r="U230" s="505"/>
    </row>
    <row r="231" spans="3:21" ht="30" customHeight="1" x14ac:dyDescent="0.15">
      <c r="C231" s="200"/>
      <c r="D231" s="202" t="s">
        <v>272</v>
      </c>
      <c r="E231" s="616" t="s">
        <v>275</v>
      </c>
      <c r="F231" s="616"/>
      <c r="G231" s="616"/>
      <c r="H231" s="616"/>
      <c r="I231" s="616"/>
      <c r="J231" s="616"/>
      <c r="K231" s="616"/>
      <c r="L231" s="616"/>
      <c r="M231" s="616"/>
      <c r="N231" s="616"/>
      <c r="O231" s="616"/>
      <c r="P231" s="616"/>
      <c r="Q231" s="616"/>
      <c r="R231" s="616"/>
      <c r="S231" s="616"/>
      <c r="T231" s="616"/>
      <c r="U231" s="505"/>
    </row>
    <row r="232" spans="3:21" ht="41.1" customHeight="1" x14ac:dyDescent="0.15">
      <c r="C232" s="200">
        <v>4</v>
      </c>
      <c r="D232" s="616" t="s">
        <v>276</v>
      </c>
      <c r="E232" s="616"/>
      <c r="F232" s="616"/>
      <c r="G232" s="616"/>
      <c r="H232" s="616"/>
      <c r="I232" s="616"/>
      <c r="J232" s="616"/>
      <c r="K232" s="616"/>
      <c r="L232" s="616"/>
      <c r="M232" s="616"/>
      <c r="N232" s="616"/>
      <c r="O232" s="616"/>
      <c r="P232" s="616"/>
      <c r="Q232" s="616"/>
      <c r="R232" s="616"/>
      <c r="S232" s="616"/>
      <c r="T232" s="616"/>
      <c r="U232" s="505"/>
    </row>
    <row r="233" spans="3:21" ht="76.349999999999994" customHeight="1" x14ac:dyDescent="0.15">
      <c r="C233" s="200">
        <v>5</v>
      </c>
      <c r="D233" s="616" t="s">
        <v>406</v>
      </c>
      <c r="E233" s="616"/>
      <c r="F233" s="616"/>
      <c r="G233" s="616"/>
      <c r="H233" s="616"/>
      <c r="I233" s="616"/>
      <c r="J233" s="616"/>
      <c r="K233" s="616"/>
      <c r="L233" s="616"/>
      <c r="M233" s="616"/>
      <c r="N233" s="616"/>
      <c r="O233" s="616"/>
      <c r="P233" s="616"/>
      <c r="Q233" s="616"/>
      <c r="R233" s="616"/>
      <c r="S233" s="616"/>
      <c r="T233" s="616"/>
      <c r="U233" s="505"/>
    </row>
    <row r="234" spans="3:21" ht="41.1" customHeight="1" x14ac:dyDescent="0.15">
      <c r="C234" s="200">
        <v>6</v>
      </c>
      <c r="D234" s="616" t="s">
        <v>277</v>
      </c>
      <c r="E234" s="616"/>
      <c r="F234" s="616"/>
      <c r="G234" s="616"/>
      <c r="H234" s="616"/>
      <c r="I234" s="616"/>
      <c r="J234" s="616"/>
      <c r="K234" s="616"/>
      <c r="L234" s="616"/>
      <c r="M234" s="616"/>
      <c r="N234" s="616"/>
      <c r="O234" s="616"/>
      <c r="P234" s="616"/>
      <c r="Q234" s="616"/>
      <c r="R234" s="616"/>
      <c r="S234" s="616"/>
      <c r="T234" s="616"/>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179.7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199.7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179.7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179.7</v>
      </c>
      <c r="P27" s="700"/>
      <c r="Q27" s="700"/>
      <c r="R27" s="700"/>
      <c r="S27" s="49" t="s">
        <v>38</v>
      </c>
      <c r="T27" s="70"/>
      <c r="U27" s="70"/>
      <c r="X27" s="68" t="s">
        <v>39</v>
      </c>
      <c r="Y27" s="71"/>
      <c r="AG27" s="58"/>
      <c r="AH27" s="58"/>
      <c r="AI27" s="58"/>
      <c r="AJ27" s="58"/>
      <c r="AK27" s="742">
        <f>+AG18+O27</f>
        <v>179.7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179.7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199.7</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115.9</v>
      </c>
      <c r="G30" s="712"/>
      <c r="H30" s="214" t="s">
        <v>198</v>
      </c>
      <c r="L30" s="709"/>
      <c r="O30" s="61"/>
      <c r="Q30" s="699">
        <f>+ROUND(Z28,1)+ROUND(Z29,1)+ROUND(Z30,1)</f>
        <v>179.7</v>
      </c>
      <c r="R30" s="700"/>
      <c r="S30" s="700"/>
      <c r="T30" s="700"/>
      <c r="U30" s="49" t="s">
        <v>16</v>
      </c>
      <c r="X30" s="697" t="s">
        <v>186</v>
      </c>
      <c r="Y30" s="698"/>
      <c r="Z30" s="690"/>
      <c r="AA30" s="691"/>
      <c r="AB30" s="691"/>
      <c r="AC30" s="691"/>
      <c r="AD30" s="691"/>
      <c r="AE30" s="49" t="s">
        <v>13</v>
      </c>
      <c r="AK30" s="651">
        <v>104.3</v>
      </c>
      <c r="AL30" s="652"/>
      <c r="AM30" s="652"/>
      <c r="AN30" s="652"/>
      <c r="AO30" s="57" t="s">
        <v>13</v>
      </c>
      <c r="AR30" s="758"/>
      <c r="AS30" s="755"/>
      <c r="AT30" s="755"/>
      <c r="AU30" s="756"/>
    </row>
    <row r="31" spans="2:48" ht="27" customHeight="1" thickTop="1" thickBot="1" x14ac:dyDescent="0.2">
      <c r="B31" s="725" t="s">
        <v>375</v>
      </c>
      <c r="C31" s="676"/>
      <c r="D31" s="676"/>
      <c r="E31" s="677"/>
      <c r="F31" s="711">
        <v>199.7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5.6</v>
      </c>
      <c r="P27" s="700"/>
      <c r="Q27" s="700"/>
      <c r="R27" s="700"/>
      <c r="S27" s="49" t="s">
        <v>38</v>
      </c>
      <c r="T27" s="70"/>
      <c r="U27" s="70"/>
      <c r="X27" s="68" t="s">
        <v>39</v>
      </c>
      <c r="Y27" s="71"/>
      <c r="AG27" s="58"/>
      <c r="AH27" s="58"/>
      <c r="AI27" s="58"/>
      <c r="AJ27" s="58"/>
      <c r="AK27" s="742">
        <f>+AG18+O27</f>
        <v>5.6</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6.2</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4.2</v>
      </c>
      <c r="G30" s="712"/>
      <c r="H30" s="214" t="s">
        <v>198</v>
      </c>
      <c r="L30" s="709"/>
      <c r="O30" s="61"/>
      <c r="Q30" s="699">
        <f>+ROUND(Z28,1)+ROUND(Z29,1)+ROUND(Z30,1)</f>
        <v>5.6</v>
      </c>
      <c r="R30" s="700"/>
      <c r="S30" s="700"/>
      <c r="T30" s="700"/>
      <c r="U30" s="49" t="s">
        <v>16</v>
      </c>
      <c r="X30" s="697" t="s">
        <v>186</v>
      </c>
      <c r="Y30" s="698"/>
      <c r="Z30" s="690"/>
      <c r="AA30" s="691"/>
      <c r="AB30" s="691"/>
      <c r="AC30" s="691"/>
      <c r="AD30" s="691"/>
      <c r="AE30" s="49" t="s">
        <v>13</v>
      </c>
      <c r="AK30" s="651">
        <v>3.8</v>
      </c>
      <c r="AL30" s="652"/>
      <c r="AM30" s="652"/>
      <c r="AN30" s="652"/>
      <c r="AO30" s="57" t="s">
        <v>13</v>
      </c>
      <c r="AR30" s="758"/>
      <c r="AS30" s="755"/>
      <c r="AT30" s="755"/>
      <c r="AU30" s="756"/>
    </row>
    <row r="31" spans="2:48" ht="27" customHeight="1" thickTop="1" thickBot="1" x14ac:dyDescent="0.2">
      <c r="B31" s="725" t="s">
        <v>375</v>
      </c>
      <c r="C31" s="676"/>
      <c r="D31" s="676"/>
      <c r="E31" s="677"/>
      <c r="F31" s="711">
        <v>6.2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不二建設株式会社　東京支社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274.5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274.5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274.5</v>
      </c>
      <c r="P27" s="700"/>
      <c r="Q27" s="700"/>
      <c r="R27" s="700"/>
      <c r="S27" s="49" t="s">
        <v>38</v>
      </c>
      <c r="T27" s="70"/>
      <c r="U27" s="70"/>
      <c r="X27" s="68" t="s">
        <v>39</v>
      </c>
      <c r="Y27" s="71"/>
      <c r="AG27" s="58"/>
      <c r="AH27" s="58"/>
      <c r="AI27" s="58"/>
      <c r="AJ27" s="58"/>
      <c r="AK27" s="742">
        <f>+AG18+O27</f>
        <v>274.5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274.5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305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188.6</v>
      </c>
      <c r="G30" s="712"/>
      <c r="H30" s="214" t="s">
        <v>198</v>
      </c>
      <c r="L30" s="709"/>
      <c r="O30" s="61"/>
      <c r="Q30" s="699">
        <f>+ROUND(Z28,1)+ROUND(Z29,1)+ROUND(Z30,1)</f>
        <v>274.5</v>
      </c>
      <c r="R30" s="700"/>
      <c r="S30" s="700"/>
      <c r="T30" s="700"/>
      <c r="U30" s="49" t="s">
        <v>16</v>
      </c>
      <c r="X30" s="697" t="s">
        <v>186</v>
      </c>
      <c r="Y30" s="698"/>
      <c r="Z30" s="690"/>
      <c r="AA30" s="691"/>
      <c r="AB30" s="691"/>
      <c r="AC30" s="691"/>
      <c r="AD30" s="691"/>
      <c r="AE30" s="49" t="s">
        <v>13</v>
      </c>
      <c r="AK30" s="651">
        <v>169.7</v>
      </c>
      <c r="AL30" s="652"/>
      <c r="AM30" s="652"/>
      <c r="AN30" s="652"/>
      <c r="AO30" s="57" t="s">
        <v>13</v>
      </c>
      <c r="AR30" s="758"/>
      <c r="AS30" s="755"/>
      <c r="AT30" s="755"/>
      <c r="AU30" s="756"/>
    </row>
    <row r="31" spans="2:48" ht="27" customHeight="1" thickTop="1" thickBot="1" x14ac:dyDescent="0.2">
      <c r="B31" s="725" t="s">
        <v>375</v>
      </c>
      <c r="C31" s="676"/>
      <c r="D31" s="676"/>
      <c r="E31" s="677"/>
      <c r="F31" s="711">
        <v>305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2025-08-06T07:57:18Z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