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0C8B2728-23A8-44F8-8E53-95B62C0FA15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activeTab="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<sst xmlns="http://schemas.openxmlformats.org/spreadsheetml/2006/main" count="3170" uniqueCount="458">
  <si>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</si>
  <si>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</si>
  <si>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</si>
  <si>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</si>
  <si>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</si>
  <si>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</si>
  <si>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</si>
  <si>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</si>
  <si>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</si>
  <si>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</si>
  <si>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</si>
  <si>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</si>
  <si>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</si>
  <si>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</si>
  <si>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</si>
  <si>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</si>
  <si>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</si>
  <si>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</si>
  <si>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</si>
  <si>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</si>
  <si>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</si>
  <si>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</si>
  <si>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</si>
  <si>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</si>
  <si>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</si>
  <si>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</si>
  <si>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</si>
  <si>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</si>
  <si>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</si>
  <si>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</si>
  <si>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</si>
  <si>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</si>
  <si>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</si>
  <si>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</si>
  <si>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</si>
  <si>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</si>
  <si>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</si>
  <si>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</si>
  <si>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</si>
  <si>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</si>
  <si>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</si>
  <si>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</si>
  <si>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</si>
  <si>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</si>
  <si>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</si>
  <si>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</si>
  <si>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</si>
  <si>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</si>
  <si>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</si>
  <si>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</si>
  <si>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</si>
  <si>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</si>
  <si>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</si>
  <si>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</si>
  <si>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</si>
  <si>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</si>
  <si>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</si>
  <si>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</si>
  <si>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</si>
  <si>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</si>
  <si>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</si>
  <si>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</si>
  <si>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</si>
  <si>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</si>
  <si>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</si>
  <si>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</si>
  <si>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</si>
  <si>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</si>
  <si>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</si>
  <si>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</si>
  <si>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</si>
  <si>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</si>
  <si>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</si>
  <si>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</si>
  <si>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</si>
  <si>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</si>
  <si>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</si>
  <si>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</si>
  <si>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</si>
  <si>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</si>
  <si>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</si>
  <si>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</si>
  <si>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</si>
  <si>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</si>
  <si>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</si>
  <si>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</si>
  <si>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</si>
  <si>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</si>
  <si>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</si>
  <si>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</si>
  <si>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</si>
  <si>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</si>
  <si>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</si>
  <si>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</si>
  <si>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</si>
  <si>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</si>
  <si>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</si>
  <si>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</si>
  <si>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</si>
  <si>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</si>
  <si>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</si>
  <si>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</si>
  <si>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</si>
  <si>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</si>
  <si>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</si>
  <si>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</si>
  <si>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</si>
  <si>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</si>
  <si>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</si>
  <si>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</si>
  <si>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</si>
  <si>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</si>
  <si>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</si>
  <si>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</si>
  <si>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</si>
  <si>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</si>
  <si>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</si>
  <si>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</si>
  <si>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</si>
  <si>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</si>
  <si>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</si>
  <si>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</si>
  <si>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</si>
  <si>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</si>
  <si>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</si>
  <si>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</si>
  <si>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</si>
  <si>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</si>
  <si>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</si>
  <si>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</si>
  <si>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</si>
  <si>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</si>
  <si>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</si>
  <si>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</si>
  <si>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</si>
  <si>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</si>
  <si>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</si>
  <si>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</si>
  <si>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</si>
  <si>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</si>
  <si>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</si>
  <si>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</si>
  <si>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</si>
  <si>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</si>
  <si>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</si>
  <si>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</si>
  <si>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</si>
  <si>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</si>
  <si>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</si>
  <si>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</si>
  <si>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</si>
  <si>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</si>
  <si>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</si>
  <si>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</si>
  <si>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</si>
  <si>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</si>
  <si>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</si>
  <si>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</si>
  <si>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</si>
  <si>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</si>
  <si>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</si>
  <si>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</si>
  <si>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</si>
  <si>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</si>
  <si>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</si>
  <si>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</si>
  <si>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</si>
  <si>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</si>
  <si>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</si>
  <si>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</si>
  <si>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</si>
  <si>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</si>
  <si>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</si>
  <si>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</si>
  <si>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</si>
  <si>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</si>
  <si>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</si>
  <si>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</si>
  <si>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</si>
  <si>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</si>
  <si>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</si>
  <si>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</si>
  <si>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</si>
  <si>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</si>
  <si>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</si>
  <si>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</si>
  <si>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</si>
  <si>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</si>
  <si>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</si>
  <si>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</si>
  <si>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</si>
  <si>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</si>
  <si>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</si>
  <si>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</si>
  <si>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</si>
  <si>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</si>
  <si>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</si>
  <si>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</si>
  <si>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</si>
  <si>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</si>
  <si>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</si>
  <si>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</si>
  <si>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</si>
  <si>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</si>
  <si>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</si>
  <si>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</si>
  <si>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</si>
  <si>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</si>
  <si>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</si>
  <si>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</si>
  <si>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</si>
  <si>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</si>
  <si>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</si>
  <si>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</si>
  <si>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</si>
  <si>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</si>
  <si>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</si>
  <si>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</si>
  <si>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</si>
  <si>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</si>
  <si>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</si>
  <si>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</si>
  <si>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</si>
  <si>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</si>
  <si>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</si>
  <si>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</si>
  <si>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</si>
  <si>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</si>
  <si>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</si>
  <si>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</si>
  <si>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</si>
  <si>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</si>
  <si>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</si>
  <si>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</si>
  <si>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</si>
  <si>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</si>
  <si>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</si>
  <si>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</si>
  <si>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</si>
  <si>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</si>
  <si>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</si>
  <si>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</si>
  <si>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</si>
  <si>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</si>
  <si>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</si>
  <si>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</si>
  <si>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</si>
  <si>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</si>
  <si>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</si>
  <si>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</si>
  <si>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</si>
  <si>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</si>
  <si>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</si>
  <si>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</si>
  <si>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</si>
  <si>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</si>
  <si>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</si>
  <si>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</si>
  <si>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</si>
  <si>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</si>
  <si>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</si>
  <si>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</si>
  <si>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</si>
  <si>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</si>
  <si>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</si>
  <si>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</si>
  <si>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</si>
  <si>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</si>
  <si>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</si>
  <si>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</si>
  <si>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</si>
  <si>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</si>
  <si>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</si>
  <si>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</si>
  <si>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</si>
  <si>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</si>
  <si>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</si>
  <si>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</si>
  <si>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</si>
  <si>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</si>
  <si>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</si>
  <si>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</si>
  <si>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</si>
  <si>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</si>
  <si>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</si>
  <si>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</si>
  <si>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</si>
  <si>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</si>
  <si>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</si>
  <si>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</si>
  <si>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</si>
  <si>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</si>
  <si>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</si>
  <si>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</si>
  <si>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</si>
  <si>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</si>
  <si>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</si>
  <si>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</si>
  <si>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</si>
  <si>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</si>
  <si>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</si>
  <si>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</si>
  <si>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</si>
  <si>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</si>
  <si>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</si>
  <si>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</si>
  <si>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</si>
  <si>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</si>
  <si>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</si>
  <si>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</si>
  <si>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</si>
  <si>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</si>
  <si>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</si>
  <si>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</si>
  <si>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</si>
  <si>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</si>
  <si>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</si>
  <si>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</si>
  <si>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</si>
  <si>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</si>
  <si>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</si>
  <si>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</si>
  <si>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</si>
  <si>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</si>
  <si>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</si>
  <si>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</si>
  <si>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</si>
  <si>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</si>
  <si>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</si>
  <si>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</si>
  <si>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</si>
  <si>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</si>
  <si>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</si>
  <si>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</si>
  <si>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</si>
  <si>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</si>
  <si>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</si>
  <si>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</si>
  <si>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</si>
  <si>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</si>
  <si>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</si>
  <si>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</si>
  <si>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</si>
  <si>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</si>
  <si>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</si>
  <si>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</si>
  <si>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</si>
  <si>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</si>
  <si>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</si>
  <si>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</si>
  <si>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</si>
  <si>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</si>
  <si>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</si>
  <si>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</si>
  <si>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</si>
  <si>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</si>
  <si>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</si>
  <si>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</si>
  <si>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</si>
  <si>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</si>
  <si>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</si>
  <si>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</si>
  <si>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</si>
  <si>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</si>
  <si>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</si>
  <si>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</si>
  <si>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</si>
  <si>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</si>
  <si>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</si>
  <si>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</si>
  <si>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</si>
  <si>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</si>
  <si>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</si>
  <si>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</si>
  <si>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</si>
  <si>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</si>
  <si>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</si>
  <si>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</si>
  <si>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</si>
  <si>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</si>
  <si>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</si>
  <si>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</si>
  <si>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</si>
  <si>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</si>
  <si>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</si>
  <si>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</si>
  <si>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</si>
  <si>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</si>
  <si>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</si>
  <si>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</si>
  <si>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</si>
  <si>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</si>
  <si>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</si>
  <si>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</si>
  <si>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</si>
  <si>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</si>
  <si>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</si>
  <si>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</si>
  <si>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</si>
  <si>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</si>
  <si>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</si>
  <si>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</si>
  <si>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</si>
  <si>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</si>
  <si>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</si>
  <si>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</si>
  <si>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</si>
  <si>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</si>
  <si>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</si>
  <si>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</si>
  <si>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</si>
  <si>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</si>
  <si>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</si>
  <si>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</si>
  <si>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</si>
  <si>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</si>
  <si>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</si>
  <si>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</si>
  <si>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</si>
  <si>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</si>
  <si>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</si>
  <si>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</si>
  <si>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</si>
  <si>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</si>
  <si>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</si>
  <si>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</si>
  <si>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</si>
  <si>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</si>
  <si>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</si>
  <si>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</si>
  <si>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</si>
  <si>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</si>
  <si>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</si>
  <si>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</si>
  <si>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</si>
  <si>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</si>
  <si>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</si>
  <si>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</si>
  <si>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</si>
  <si>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</si>
  <si>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</si>
  <si>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</si>
  <si>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</si>
  <si>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</si>
  <si>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</si>
  <si>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</si>
  <si>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横浜市磯子区田中二丁目２１番１９号</t>
    <phoneticPr fontId="3"/>
  </si>
  <si>
    <t>宮本土木㈱代表取締役　宮本　賢浩</t>
    <phoneticPr fontId="3"/>
  </si>
  <si>
    <t>045-771-5329</t>
    <phoneticPr fontId="3"/>
  </si>
  <si>
    <t>宮本土木株式会社</t>
    <phoneticPr fontId="3"/>
  </si>
  <si>
    <t>公共工事であるため、リサイクル施設に指定処分であり、リサイクル施設に全て搬入する。
○汚泥→焼却→埋立
○がれき類→破砕→再資源化
○木くず→破砕→資源化・埋立</t>
    <phoneticPr fontId="3"/>
  </si>
  <si>
    <t>代表取締役
↓
産業廃棄物管理責任者　　―　契約書類管理責任者
・マニフェスト管理　　　　　　　　　・委託契約書管理
・各種報告書類作成
・その他産業廃棄物管理
↓
各工事担当者</t>
    <phoneticPr fontId="3"/>
  </si>
  <si>
    <t>横浜市長</t>
    <phoneticPr fontId="3"/>
  </si>
  <si>
    <t>Ｄ－建設業</t>
    <phoneticPr fontId="3"/>
  </si>
  <si>
    <t>令和 7   年 7  月 31   日</t>
    <phoneticPr fontId="3"/>
  </si>
  <si>
    <t>横浜市磯子区田中二丁目21番19号</t>
    <phoneticPr fontId="3"/>
  </si>
  <si>
    <t>とび・土工、土木、ほ装、水道施設工事業</t>
    <phoneticPr fontId="3"/>
  </si>
  <si>
    <t>41名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</si>
</sst>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28" zoomScale="115" zoomScaleNormal="115" zoomScaleSheetLayoutView="115" workbookViewId="0">
      <selection activeCell="N56" sqref="N56:R5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454</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452</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2755</v>
      </c>
      <c r="Q49" s="598"/>
      <c r="R49" s="598"/>
      <c r="S49" s="598"/>
      <c r="T49" s="598"/>
      <c r="U49" s="599"/>
    </row>
    <row r="50" spans="3:23" ht="26.25" customHeight="1" x14ac:dyDescent="0.15">
      <c r="C50" s="570" t="s">
        <v>11</v>
      </c>
      <c r="D50" s="571"/>
      <c r="E50" s="572"/>
      <c r="F50" s="581" t="s">
        <v>455</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453</v>
      </c>
      <c r="G54" s="496"/>
      <c r="H54" s="496"/>
      <c r="I54" s="496"/>
      <c r="J54" s="496"/>
      <c r="K54" s="496"/>
      <c r="L54" s="32" t="s">
        <v>48</v>
      </c>
      <c r="M54" s="32"/>
      <c r="N54" s="502" t="s">
        <v>456</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1724</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457</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450</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451</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6644.7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5</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6544.2</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6644.7</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6644.7</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6544.2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6544.2</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v>
      </c>
      <c r="P27" s="700"/>
      <c r="Q27" s="700"/>
      <c r="R27" s="700"/>
      <c r="S27" s="49" t="s">
        <v>38</v>
      </c>
      <c r="T27" s="70"/>
      <c r="U27" s="70"/>
      <c r="X27" s="68" t="s">
        <v>39</v>
      </c>
      <c r="Y27" s="71"/>
      <c r="AG27" s="58"/>
      <c r="AH27" s="58"/>
      <c r="AI27" s="58"/>
      <c r="AJ27" s="58"/>
      <c r="AK27" s="742">
        <f>+AG18+O27</f>
        <v>36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1"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5400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5000</v>
      </c>
      <c r="P27" s="700"/>
      <c r="Q27" s="700"/>
      <c r="R27" s="700"/>
      <c r="S27" s="49" t="s">
        <v>38</v>
      </c>
      <c r="T27" s="70"/>
      <c r="U27" s="70"/>
      <c r="X27" s="68" t="s">
        <v>39</v>
      </c>
      <c r="Y27" s="71"/>
      <c r="AG27" s="58"/>
      <c r="AH27" s="58"/>
      <c r="AI27" s="58"/>
      <c r="AJ27" s="58"/>
      <c r="AK27" s="742">
        <f>+AG18+O27</f>
        <v>5000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5000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5400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5000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5400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3" zoomScaleNormal="100" workbookViewId="0">
      <selection activeCell="R7" sqref="R7:U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宮本土木株式会社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H11" sqref="H1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宮本土木株式会社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4.5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4.2</v>
      </c>
      <c r="M9" s="377">
        <f>IF(OR(ｷ.紙くず!F24&gt;0,ｷ.紙くず!F24&lt;0),ｷ.紙くず!F24,IF(M$19&gt;0,"0",0))</f>
        <v>0</v>
      </c>
      <c r="N9" s="377">
        <f>IF(OR(ｸ.木くず!F24&gt;0,ｸ.木くず!F24&lt;0),ｸ.木くず!F24,IF(N$19&gt;0,"0",0))</f>
        <v>1200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36</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5400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6644.7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4.5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4.2</v>
      </c>
      <c r="M14" s="383">
        <f>IF(OR(ｷ.紙くず!F29&gt;0,ｷ.紙くず!F29&lt;0),ｷ.紙くず!F29,IF(M$19&gt;0,"0",0))</f>
        <v>0</v>
      </c>
      <c r="N14" s="383">
        <f>IF(OR(ｸ.木くず!F29&gt;0,ｸ.木くず!F29&lt;0),ｸ.木くず!F29,IF(N$19&gt;0,"0",0))</f>
        <v>1200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36</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5400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6644.7</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4.5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4.2</v>
      </c>
      <c r="M16" s="383">
        <f>IF(OR(ｷ.紙くず!F31&gt;0,ｷ.紙くず!F31&lt;0),ｷ.紙くず!F31,IF(M$19&gt;0,"0",0))</f>
        <v>0</v>
      </c>
      <c r="N16" s="383">
        <f>IF(OR(ｸ.木くず!F31&gt;0,ｸ.木くず!F31&lt;0),ｸ.木くず!F31,IF(N$19&gt;0,"0",0))</f>
        <v>1200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36</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5400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6644.7</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4</v>
      </c>
      <c r="I19" s="389">
        <f t="shared" si="1"/>
        <v>0</v>
      </c>
      <c r="J19" s="389">
        <f t="shared" si="1"/>
        <v>0</v>
      </c>
      <c r="K19" s="389">
        <f t="shared" si="1"/>
        <v>0</v>
      </c>
      <c r="L19" s="389">
        <f t="shared" si="1"/>
        <v>4.2</v>
      </c>
      <c r="M19" s="389">
        <f t="shared" si="1"/>
        <v>0</v>
      </c>
      <c r="N19" s="389">
        <f t="shared" si="1"/>
        <v>1500</v>
      </c>
      <c r="O19" s="389">
        <f t="shared" si="1"/>
        <v>0</v>
      </c>
      <c r="P19" s="389">
        <f t="shared" si="1"/>
        <v>0</v>
      </c>
      <c r="Q19" s="389">
        <f t="shared" si="1"/>
        <v>0</v>
      </c>
      <c r="R19" s="389">
        <f t="shared" si="1"/>
        <v>0</v>
      </c>
      <c r="S19" s="389">
        <f t="shared" si="1"/>
        <v>36</v>
      </c>
      <c r="T19" s="389">
        <f t="shared" si="1"/>
        <v>0</v>
      </c>
      <c r="U19" s="389">
        <f t="shared" si="1"/>
        <v>0</v>
      </c>
      <c r="V19" s="389">
        <f t="shared" si="1"/>
        <v>5000</v>
      </c>
      <c r="W19" s="389">
        <f t="shared" si="1"/>
        <v>0</v>
      </c>
      <c r="X19" s="389">
        <f t="shared" si="1"/>
        <v>0</v>
      </c>
      <c r="Y19" s="389">
        <f t="shared" si="1"/>
        <v>0</v>
      </c>
      <c r="Z19" s="390">
        <f t="shared" si="1"/>
        <v>0</v>
      </c>
      <c r="AA19" s="391">
        <f t="shared" ref="AA19:AA25" si="2">SUM(G19:Z19)</f>
        <v>6544.2</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4</v>
      </c>
      <c r="I37" s="424">
        <f t="shared" si="8"/>
        <v>0</v>
      </c>
      <c r="J37" s="424">
        <f t="shared" si="8"/>
        <v>0</v>
      </c>
      <c r="K37" s="424">
        <f t="shared" si="8"/>
        <v>0</v>
      </c>
      <c r="L37" s="424">
        <f t="shared" si="8"/>
        <v>4.2</v>
      </c>
      <c r="M37" s="424">
        <f t="shared" si="8"/>
        <v>0</v>
      </c>
      <c r="N37" s="424">
        <f t="shared" si="8"/>
        <v>1500</v>
      </c>
      <c r="O37" s="424">
        <f t="shared" si="8"/>
        <v>0</v>
      </c>
      <c r="P37" s="424">
        <f t="shared" si="8"/>
        <v>0</v>
      </c>
      <c r="Q37" s="424">
        <f t="shared" si="8"/>
        <v>0</v>
      </c>
      <c r="R37" s="424">
        <f t="shared" si="8"/>
        <v>0</v>
      </c>
      <c r="S37" s="424">
        <f t="shared" si="8"/>
        <v>36</v>
      </c>
      <c r="T37" s="424">
        <f t="shared" si="8"/>
        <v>0</v>
      </c>
      <c r="U37" s="424">
        <f t="shared" si="8"/>
        <v>0</v>
      </c>
      <c r="V37" s="424">
        <f t="shared" si="8"/>
        <v>5000</v>
      </c>
      <c r="W37" s="424">
        <f t="shared" si="8"/>
        <v>0</v>
      </c>
      <c r="X37" s="424">
        <f t="shared" si="8"/>
        <v>0</v>
      </c>
      <c r="Y37" s="424">
        <f t="shared" si="8"/>
        <v>0</v>
      </c>
      <c r="Z37" s="425">
        <f t="shared" si="8"/>
        <v>0</v>
      </c>
      <c r="AA37" s="426">
        <f t="shared" si="4"/>
        <v>6544.2</v>
      </c>
    </row>
    <row r="38" spans="2:27" ht="24" customHeight="1" x14ac:dyDescent="0.15">
      <c r="B38" s="170"/>
      <c r="C38" s="776"/>
      <c r="D38" s="227"/>
      <c r="E38" s="225" t="s">
        <v>319</v>
      </c>
      <c r="F38" s="443"/>
      <c r="G38" s="415">
        <f t="shared" ref="G38:Z38" si="9">SUM(G39:G41)</f>
        <v>0</v>
      </c>
      <c r="H38" s="415">
        <f t="shared" si="9"/>
        <v>4</v>
      </c>
      <c r="I38" s="415">
        <f t="shared" si="9"/>
        <v>0</v>
      </c>
      <c r="J38" s="415">
        <f t="shared" si="9"/>
        <v>0</v>
      </c>
      <c r="K38" s="415">
        <f t="shared" si="9"/>
        <v>0</v>
      </c>
      <c r="L38" s="415">
        <f t="shared" si="9"/>
        <v>4.2</v>
      </c>
      <c r="M38" s="415">
        <f t="shared" si="9"/>
        <v>0</v>
      </c>
      <c r="N38" s="415">
        <f t="shared" si="9"/>
        <v>1500</v>
      </c>
      <c r="O38" s="415">
        <f t="shared" si="9"/>
        <v>0</v>
      </c>
      <c r="P38" s="415">
        <f t="shared" si="9"/>
        <v>0</v>
      </c>
      <c r="Q38" s="415">
        <f t="shared" si="9"/>
        <v>0</v>
      </c>
      <c r="R38" s="415">
        <f t="shared" si="9"/>
        <v>0</v>
      </c>
      <c r="S38" s="415">
        <f t="shared" si="9"/>
        <v>36</v>
      </c>
      <c r="T38" s="415">
        <f t="shared" si="9"/>
        <v>0</v>
      </c>
      <c r="U38" s="415">
        <f t="shared" si="9"/>
        <v>0</v>
      </c>
      <c r="V38" s="415">
        <f t="shared" si="9"/>
        <v>5000</v>
      </c>
      <c r="W38" s="415">
        <f t="shared" si="9"/>
        <v>0</v>
      </c>
      <c r="X38" s="415">
        <f t="shared" si="9"/>
        <v>0</v>
      </c>
      <c r="Y38" s="415">
        <f t="shared" si="9"/>
        <v>0</v>
      </c>
      <c r="Z38" s="416">
        <f t="shared" si="9"/>
        <v>0</v>
      </c>
      <c r="AA38" s="417">
        <f t="shared" si="4"/>
        <v>6544.2</v>
      </c>
    </row>
    <row r="39" spans="2:27" ht="24" customHeight="1" x14ac:dyDescent="0.15">
      <c r="B39" s="170"/>
      <c r="C39" s="776"/>
      <c r="D39" s="228"/>
      <c r="E39" s="223"/>
      <c r="F39" s="221" t="s">
        <v>233</v>
      </c>
      <c r="G39" s="418">
        <f>+ｱ.燃え殻!$Z$28</f>
        <v>0</v>
      </c>
      <c r="H39" s="418">
        <f>+ｲ.汚泥!$Z$28</f>
        <v>4</v>
      </c>
      <c r="I39" s="418">
        <f>+ｳ.廃油!$Z$28</f>
        <v>0</v>
      </c>
      <c r="J39" s="418">
        <f>+ｴ.廃酸!$Z$28</f>
        <v>0</v>
      </c>
      <c r="K39" s="418">
        <f>+ｵ.廃ｱﾙｶﾘ!$Z$28</f>
        <v>0</v>
      </c>
      <c r="L39" s="418">
        <f>+ｶ.廃ﾌﾟﾗ類!$Z$28</f>
        <v>4.2</v>
      </c>
      <c r="M39" s="418">
        <f>+ｷ.紙くず!$Z$28</f>
        <v>0</v>
      </c>
      <c r="N39" s="418">
        <f>+ｸ.木くず!$Z$28</f>
        <v>1500</v>
      </c>
      <c r="O39" s="418">
        <f>+ｹ.繊維くず!$Z$28</f>
        <v>0</v>
      </c>
      <c r="P39" s="418">
        <f>+ｺ.動植物性残さ!$Z$28</f>
        <v>0</v>
      </c>
      <c r="Q39" s="418">
        <f>+ｻ.動物系固形不要物!$Z$28</f>
        <v>0</v>
      </c>
      <c r="R39" s="418">
        <f>+ｼ.ｺﾞﾑくず!$Z$28</f>
        <v>0</v>
      </c>
      <c r="S39" s="418">
        <f>+ｽ.金属くず!$Z$28</f>
        <v>36</v>
      </c>
      <c r="T39" s="418">
        <f>+ｾ.ｶﾞﾗｽ･ｺﾝｸﾘ･陶磁器くず!$Z$28</f>
        <v>0</v>
      </c>
      <c r="U39" s="418">
        <f>+ｿ.鉱さい!$Z$28</f>
        <v>0</v>
      </c>
      <c r="V39" s="418">
        <f>+ﾀ.がれき類!$Z$28</f>
        <v>5000</v>
      </c>
      <c r="W39" s="418">
        <f>+ﾁ.動物のふん尿!$Z$28</f>
        <v>0</v>
      </c>
      <c r="X39" s="418">
        <f>+ﾂ.動物の死体!$Z$28</f>
        <v>0</v>
      </c>
      <c r="Y39" s="418">
        <f>+ﾃ.ばいじん!$Z$28</f>
        <v>0</v>
      </c>
      <c r="Z39" s="419">
        <f>+ﾄ.混合廃棄物その他!$Z$28</f>
        <v>0</v>
      </c>
      <c r="AA39" s="420">
        <f t="shared" si="4"/>
        <v>6544.2</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4</v>
      </c>
      <c r="I43" s="427">
        <f>+ｳ.廃油!$AK$27</f>
        <v>0</v>
      </c>
      <c r="J43" s="427">
        <f>+ｴ.廃酸!$AK$27</f>
        <v>0</v>
      </c>
      <c r="K43" s="427">
        <f>+ｵ.廃ｱﾙｶﾘ!$AK$27</f>
        <v>0</v>
      </c>
      <c r="L43" s="427">
        <f>+ｶ.廃ﾌﾟﾗ類!$AK$27</f>
        <v>4.2</v>
      </c>
      <c r="M43" s="427">
        <f>+ｷ.紙くず!$AK$27</f>
        <v>0</v>
      </c>
      <c r="N43" s="427">
        <f>+ｸ.木くず!$AK$27</f>
        <v>1500</v>
      </c>
      <c r="O43" s="427">
        <f>+ｹ.繊維くず!$AK$27</f>
        <v>0</v>
      </c>
      <c r="P43" s="427">
        <f>+ｺ.動植物性残さ!$AK$27</f>
        <v>0</v>
      </c>
      <c r="Q43" s="427">
        <f>+ｻ.動物系固形不要物!$AK$27</f>
        <v>0</v>
      </c>
      <c r="R43" s="427">
        <f>+ｼ.ｺﾞﾑくず!$AK$27</f>
        <v>0</v>
      </c>
      <c r="S43" s="427">
        <f>+ｽ.金属くず!$AK$27</f>
        <v>36</v>
      </c>
      <c r="T43" s="427">
        <f>+ｾ.ｶﾞﾗｽ･ｺﾝｸﾘ･陶磁器くず!$AK$27</f>
        <v>0</v>
      </c>
      <c r="U43" s="427">
        <f>+ｿ.鉱さい!$AK$27</f>
        <v>0</v>
      </c>
      <c r="V43" s="427">
        <f>+ﾀ.がれき類!$AK$27</f>
        <v>5000</v>
      </c>
      <c r="W43" s="427">
        <f>+ﾁ.動物のふん尿!$AK$27</f>
        <v>0</v>
      </c>
      <c r="X43" s="427">
        <f>+ﾂ.動物の死体!$AK$27</f>
        <v>0</v>
      </c>
      <c r="Y43" s="427">
        <f>+ﾃ.ばいじん!$AK$27</f>
        <v>0</v>
      </c>
      <c r="Z43" s="428">
        <f>+ﾄ.混合廃棄物その他!$AK$27</f>
        <v>0</v>
      </c>
      <c r="AA43" s="429">
        <f t="shared" si="4"/>
        <v>6544.2</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4</v>
      </c>
      <c r="I45" s="433">
        <f>+ｳ.廃油!$AR$24</f>
        <v>0</v>
      </c>
      <c r="J45" s="433">
        <f>+ｴ.廃酸!$AR$24</f>
        <v>0</v>
      </c>
      <c r="K45" s="433">
        <f>+ｵ.廃ｱﾙｶﾘ!$AR$24</f>
        <v>0</v>
      </c>
      <c r="L45" s="433">
        <f>+ｶ.廃ﾌﾟﾗ類!$AR$24</f>
        <v>4.2</v>
      </c>
      <c r="M45" s="433">
        <f>+ｷ.紙くず!$AR$24</f>
        <v>0</v>
      </c>
      <c r="N45" s="433">
        <f>+ｸ.木くず!$AR$24</f>
        <v>1500</v>
      </c>
      <c r="O45" s="433">
        <f>+ｹ.繊維くず!$AR$24</f>
        <v>0</v>
      </c>
      <c r="P45" s="433">
        <f>+ｺ.動植物性残さ!$AR$24</f>
        <v>0</v>
      </c>
      <c r="Q45" s="433">
        <f>+ｻ.動物系固形不要物!$AR$24</f>
        <v>0</v>
      </c>
      <c r="R45" s="433">
        <f>+ｼ.ｺﾞﾑくず!$AR$24</f>
        <v>0</v>
      </c>
      <c r="S45" s="433">
        <f>+ｽ.金属くず!$AR$24</f>
        <v>36</v>
      </c>
      <c r="T45" s="433">
        <f>+ｾ.ｶﾞﾗｽ･ｺﾝｸﾘ･陶磁器くず!$AR$24</f>
        <v>0</v>
      </c>
      <c r="U45" s="433">
        <f>+ｿ.鉱さい!$AR$24</f>
        <v>0</v>
      </c>
      <c r="V45" s="433">
        <f>+ﾀ.がれき類!$AR$24</f>
        <v>5000</v>
      </c>
      <c r="W45" s="433">
        <f>+ﾁ.動物のふん尿!$AR$24</f>
        <v>0</v>
      </c>
      <c r="X45" s="433">
        <f>+ﾂ.動物の死体!$AR$24</f>
        <v>0</v>
      </c>
      <c r="Y45" s="433">
        <f>+ﾃ.ばいじん!$AR$24</f>
        <v>0</v>
      </c>
      <c r="Z45" s="434">
        <f>+ﾄ.混合廃棄物その他!$AR$24</f>
        <v>0</v>
      </c>
      <c r="AA45" s="435">
        <f t="shared" si="4"/>
        <v>6544.2</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8.5</v>
      </c>
      <c r="I55" s="480">
        <f t="shared" si="10"/>
        <v>0</v>
      </c>
      <c r="J55" s="480">
        <f t="shared" si="10"/>
        <v>0</v>
      </c>
      <c r="K55" s="480">
        <f t="shared" si="10"/>
        <v>0</v>
      </c>
      <c r="L55" s="480">
        <f t="shared" si="10"/>
        <v>8.4</v>
      </c>
      <c r="M55" s="480">
        <f t="shared" si="10"/>
        <v>0</v>
      </c>
      <c r="N55" s="480">
        <f t="shared" si="10"/>
        <v>2700</v>
      </c>
      <c r="O55" s="480">
        <f t="shared" si="10"/>
        <v>0</v>
      </c>
      <c r="P55" s="480">
        <f t="shared" si="10"/>
        <v>0</v>
      </c>
      <c r="Q55" s="480">
        <f t="shared" si="10"/>
        <v>0</v>
      </c>
      <c r="R55" s="480">
        <f t="shared" si="10"/>
        <v>0</v>
      </c>
      <c r="S55" s="480">
        <f t="shared" si="10"/>
        <v>72</v>
      </c>
      <c r="T55" s="480">
        <f t="shared" si="10"/>
        <v>0</v>
      </c>
      <c r="U55" s="480">
        <f t="shared" si="10"/>
        <v>0</v>
      </c>
      <c r="V55" s="480">
        <f t="shared" si="10"/>
        <v>10400</v>
      </c>
      <c r="W55" s="480">
        <f t="shared" si="10"/>
        <v>0</v>
      </c>
      <c r="X55" s="480">
        <f t="shared" si="10"/>
        <v>0</v>
      </c>
      <c r="Y55" s="480">
        <f t="shared" si="10"/>
        <v>0</v>
      </c>
      <c r="Z55" s="480">
        <f t="shared" si="10"/>
        <v>0</v>
      </c>
      <c r="AA55" s="481">
        <f>+AA9+AA19+AA20</f>
        <v>13188.9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7  月 31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横浜市磯子区田中二丁目２１番１９号</v>
      </c>
      <c r="M16" s="851"/>
      <c r="N16" s="851"/>
      <c r="O16" s="851"/>
      <c r="P16" s="851"/>
      <c r="Q16" s="851"/>
      <c r="R16" s="851"/>
      <c r="S16" s="851"/>
      <c r="T16" s="851"/>
      <c r="U16" s="282"/>
    </row>
    <row r="17" spans="1:21" ht="26.25" customHeight="1" x14ac:dyDescent="0.15">
      <c r="C17" s="86"/>
      <c r="I17" s="25"/>
      <c r="J17" s="25" t="s">
        <v>7</v>
      </c>
      <c r="K17" s="25"/>
      <c r="L17" s="851" t="str">
        <f>+表紙!L41</f>
        <v>宮本土木㈱代表取締役　宮本　賢浩</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045-771-5329</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宮本土木株式会社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2755</v>
      </c>
      <c r="Q25" s="823"/>
      <c r="R25" s="823"/>
      <c r="S25" s="823"/>
      <c r="T25" s="823"/>
      <c r="U25" s="824"/>
    </row>
    <row r="26" spans="1:21" ht="26.25" customHeight="1" x14ac:dyDescent="0.15">
      <c r="C26" s="570" t="s">
        <v>11</v>
      </c>
      <c r="D26" s="571"/>
      <c r="E26" s="572"/>
      <c r="F26" s="838" t="str">
        <f>+表紙!F50</f>
        <v>横浜市磯子区田中二丁目21番19号</v>
      </c>
      <c r="G26" s="839"/>
      <c r="H26" s="839"/>
      <c r="I26" s="839"/>
      <c r="J26" s="839"/>
      <c r="K26" s="839"/>
      <c r="L26" s="839"/>
      <c r="M26" s="839"/>
      <c r="N26" s="341" t="s">
        <v>172</v>
      </c>
      <c r="O26"/>
      <c r="P26"/>
      <c r="Q26" s="833" t="str">
        <f>IF(+表紙!Q50="","",+表紙!Q50)</f>
        <v>045-771-5329</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とび・土工、土木、ほ装、水道施設工事業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1724</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41名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6644.7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5</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6544.2</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6644.7</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6644.7</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6544.2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6544.2</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abSelected="1" topLeftCell="A11" zoomScaleNormal="100" workbookViewId="0">
      <selection activeCell="AH28" sqref="AH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v>
      </c>
      <c r="P27" s="700"/>
      <c r="Q27" s="700"/>
      <c r="R27" s="700"/>
      <c r="S27" s="49" t="s">
        <v>38</v>
      </c>
      <c r="T27" s="70"/>
      <c r="U27" s="70"/>
      <c r="X27" s="68" t="s">
        <v>39</v>
      </c>
      <c r="Y27" s="71"/>
      <c r="AG27" s="58"/>
      <c r="AH27" s="58"/>
      <c r="AI27" s="58"/>
      <c r="AJ27" s="58"/>
      <c r="AK27" s="742">
        <f>+AG18+O27</f>
        <v>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7"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4.2</v>
      </c>
      <c r="P27" s="700"/>
      <c r="Q27" s="700"/>
      <c r="R27" s="700"/>
      <c r="S27" s="49" t="s">
        <v>38</v>
      </c>
      <c r="T27" s="70"/>
      <c r="U27" s="70"/>
      <c r="X27" s="68" t="s">
        <v>39</v>
      </c>
      <c r="Y27" s="71"/>
      <c r="AG27" s="58"/>
      <c r="AH27" s="58"/>
      <c r="AI27" s="58"/>
      <c r="AJ27" s="58"/>
      <c r="AK27" s="742">
        <f>+AG18+O27</f>
        <v>4.2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宮本土木株式会社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1200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1500</v>
      </c>
      <c r="P27" s="700"/>
      <c r="Q27" s="700"/>
      <c r="R27" s="700"/>
      <c r="S27" s="49" t="s">
        <v>38</v>
      </c>
      <c r="T27" s="70"/>
      <c r="U27" s="70"/>
      <c r="X27" s="68" t="s">
        <v>39</v>
      </c>
      <c r="Y27" s="71"/>
      <c r="AG27" s="58"/>
      <c r="AH27" s="58"/>
      <c r="AI27" s="58"/>
      <c r="AJ27" s="58"/>
      <c r="AK27" s="742">
        <f>+AG18+O27</f>
        <v>1500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1200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1200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2025-08-06T07:27:03Z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