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drawings/drawing2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filterPrivacy="1" codeName="ThisWorkbook" defaultThemeVersion="124226"/>
  <xr:revisionPtr revIDLastSave="0" documentId="13_ncr:1_{96E6BF8A-CBAE-4696-B545-00386F70A5C0}" xr6:coauthVersionLast="47" xr6:coauthVersionMax="47" xr10:uidLastSave="{00000000-0000-0000-0000-000000000000}"/>
  <workbookProtection workbookAlgorithmName="SHA-512" workbookHashValue="emFRfl18E5DVnpgMuXpM4YeMK15+N4UEoebolF2OfT+E4v/lsGalKDDnxvzSM7TLj+MGpKnYMjPNlpiods79HQ==" workbookSaltValue="gBfA7CHDsl2I2GlQUFW8FA==" workbookSpinCount="100000" lockStructure="1"/>
  <bookViews>
    <workbookView xWindow="-110" yWindow="-110" windowWidth="19420" windowHeight="10300" tabRatio="899" xr2:uid="{00000000-000D-0000-FFFF-FFFF00000000}"/>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ｱ.燃え殻!$B$2:$AU$34</definedName>
    <definedName name="_xlnm.Print_Area" localSheetId="2">ｲ.汚泥!$B$2:$AU$34</definedName>
    <definedName name="_xlnm.Print_Area" localSheetId="3">ｳ.廃油!$B$2:$AU$34</definedName>
    <definedName name="_xlnm.Print_Area" localSheetId="4">ｴ.廃酸!$B$2:$AU$34</definedName>
    <definedName name="_xlnm.Print_Area" localSheetId="5">ｵ.廃ｱﾙｶﾘ!$B$2:$AU$34</definedName>
    <definedName name="_xlnm.Print_Area" localSheetId="6">ｶ.廃ﾌﾟﾗ類!$B$2:$AU$34</definedName>
    <definedName name="_xlnm.Print_Area" localSheetId="7">ｷ.紙くず!$B$2:$AU$34</definedName>
    <definedName name="_xlnm.Print_Area" localSheetId="8">ｸ.木くず!$B$2:$AU$34</definedName>
    <definedName name="_xlnm.Print_Area" localSheetId="9">ｹ.繊維くず!$B$2:$AU$34</definedName>
    <definedName name="_xlnm.Print_Area" localSheetId="10">ｺ.動植物性残さ!$B$2:$AU$34</definedName>
    <definedName name="_xlnm.Print_Area" localSheetId="11">ｻ.動物系固形不要物!$B$2:$AU$34</definedName>
    <definedName name="_xlnm.Print_Area" localSheetId="12">ｼ.ｺﾞﾑくず!$B$2:$AU$34</definedName>
    <definedName name="_xlnm.Print_Area" localSheetId="13">ｽ.金属くず!$B$2:$AU$34</definedName>
    <definedName name="_xlnm.Print_Area" localSheetId="14">ｾ.ｶﾞﾗｽ･ｺﾝｸﾘ･陶磁器くず!$B$2:$AU$34</definedName>
    <definedName name="_xlnm.Print_Area" localSheetId="15">ｿ.鉱さい!$B$2:$AU$34</definedName>
    <definedName name="_xlnm.Print_Area" localSheetId="16">ﾀ.がれき類!$B$2:$AU$34</definedName>
    <definedName name="_xlnm.Print_Area" localSheetId="17">ﾁ.動物のふん尿!$B$2:$AU$34</definedName>
    <definedName name="_xlnm.Print_Area" localSheetId="18">ﾂ.動物の死体!$B$2:$AU$34</definedName>
    <definedName name="_xlnm.Print_Area" localSheetId="19">ﾃ.ばいじん!$B$2:$AU$34</definedName>
    <definedName name="_xlnm.Print_Area" localSheetId="20">ﾄ.混合廃棄物その他!$B$2:$AU$34</definedName>
    <definedName name="_xlnm.Print_Area" localSheetId="22">印刷用表紙!$C$3:$U$236</definedName>
    <definedName name="_xlnm.Print_Area" localSheetId="23">業種限定!$B$1:$D$14</definedName>
    <definedName name="_xlnm.Print_Area" localSheetId="0">表紙!$C$27:$U$256</definedName>
    <definedName name="_xlnm.Print_Area" localSheetId="21">別紙!$B$3:$AA$47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3" i="98" l="1"/>
  <c r="F70" i="98" l="1"/>
  <c r="Z47" i="94" l="1"/>
  <c r="Z46" i="94"/>
  <c r="Z44" i="94"/>
  <c r="Z24" i="94"/>
  <c r="Z23" i="94"/>
  <c r="O22" i="92"/>
  <c r="Z51" i="94" s="1"/>
  <c r="Y47" i="94"/>
  <c r="Y46" i="94"/>
  <c r="Y44" i="94"/>
  <c r="Y24" i="94"/>
  <c r="Y23" i="94"/>
  <c r="AK31" i="83"/>
  <c r="Y52" i="94" s="1"/>
  <c r="O22" i="83"/>
  <c r="Y51" i="94" s="1"/>
  <c r="X47" i="94"/>
  <c r="X46" i="94"/>
  <c r="X44" i="94"/>
  <c r="X24" i="94"/>
  <c r="X23" i="94"/>
  <c r="AK31" i="91"/>
  <c r="X52" i="94" s="1"/>
  <c r="O22" i="91"/>
  <c r="X51" i="94" s="1"/>
  <c r="W47" i="94"/>
  <c r="W46" i="94"/>
  <c r="W44" i="94"/>
  <c r="W24" i="94"/>
  <c r="W23" i="94"/>
  <c r="AK31" i="90"/>
  <c r="W52" i="94" s="1"/>
  <c r="O22" i="90"/>
  <c r="W51" i="94" s="1"/>
  <c r="V47" i="94"/>
  <c r="V46" i="94"/>
  <c r="V44" i="94"/>
  <c r="V24" i="94"/>
  <c r="V23" i="94"/>
  <c r="AK31" i="80"/>
  <c r="V52" i="94" s="1"/>
  <c r="O22" i="80"/>
  <c r="V51" i="94" s="1"/>
  <c r="U47" i="94"/>
  <c r="U46" i="94"/>
  <c r="U44" i="94"/>
  <c r="U24" i="94"/>
  <c r="U23" i="94"/>
  <c r="AK31" i="82"/>
  <c r="U52" i="94" s="1"/>
  <c r="O22" i="82"/>
  <c r="U51" i="94" s="1"/>
  <c r="T47" i="94"/>
  <c r="T46" i="94"/>
  <c r="T44" i="94"/>
  <c r="T24" i="94"/>
  <c r="T23" i="94"/>
  <c r="AK31" i="84"/>
  <c r="T52" i="94" s="1"/>
  <c r="O22" i="84"/>
  <c r="T51" i="94" s="1"/>
  <c r="S47" i="94"/>
  <c r="S46" i="94"/>
  <c r="S44" i="94"/>
  <c r="S24" i="94"/>
  <c r="S23" i="94"/>
  <c r="AK31" i="81"/>
  <c r="S52" i="94" s="1"/>
  <c r="O22" i="81"/>
  <c r="S51" i="94" s="1"/>
  <c r="R47" i="94"/>
  <c r="R46" i="94"/>
  <c r="R44" i="94"/>
  <c r="R24" i="94"/>
  <c r="R23" i="94"/>
  <c r="AK31" i="79"/>
  <c r="R52" i="94" s="1"/>
  <c r="O22" i="79"/>
  <c r="R51" i="94" s="1"/>
  <c r="Q47" i="94"/>
  <c r="Q46" i="94"/>
  <c r="Q44" i="94"/>
  <c r="Q24" i="94"/>
  <c r="Q23" i="94"/>
  <c r="AK31" i="89"/>
  <c r="Q52" i="94" s="1"/>
  <c r="O22" i="89"/>
  <c r="Q51" i="94" s="1"/>
  <c r="P47" i="94"/>
  <c r="P46" i="94"/>
  <c r="P44" i="94"/>
  <c r="O47" i="94"/>
  <c r="O46" i="94"/>
  <c r="O44" i="94"/>
  <c r="P24" i="94"/>
  <c r="P23" i="94"/>
  <c r="AK31" i="88"/>
  <c r="P52" i="94" s="1"/>
  <c r="O22" i="88"/>
  <c r="P51" i="94" s="1"/>
  <c r="O24" i="94"/>
  <c r="O23" i="94"/>
  <c r="AK31" i="87"/>
  <c r="O52" i="94" s="1"/>
  <c r="O22" i="87"/>
  <c r="O51" i="94" s="1"/>
  <c r="N47" i="94"/>
  <c r="N46" i="94"/>
  <c r="N44" i="94"/>
  <c r="N24" i="94"/>
  <c r="N23" i="94"/>
  <c r="M47" i="94"/>
  <c r="M46" i="94"/>
  <c r="M44" i="94"/>
  <c r="AK31" i="86"/>
  <c r="N52" i="94" s="1"/>
  <c r="O22" i="86"/>
  <c r="N51" i="94" s="1"/>
  <c r="M24" i="94"/>
  <c r="M23" i="94"/>
  <c r="AK31" i="78"/>
  <c r="L52" i="94" s="1"/>
  <c r="O22" i="78"/>
  <c r="L51" i="94" s="1"/>
  <c r="L47" i="94"/>
  <c r="L46" i="94"/>
  <c r="L44" i="94"/>
  <c r="L42" i="94"/>
  <c r="L41" i="94"/>
  <c r="L40" i="94"/>
  <c r="L39" i="94"/>
  <c r="L36" i="94"/>
  <c r="L35" i="94"/>
  <c r="L34" i="94"/>
  <c r="L33" i="94"/>
  <c r="L30" i="94"/>
  <c r="L29" i="94"/>
  <c r="L28" i="94"/>
  <c r="L25" i="94"/>
  <c r="L24" i="94"/>
  <c r="L23" i="94"/>
  <c r="L22" i="94"/>
  <c r="L21" i="94"/>
  <c r="L20" i="94"/>
  <c r="AK31" i="85"/>
  <c r="M52" i="94" s="1"/>
  <c r="O22" i="85"/>
  <c r="M51" i="94" s="1"/>
  <c r="K47" i="94"/>
  <c r="K46" i="94"/>
  <c r="K44" i="94"/>
  <c r="K24" i="94"/>
  <c r="K23" i="94"/>
  <c r="AK31" i="77"/>
  <c r="K52" i="94" s="1"/>
  <c r="O22" i="77"/>
  <c r="K51" i="94" s="1"/>
  <c r="J47" i="94"/>
  <c r="J46" i="94"/>
  <c r="J44" i="94"/>
  <c r="AK31" i="75"/>
  <c r="I52" i="94" s="1"/>
  <c r="O22" i="75"/>
  <c r="I51" i="94" s="1"/>
  <c r="I47" i="94"/>
  <c r="I46" i="94"/>
  <c r="I44" i="94"/>
  <c r="I42" i="94"/>
  <c r="I41" i="94"/>
  <c r="I40" i="94"/>
  <c r="I39" i="94"/>
  <c r="I36" i="94"/>
  <c r="I35" i="94"/>
  <c r="I34" i="94"/>
  <c r="I33" i="94"/>
  <c r="I32" i="94" s="1"/>
  <c r="I30" i="94"/>
  <c r="I29" i="94"/>
  <c r="I28" i="94"/>
  <c r="I25" i="94"/>
  <c r="I24" i="94"/>
  <c r="I23" i="94"/>
  <c r="I22" i="94"/>
  <c r="I21" i="94"/>
  <c r="I20" i="94"/>
  <c r="J24" i="94"/>
  <c r="J23" i="94"/>
  <c r="AK31" i="76"/>
  <c r="J52" i="94" s="1"/>
  <c r="O22" i="76"/>
  <c r="J51" i="94" s="1"/>
  <c r="AK31" i="74"/>
  <c r="H52" i="94" s="1"/>
  <c r="O22" i="74"/>
  <c r="H51" i="94" s="1"/>
  <c r="AK31" i="2"/>
  <c r="G52" i="94" s="1"/>
  <c r="O22" i="2"/>
  <c r="G51" i="94" s="1"/>
  <c r="H47" i="94"/>
  <c r="H46" i="94"/>
  <c r="H44" i="94"/>
  <c r="AA44" i="94" s="1"/>
  <c r="K226" i="95" s="1"/>
  <c r="K202" i="98" s="1"/>
  <c r="H42" i="94"/>
  <c r="H41" i="94"/>
  <c r="H40" i="94"/>
  <c r="H39" i="94"/>
  <c r="H36" i="94"/>
  <c r="H35" i="94"/>
  <c r="H34" i="94"/>
  <c r="H33" i="94"/>
  <c r="H32" i="94" s="1"/>
  <c r="H31" i="94" s="1"/>
  <c r="H26" i="94" s="1"/>
  <c r="H30" i="94"/>
  <c r="H29" i="94"/>
  <c r="H28" i="94"/>
  <c r="H25" i="94"/>
  <c r="H24" i="94"/>
  <c r="H23" i="94"/>
  <c r="H22" i="94"/>
  <c r="H21" i="94"/>
  <c r="H20" i="94"/>
  <c r="G47" i="94"/>
  <c r="G46" i="94"/>
  <c r="AR24" i="2"/>
  <c r="G45" i="94" s="1"/>
  <c r="G44" i="94"/>
  <c r="Q30" i="2"/>
  <c r="O27" i="2" s="1"/>
  <c r="F12" i="2" s="1"/>
  <c r="G42" i="94"/>
  <c r="G41" i="94"/>
  <c r="G40" i="94"/>
  <c r="G39" i="94"/>
  <c r="G36" i="94"/>
  <c r="AA36" i="94" s="1"/>
  <c r="G35" i="94"/>
  <c r="G34" i="94"/>
  <c r="G33" i="94"/>
  <c r="G30" i="94"/>
  <c r="G29" i="94"/>
  <c r="G28" i="94"/>
  <c r="G25" i="94"/>
  <c r="G24" i="94"/>
  <c r="G23" i="94"/>
  <c r="G22" i="94"/>
  <c r="G21" i="94"/>
  <c r="G20" i="94"/>
  <c r="V30" i="94"/>
  <c r="Z30" i="94"/>
  <c r="N25" i="94"/>
  <c r="N28" i="94"/>
  <c r="N29" i="94"/>
  <c r="N30" i="94"/>
  <c r="N33" i="94"/>
  <c r="N34" i="94"/>
  <c r="N35" i="94"/>
  <c r="N36" i="94"/>
  <c r="N39" i="94"/>
  <c r="N40" i="94"/>
  <c r="N41" i="94"/>
  <c r="N42" i="94"/>
  <c r="AN18" i="2"/>
  <c r="AG18" i="2" s="1"/>
  <c r="F102" i="98"/>
  <c r="N30" i="98"/>
  <c r="F207" i="98"/>
  <c r="F190" i="98"/>
  <c r="F173" i="98"/>
  <c r="F161" i="98"/>
  <c r="F148" i="98"/>
  <c r="F136" i="98"/>
  <c r="F123" i="98"/>
  <c r="F112" i="98"/>
  <c r="F96" i="98"/>
  <c r="F85" i="98"/>
  <c r="C37" i="75"/>
  <c r="C36" i="75"/>
  <c r="C35" i="75"/>
  <c r="C34" i="75"/>
  <c r="C37" i="76"/>
  <c r="C36" i="76"/>
  <c r="C35" i="76"/>
  <c r="C34" i="76"/>
  <c r="C37" i="77"/>
  <c r="C36" i="77"/>
  <c r="C35" i="77"/>
  <c r="C34" i="77"/>
  <c r="C37" i="78"/>
  <c r="C36" i="78"/>
  <c r="C35" i="78"/>
  <c r="C34" i="78"/>
  <c r="C37" i="85"/>
  <c r="C36" i="85"/>
  <c r="C35" i="85"/>
  <c r="C34" i="85"/>
  <c r="C37" i="86"/>
  <c r="C36" i="86"/>
  <c r="C35" i="86"/>
  <c r="C34" i="86"/>
  <c r="C37" i="87"/>
  <c r="C36" i="87"/>
  <c r="C35" i="87"/>
  <c r="C34" i="87"/>
  <c r="C37" i="88"/>
  <c r="C36" i="88"/>
  <c r="C35" i="88"/>
  <c r="C34" i="88"/>
  <c r="C37" i="89"/>
  <c r="C36" i="89"/>
  <c r="C35" i="89"/>
  <c r="C34" i="89"/>
  <c r="C37" i="79"/>
  <c r="C36" i="79"/>
  <c r="C35" i="79"/>
  <c r="C34" i="79"/>
  <c r="C37" i="81"/>
  <c r="C36" i="81"/>
  <c r="C35" i="81"/>
  <c r="C34" i="81"/>
  <c r="C37" i="84"/>
  <c r="C36" i="84"/>
  <c r="C35" i="84"/>
  <c r="C34" i="84"/>
  <c r="C37" i="82"/>
  <c r="C36" i="82"/>
  <c r="C35" i="82"/>
  <c r="C34" i="82"/>
  <c r="C37" i="80"/>
  <c r="C36" i="80"/>
  <c r="C35" i="80"/>
  <c r="C34" i="80"/>
  <c r="C37" i="90"/>
  <c r="C36" i="90"/>
  <c r="C35" i="90"/>
  <c r="C34" i="90"/>
  <c r="C37" i="91"/>
  <c r="C36" i="91"/>
  <c r="C35" i="91"/>
  <c r="C34" i="91"/>
  <c r="C37" i="83"/>
  <c r="C36" i="83"/>
  <c r="C35" i="83"/>
  <c r="C34" i="83"/>
  <c r="C37" i="92"/>
  <c r="C36" i="92"/>
  <c r="C35" i="92"/>
  <c r="C34" i="92"/>
  <c r="C37" i="74"/>
  <c r="C36" i="74"/>
  <c r="C35" i="74"/>
  <c r="C34" i="74"/>
  <c r="C37" i="2"/>
  <c r="C36" i="2"/>
  <c r="C35" i="2"/>
  <c r="C34" i="2"/>
  <c r="N27" i="98"/>
  <c r="F36" i="98"/>
  <c r="AR24" i="74"/>
  <c r="H45" i="94" s="1"/>
  <c r="AR24" i="75"/>
  <c r="I45" i="94" s="1"/>
  <c r="AR24" i="76"/>
  <c r="J45" i="94" s="1"/>
  <c r="AR24" i="77"/>
  <c r="K45" i="94" s="1"/>
  <c r="AR24" i="78"/>
  <c r="L45" i="94" s="1"/>
  <c r="AR24" i="85"/>
  <c r="M45" i="94" s="1"/>
  <c r="AR24" i="86"/>
  <c r="N45" i="94" s="1"/>
  <c r="AR24" i="87"/>
  <c r="O45" i="94" s="1"/>
  <c r="AR24" i="88"/>
  <c r="P45" i="94" s="1"/>
  <c r="AR24" i="89"/>
  <c r="Q45" i="94" s="1"/>
  <c r="AR24" i="79"/>
  <c r="R45" i="94" s="1"/>
  <c r="AR24" i="81"/>
  <c r="S45" i="94" s="1"/>
  <c r="AR24" i="84"/>
  <c r="T45" i="94" s="1"/>
  <c r="AR24" i="82"/>
  <c r="U45" i="94" s="1"/>
  <c r="AR24" i="80"/>
  <c r="V45" i="94" s="1"/>
  <c r="AR24" i="90"/>
  <c r="W45" i="94" s="1"/>
  <c r="AR24" i="91"/>
  <c r="X45" i="94" s="1"/>
  <c r="AR24" i="83"/>
  <c r="Y45" i="94" s="1"/>
  <c r="AR24" i="92"/>
  <c r="Z45" i="94" s="1"/>
  <c r="N34" i="98"/>
  <c r="N33" i="98"/>
  <c r="N32" i="98"/>
  <c r="N31" i="98"/>
  <c r="F37" i="98"/>
  <c r="O19" i="98"/>
  <c r="Q26" i="98"/>
  <c r="AN18" i="74"/>
  <c r="AG18" i="74" s="1"/>
  <c r="AN18" i="75"/>
  <c r="AG18" i="75" s="1"/>
  <c r="X18" i="75" s="1"/>
  <c r="AN18" i="76"/>
  <c r="AG18" i="76" s="1"/>
  <c r="AN18" i="77"/>
  <c r="AG18" i="77" s="1"/>
  <c r="AN18" i="78"/>
  <c r="AG18" i="78" s="1"/>
  <c r="X18" i="78" s="1"/>
  <c r="O16" i="78" s="1"/>
  <c r="L50" i="94" s="1"/>
  <c r="AN18" i="85"/>
  <c r="AG18" i="85" s="1"/>
  <c r="X18" i="85" s="1"/>
  <c r="AN18" i="86"/>
  <c r="AG18" i="86" s="1"/>
  <c r="AN18" i="87"/>
  <c r="AG18" i="87" s="1"/>
  <c r="X18" i="87" s="1"/>
  <c r="AN18" i="88"/>
  <c r="AG18" i="88" s="1"/>
  <c r="AN18" i="89"/>
  <c r="AG18" i="89" s="1"/>
  <c r="X18" i="89" s="1"/>
  <c r="O16" i="89" s="1"/>
  <c r="Q50" i="94" s="1"/>
  <c r="AN18" i="79"/>
  <c r="AG18" i="79" s="1"/>
  <c r="X18" i="79" s="1"/>
  <c r="X21" i="79" s="1"/>
  <c r="AN18" i="81"/>
  <c r="AG18" i="81" s="1"/>
  <c r="AN18" i="84"/>
  <c r="AG18" i="84" s="1"/>
  <c r="AN18" i="82"/>
  <c r="AG18" i="82" s="1"/>
  <c r="AN18" i="80"/>
  <c r="AG18" i="80" s="1"/>
  <c r="X18" i="80" s="1"/>
  <c r="X21" i="80" s="1"/>
  <c r="AN18" i="90"/>
  <c r="AG18" i="90" s="1"/>
  <c r="AN18" i="91"/>
  <c r="AG18" i="91" s="1"/>
  <c r="AN18" i="83"/>
  <c r="AG18" i="83" s="1"/>
  <c r="X18" i="83" s="1"/>
  <c r="AN18" i="92"/>
  <c r="AG18" i="92" s="1"/>
  <c r="X18" i="92" s="1"/>
  <c r="F34" i="98"/>
  <c r="M34" i="98"/>
  <c r="L34" i="98"/>
  <c r="J34" i="98"/>
  <c r="I34" i="98"/>
  <c r="G34" i="98"/>
  <c r="S34" i="98"/>
  <c r="S33" i="98"/>
  <c r="S32" i="98"/>
  <c r="S31" i="98"/>
  <c r="F30" i="98"/>
  <c r="F28" i="98"/>
  <c r="F26" i="98"/>
  <c r="P25" i="98"/>
  <c r="F24" i="98"/>
  <c r="L17" i="98"/>
  <c r="L16" i="98"/>
  <c r="P11" i="98"/>
  <c r="A5" i="98"/>
  <c r="Z42" i="94"/>
  <c r="Y42" i="94"/>
  <c r="X42" i="94"/>
  <c r="W42" i="94"/>
  <c r="V42" i="94"/>
  <c r="U42" i="94"/>
  <c r="T42" i="94"/>
  <c r="S42" i="94"/>
  <c r="R42" i="94"/>
  <c r="Q42" i="94"/>
  <c r="P42" i="94"/>
  <c r="O42" i="94"/>
  <c r="M42" i="94"/>
  <c r="K42" i="94"/>
  <c r="J42" i="94"/>
  <c r="Z36" i="94"/>
  <c r="Y36" i="94"/>
  <c r="X36" i="94"/>
  <c r="W36" i="94"/>
  <c r="V36" i="94"/>
  <c r="U36" i="94"/>
  <c r="T36" i="94"/>
  <c r="S36" i="94"/>
  <c r="R36" i="94"/>
  <c r="Q36" i="94"/>
  <c r="P36" i="94"/>
  <c r="O36" i="94"/>
  <c r="M36" i="94"/>
  <c r="K36" i="94"/>
  <c r="J36" i="94"/>
  <c r="Z29" i="94"/>
  <c r="Y29" i="94"/>
  <c r="X29" i="94"/>
  <c r="W29" i="94"/>
  <c r="V29" i="94"/>
  <c r="U29" i="94"/>
  <c r="T29" i="94"/>
  <c r="S29" i="94"/>
  <c r="R29" i="94"/>
  <c r="Q29" i="94"/>
  <c r="P29" i="94"/>
  <c r="O29" i="94"/>
  <c r="M29" i="94"/>
  <c r="AA29" i="94" s="1"/>
  <c r="K29" i="94"/>
  <c r="J29" i="94"/>
  <c r="Z28" i="94"/>
  <c r="Y28" i="94"/>
  <c r="X28" i="94"/>
  <c r="W28" i="94"/>
  <c r="V28" i="94"/>
  <c r="U28" i="94"/>
  <c r="T28" i="94"/>
  <c r="S28" i="94"/>
  <c r="R28" i="94"/>
  <c r="Q28" i="94"/>
  <c r="P28" i="94"/>
  <c r="O28" i="94"/>
  <c r="M28" i="94"/>
  <c r="K28" i="94"/>
  <c r="AA28" i="94" s="1"/>
  <c r="J28" i="94"/>
  <c r="Z21" i="94"/>
  <c r="Y21" i="94"/>
  <c r="X21" i="94"/>
  <c r="W21" i="94"/>
  <c r="V21" i="94"/>
  <c r="U21" i="94"/>
  <c r="T21" i="94"/>
  <c r="S21" i="94"/>
  <c r="R21" i="94"/>
  <c r="Q21" i="94"/>
  <c r="P21" i="94"/>
  <c r="O21" i="94"/>
  <c r="N21" i="94"/>
  <c r="M21" i="94"/>
  <c r="K21" i="94"/>
  <c r="J21" i="94"/>
  <c r="Z22" i="94"/>
  <c r="Y22" i="94"/>
  <c r="X22" i="94"/>
  <c r="W22" i="94"/>
  <c r="V22" i="94"/>
  <c r="U22" i="94"/>
  <c r="T22" i="94"/>
  <c r="S22" i="94"/>
  <c r="R22" i="94"/>
  <c r="Q22" i="94"/>
  <c r="P22" i="94"/>
  <c r="O22" i="94"/>
  <c r="N22" i="94"/>
  <c r="M22" i="94"/>
  <c r="K22" i="94"/>
  <c r="J22" i="94"/>
  <c r="Q30" i="74"/>
  <c r="O27" i="74" s="1"/>
  <c r="F12" i="74" s="1"/>
  <c r="Q30" i="75"/>
  <c r="O27" i="75" s="1"/>
  <c r="Q30" i="76"/>
  <c r="O27" i="76" s="1"/>
  <c r="F12" i="76" s="1"/>
  <c r="Q30" i="77"/>
  <c r="O27" i="77" s="1"/>
  <c r="F12" i="77" s="1"/>
  <c r="Q30" i="78"/>
  <c r="O27" i="78" s="1"/>
  <c r="Q30" i="85"/>
  <c r="O27" i="85" s="1"/>
  <c r="Q30" i="86"/>
  <c r="O27" i="86" s="1"/>
  <c r="F12" i="86" s="1"/>
  <c r="Q30" i="87"/>
  <c r="O27" i="87" s="1"/>
  <c r="F12" i="87" s="1"/>
  <c r="Q30" i="88"/>
  <c r="O27" i="88" s="1"/>
  <c r="F12" i="88" s="1"/>
  <c r="Q30" i="89"/>
  <c r="O27" i="89" s="1"/>
  <c r="F12" i="89" s="1"/>
  <c r="Q30" i="79"/>
  <c r="O27" i="79" s="1"/>
  <c r="F12" i="79" s="1"/>
  <c r="Q30" i="81"/>
  <c r="O27" i="81" s="1"/>
  <c r="F12" i="81" s="1"/>
  <c r="Q30" i="84"/>
  <c r="O27" i="84" s="1"/>
  <c r="F12" i="84" s="1"/>
  <c r="Q30" i="82"/>
  <c r="O27" i="82" s="1"/>
  <c r="F12" i="82" s="1"/>
  <c r="Q30" i="80"/>
  <c r="O27" i="80" s="1"/>
  <c r="Q30" i="90"/>
  <c r="O27" i="90" s="1"/>
  <c r="F12" i="90" s="1"/>
  <c r="Q30" i="91"/>
  <c r="O27" i="91" s="1"/>
  <c r="F12" i="91" s="1"/>
  <c r="Q30" i="83"/>
  <c r="O27" i="83" s="1"/>
  <c r="Q30" i="92"/>
  <c r="O27" i="92" s="1"/>
  <c r="F12" i="92" s="1"/>
  <c r="Y30" i="94"/>
  <c r="X30" i="94"/>
  <c r="W30" i="94"/>
  <c r="U30" i="94"/>
  <c r="T30" i="94"/>
  <c r="S30" i="94"/>
  <c r="R30" i="94"/>
  <c r="Q30" i="94"/>
  <c r="P30" i="94"/>
  <c r="O30" i="94"/>
  <c r="M30" i="94"/>
  <c r="K30" i="94"/>
  <c r="J30" i="94"/>
  <c r="AE5" i="2"/>
  <c r="AE5" i="74"/>
  <c r="AE5" i="75"/>
  <c r="AE5" i="76"/>
  <c r="AE5" i="77"/>
  <c r="AE5" i="78"/>
  <c r="AE5" i="85"/>
  <c r="AE5" i="86"/>
  <c r="AE5" i="87"/>
  <c r="AE5" i="88"/>
  <c r="AE5" i="89"/>
  <c r="AE5" i="79"/>
  <c r="AE5" i="81"/>
  <c r="AE5" i="84"/>
  <c r="AE5" i="82"/>
  <c r="AE5" i="80"/>
  <c r="AE5" i="90"/>
  <c r="AE5" i="91"/>
  <c r="AE5" i="83"/>
  <c r="AE5" i="92"/>
  <c r="A29" i="95"/>
  <c r="P6" i="94"/>
  <c r="J20" i="94"/>
  <c r="K20" i="94"/>
  <c r="M20" i="94"/>
  <c r="N20" i="94"/>
  <c r="O20" i="94"/>
  <c r="P20" i="94"/>
  <c r="Q20" i="94"/>
  <c r="R20" i="94"/>
  <c r="S20" i="94"/>
  <c r="T20" i="94"/>
  <c r="U20" i="94"/>
  <c r="V20" i="94"/>
  <c r="W20" i="94"/>
  <c r="X20" i="94"/>
  <c r="Y20" i="94"/>
  <c r="Z20" i="94"/>
  <c r="J25" i="94"/>
  <c r="K25" i="94"/>
  <c r="M25" i="94"/>
  <c r="O25" i="94"/>
  <c r="P25" i="94"/>
  <c r="Q25" i="94"/>
  <c r="R25" i="94"/>
  <c r="S25" i="94"/>
  <c r="T25" i="94"/>
  <c r="U25" i="94"/>
  <c r="V25" i="94"/>
  <c r="W25" i="94"/>
  <c r="X25" i="94"/>
  <c r="Y25" i="94"/>
  <c r="Z25" i="94"/>
  <c r="J33" i="94"/>
  <c r="K33" i="94"/>
  <c r="M33" i="94"/>
  <c r="O33" i="94"/>
  <c r="P33" i="94"/>
  <c r="Q33" i="94"/>
  <c r="R33" i="94"/>
  <c r="S33" i="94"/>
  <c r="T33" i="94"/>
  <c r="U33" i="94"/>
  <c r="V33" i="94"/>
  <c r="W33" i="94"/>
  <c r="X33" i="94"/>
  <c r="Y33" i="94"/>
  <c r="Z33" i="94"/>
  <c r="J34" i="94"/>
  <c r="K34" i="94"/>
  <c r="M34" i="94"/>
  <c r="O34" i="94"/>
  <c r="P34" i="94"/>
  <c r="Q34" i="94"/>
  <c r="R34" i="94"/>
  <c r="S34" i="94"/>
  <c r="T34" i="94"/>
  <c r="U34" i="94"/>
  <c r="V34" i="94"/>
  <c r="W34" i="94"/>
  <c r="X34" i="94"/>
  <c r="Y34" i="94"/>
  <c r="Z34" i="94"/>
  <c r="J35" i="94"/>
  <c r="K35" i="94"/>
  <c r="M35" i="94"/>
  <c r="O35" i="94"/>
  <c r="P35" i="94"/>
  <c r="Q35" i="94"/>
  <c r="R35" i="94"/>
  <c r="S35" i="94"/>
  <c r="T35" i="94"/>
  <c r="U35" i="94"/>
  <c r="V35" i="94"/>
  <c r="W35" i="94"/>
  <c r="X35" i="94"/>
  <c r="Y35" i="94"/>
  <c r="Z35" i="94"/>
  <c r="J39" i="94"/>
  <c r="K39" i="94"/>
  <c r="M39" i="94"/>
  <c r="O39" i="94"/>
  <c r="P39" i="94"/>
  <c r="Q39" i="94"/>
  <c r="R39" i="94"/>
  <c r="S39" i="94"/>
  <c r="T39" i="94"/>
  <c r="U39" i="94"/>
  <c r="V39" i="94"/>
  <c r="W39" i="94"/>
  <c r="X39" i="94"/>
  <c r="Y39" i="94"/>
  <c r="Z39" i="94"/>
  <c r="J40" i="94"/>
  <c r="K40" i="94"/>
  <c r="M40" i="94"/>
  <c r="O40" i="94"/>
  <c r="P40" i="94"/>
  <c r="Q40" i="94"/>
  <c r="R40" i="94"/>
  <c r="S40" i="94"/>
  <c r="T40" i="94"/>
  <c r="U40" i="94"/>
  <c r="V40" i="94"/>
  <c r="W40" i="94"/>
  <c r="X40" i="94"/>
  <c r="Y40" i="94"/>
  <c r="Z40" i="94"/>
  <c r="J41" i="94"/>
  <c r="K41" i="94"/>
  <c r="M41" i="94"/>
  <c r="O41" i="94"/>
  <c r="P41" i="94"/>
  <c r="Q41" i="94"/>
  <c r="R41" i="94"/>
  <c r="S41" i="94"/>
  <c r="T41" i="94"/>
  <c r="U41" i="94"/>
  <c r="V41" i="94"/>
  <c r="W41" i="94"/>
  <c r="X41" i="94"/>
  <c r="Y41" i="94"/>
  <c r="Z41" i="94"/>
  <c r="X18" i="86"/>
  <c r="X21" i="86" s="1"/>
  <c r="H38" i="94" l="1"/>
  <c r="H37" i="94" s="1"/>
  <c r="O38" i="94"/>
  <c r="O37" i="94" s="1"/>
  <c r="O19" i="94" s="1"/>
  <c r="O10" i="94" s="1"/>
  <c r="AK27" i="82"/>
  <c r="X32" i="94"/>
  <c r="X31" i="94" s="1"/>
  <c r="X26" i="94" s="1"/>
  <c r="X18" i="82"/>
  <c r="O16" i="83"/>
  <c r="Y50" i="94" s="1"/>
  <c r="X21" i="83"/>
  <c r="AK27" i="83"/>
  <c r="O16" i="94"/>
  <c r="O9" i="94"/>
  <c r="O14" i="94"/>
  <c r="H27" i="94"/>
  <c r="X27" i="94"/>
  <c r="X21" i="78"/>
  <c r="O16" i="79"/>
  <c r="R50" i="94" s="1"/>
  <c r="X21" i="89"/>
  <c r="F12" i="83"/>
  <c r="AA23" i="94"/>
  <c r="Y38" i="94"/>
  <c r="Y37" i="94" s="1"/>
  <c r="Y19" i="94" s="1"/>
  <c r="AA40" i="94"/>
  <c r="AK27" i="77"/>
  <c r="AK27" i="74"/>
  <c r="AK27" i="2"/>
  <c r="G38" i="94"/>
  <c r="G37" i="94" s="1"/>
  <c r="G19" i="94" s="1"/>
  <c r="X21" i="85"/>
  <c r="O16" i="85"/>
  <c r="M50" i="94" s="1"/>
  <c r="F12" i="78"/>
  <c r="AK27" i="78"/>
  <c r="X18" i="81"/>
  <c r="AK27" i="81"/>
  <c r="P38" i="94"/>
  <c r="P37" i="94" s="1"/>
  <c r="P19" i="94" s="1"/>
  <c r="V32" i="94"/>
  <c r="V31" i="94" s="1"/>
  <c r="V26" i="94" s="1"/>
  <c r="V27" i="94" s="1"/>
  <c r="U32" i="94"/>
  <c r="U31" i="94" s="1"/>
  <c r="U26" i="94" s="1"/>
  <c r="U27" i="94" s="1"/>
  <c r="AA21" i="94"/>
  <c r="K145" i="95" s="1"/>
  <c r="K121" i="98" s="1"/>
  <c r="AA35" i="94"/>
  <c r="P32" i="94"/>
  <c r="P31" i="94" s="1"/>
  <c r="P26" i="94" s="1"/>
  <c r="P27" i="94" s="1"/>
  <c r="O32" i="94"/>
  <c r="O31" i="94" s="1"/>
  <c r="O26" i="94" s="1"/>
  <c r="O27" i="94" s="1"/>
  <c r="I38" i="94"/>
  <c r="I37" i="94" s="1"/>
  <c r="I19" i="94" s="1"/>
  <c r="I31" i="94"/>
  <c r="X18" i="74"/>
  <c r="Q32" i="94"/>
  <c r="Q31" i="94" s="1"/>
  <c r="Q26" i="94" s="1"/>
  <c r="Q27" i="94" s="1"/>
  <c r="T32" i="94"/>
  <c r="T31" i="94" s="1"/>
  <c r="T26" i="94" s="1"/>
  <c r="T27" i="94" s="1"/>
  <c r="J32" i="94"/>
  <c r="J31" i="94" s="1"/>
  <c r="J26" i="94" s="1"/>
  <c r="J27" i="94" s="1"/>
  <c r="AA30" i="94"/>
  <c r="R38" i="94"/>
  <c r="R37" i="94" s="1"/>
  <c r="R19" i="94" s="1"/>
  <c r="M38" i="94"/>
  <c r="M37" i="94" s="1"/>
  <c r="M19" i="94" s="1"/>
  <c r="M32" i="94"/>
  <c r="M31" i="94" s="1"/>
  <c r="M26" i="94" s="1"/>
  <c r="M27" i="94" s="1"/>
  <c r="AA25" i="94"/>
  <c r="AK27" i="85"/>
  <c r="AA39" i="94"/>
  <c r="X21" i="92"/>
  <c r="O16" i="92"/>
  <c r="Z50" i="94" s="1"/>
  <c r="AA45" i="94"/>
  <c r="K227" i="95" s="1"/>
  <c r="K203" i="98" s="1"/>
  <c r="X18" i="84"/>
  <c r="AK27" i="84"/>
  <c r="O16" i="75"/>
  <c r="I50" i="94" s="1"/>
  <c r="X21" i="75"/>
  <c r="AK27" i="89"/>
  <c r="X18" i="77"/>
  <c r="AA41" i="94"/>
  <c r="AK27" i="75"/>
  <c r="AA34" i="94"/>
  <c r="AK27" i="92"/>
  <c r="T38" i="94"/>
  <c r="T37" i="94" s="1"/>
  <c r="T19" i="94" s="1"/>
  <c r="V38" i="94"/>
  <c r="V37" i="94" s="1"/>
  <c r="V19" i="94" s="1"/>
  <c r="J38" i="94"/>
  <c r="J37" i="94" s="1"/>
  <c r="J19" i="94" s="1"/>
  <c r="Z32" i="94"/>
  <c r="Z31" i="94" s="1"/>
  <c r="Z26" i="94" s="1"/>
  <c r="Z27" i="94" s="1"/>
  <c r="W32" i="94"/>
  <c r="W31" i="94" s="1"/>
  <c r="W26" i="94" s="1"/>
  <c r="W27" i="94" s="1"/>
  <c r="K32" i="94"/>
  <c r="K31" i="94" s="1"/>
  <c r="K26" i="94" s="1"/>
  <c r="K27" i="94" s="1"/>
  <c r="AA46" i="94"/>
  <c r="K228" i="95" s="1"/>
  <c r="K204" i="98" s="1"/>
  <c r="I26" i="94"/>
  <c r="I27" i="94" s="1"/>
  <c r="Q38" i="94"/>
  <c r="Q37" i="94" s="1"/>
  <c r="Q19" i="94" s="1"/>
  <c r="AA20" i="94"/>
  <c r="U38" i="94"/>
  <c r="U37" i="94" s="1"/>
  <c r="U19" i="94" s="1"/>
  <c r="O16" i="86"/>
  <c r="N50" i="94" s="1"/>
  <c r="AK27" i="87"/>
  <c r="AK27" i="86"/>
  <c r="O16" i="80"/>
  <c r="V50" i="94" s="1"/>
  <c r="AA33" i="94"/>
  <c r="S38" i="94"/>
  <c r="S37" i="94" s="1"/>
  <c r="S19" i="94" s="1"/>
  <c r="X38" i="94"/>
  <c r="X37" i="94" s="1"/>
  <c r="X19" i="94" s="1"/>
  <c r="F12" i="85"/>
  <c r="F12" i="75"/>
  <c r="N38" i="94"/>
  <c r="N37" i="94" s="1"/>
  <c r="N19" i="94" s="1"/>
  <c r="N32" i="94"/>
  <c r="N31" i="94" s="1"/>
  <c r="N26" i="94" s="1"/>
  <c r="N27" i="94" s="1"/>
  <c r="G32" i="94"/>
  <c r="G31" i="94" s="1"/>
  <c r="G26" i="94" s="1"/>
  <c r="G27" i="94" s="1"/>
  <c r="AA24" i="94"/>
  <c r="K169" i="95" s="1"/>
  <c r="K145" i="98" s="1"/>
  <c r="L32" i="94"/>
  <c r="L31" i="94" s="1"/>
  <c r="L26" i="94" s="1"/>
  <c r="L27" i="94" s="1"/>
  <c r="K38" i="94"/>
  <c r="X18" i="90"/>
  <c r="AK27" i="90"/>
  <c r="X18" i="2"/>
  <c r="Y32" i="94"/>
  <c r="Y31" i="94" s="1"/>
  <c r="Y26" i="94" s="1"/>
  <c r="Y27" i="94" s="1"/>
  <c r="AA22" i="94"/>
  <c r="K195" i="95" s="1"/>
  <c r="K171" i="98" s="1"/>
  <c r="X18" i="88"/>
  <c r="AK27" i="88"/>
  <c r="AA42" i="94"/>
  <c r="AA47" i="94"/>
  <c r="K229" i="95" s="1"/>
  <c r="K205" i="98" s="1"/>
  <c r="S32" i="94"/>
  <c r="S31" i="94" s="1"/>
  <c r="S26" i="94" s="1"/>
  <c r="S27" i="94" s="1"/>
  <c r="AK27" i="80"/>
  <c r="F12" i="80"/>
  <c r="AK27" i="79"/>
  <c r="X18" i="91"/>
  <c r="AK27" i="91"/>
  <c r="X18" i="76"/>
  <c r="AK27" i="76"/>
  <c r="L38" i="94"/>
  <c r="L37" i="94" s="1"/>
  <c r="L19" i="94" s="1"/>
  <c r="O16" i="87"/>
  <c r="O50" i="94" s="1"/>
  <c r="X21" i="87"/>
  <c r="Z38" i="94"/>
  <c r="Z37" i="94" s="1"/>
  <c r="Z19" i="94" s="1"/>
  <c r="W38" i="94"/>
  <c r="W37" i="94" s="1"/>
  <c r="W19" i="94" s="1"/>
  <c r="R32" i="94"/>
  <c r="R31" i="94" s="1"/>
  <c r="R26" i="94" s="1"/>
  <c r="R27" i="94" s="1"/>
  <c r="O11" i="94" l="1"/>
  <c r="O17" i="94"/>
  <c r="O12" i="94"/>
  <c r="O18" i="94"/>
  <c r="O55" i="94"/>
  <c r="O13" i="94"/>
  <c r="O15" i="94"/>
  <c r="AR32" i="85"/>
  <c r="M54" i="94" s="1"/>
  <c r="AR28" i="85"/>
  <c r="M53" i="94" s="1"/>
  <c r="AR32" i="83"/>
  <c r="Y54" i="94" s="1"/>
  <c r="AR28" i="83"/>
  <c r="Y53" i="94" s="1"/>
  <c r="AR32" i="75"/>
  <c r="I54" i="94" s="1"/>
  <c r="AR28" i="75"/>
  <c r="I53" i="94" s="1"/>
  <c r="AR32" i="88"/>
  <c r="P54" i="94" s="1"/>
  <c r="AR28" i="88"/>
  <c r="P53" i="94" s="1"/>
  <c r="AR32" i="79"/>
  <c r="R54" i="94" s="1"/>
  <c r="AR28" i="79"/>
  <c r="R53" i="94" s="1"/>
  <c r="AR28" i="84"/>
  <c r="T53" i="94" s="1"/>
  <c r="AR32" i="84"/>
  <c r="T54" i="94" s="1"/>
  <c r="AR32" i="2"/>
  <c r="G54" i="94" s="1"/>
  <c r="AR28" i="2"/>
  <c r="G53" i="94" s="1"/>
  <c r="AR28" i="80"/>
  <c r="V53" i="94" s="1"/>
  <c r="AR32" i="80"/>
  <c r="V54" i="94" s="1"/>
  <c r="AR28" i="87"/>
  <c r="O53" i="94" s="1"/>
  <c r="AR32" i="87"/>
  <c r="O54" i="94" s="1"/>
  <c r="AR28" i="78"/>
  <c r="L53" i="94" s="1"/>
  <c r="AR32" i="78"/>
  <c r="L54" i="94" s="1"/>
  <c r="AR32" i="91"/>
  <c r="X54" i="94" s="1"/>
  <c r="AR28" i="91"/>
  <c r="X53" i="94" s="1"/>
  <c r="AR32" i="92"/>
  <c r="Z54" i="94" s="1"/>
  <c r="AR28" i="92"/>
  <c r="Z53" i="94" s="1"/>
  <c r="AR32" i="86"/>
  <c r="N54" i="94" s="1"/>
  <c r="AR28" i="86"/>
  <c r="N53" i="94" s="1"/>
  <c r="AR32" i="81"/>
  <c r="S54" i="94" s="1"/>
  <c r="AR28" i="81"/>
  <c r="S53" i="94" s="1"/>
  <c r="AR32" i="74"/>
  <c r="H54" i="94" s="1"/>
  <c r="AR28" i="74"/>
  <c r="H53" i="94" s="1"/>
  <c r="AR32" i="77"/>
  <c r="K54" i="94" s="1"/>
  <c r="AR28" i="77"/>
  <c r="K53" i="94" s="1"/>
  <c r="U43" i="94"/>
  <c r="AR32" i="82"/>
  <c r="U54" i="94" s="1"/>
  <c r="AR28" i="82"/>
  <c r="U53" i="94" s="1"/>
  <c r="AR28" i="90"/>
  <c r="W53" i="94" s="1"/>
  <c r="AR32" i="90"/>
  <c r="W54" i="94" s="1"/>
  <c r="AR28" i="76"/>
  <c r="J53" i="94" s="1"/>
  <c r="AR32" i="76"/>
  <c r="J54" i="94" s="1"/>
  <c r="AR32" i="89"/>
  <c r="Q54" i="94" s="1"/>
  <c r="AR28" i="89"/>
  <c r="Q53" i="94" s="1"/>
  <c r="W43" i="94"/>
  <c r="P43" i="94"/>
  <c r="M43" i="94"/>
  <c r="Y43" i="94"/>
  <c r="V43" i="94"/>
  <c r="N43" i="94"/>
  <c r="S43" i="94"/>
  <c r="H43" i="94"/>
  <c r="R43" i="94"/>
  <c r="T43" i="94"/>
  <c r="O43" i="94"/>
  <c r="I43" i="94"/>
  <c r="K43" i="94"/>
  <c r="L43" i="94"/>
  <c r="J43" i="94"/>
  <c r="X43" i="94"/>
  <c r="Q43" i="94"/>
  <c r="O16" i="82"/>
  <c r="U50" i="94" s="1"/>
  <c r="X21" i="82"/>
  <c r="G43" i="94"/>
  <c r="S14" i="94"/>
  <c r="S12" i="94"/>
  <c r="S9" i="94"/>
  <c r="S55" i="94" s="1"/>
  <c r="S16" i="94"/>
  <c r="G16" i="94"/>
  <c r="G14" i="94"/>
  <c r="G9" i="94"/>
  <c r="G55" i="94" s="1"/>
  <c r="G12" i="94"/>
  <c r="L12" i="94"/>
  <c r="L16" i="94"/>
  <c r="L9" i="94"/>
  <c r="L55" i="94" s="1"/>
  <c r="L14" i="94"/>
  <c r="P9" i="94"/>
  <c r="P55" i="94" s="1"/>
  <c r="P16" i="94"/>
  <c r="P14" i="94"/>
  <c r="P12" i="94"/>
  <c r="M12" i="94"/>
  <c r="M9" i="94"/>
  <c r="M55" i="94" s="1"/>
  <c r="M16" i="94"/>
  <c r="M14" i="94"/>
  <c r="I16" i="94"/>
  <c r="I14" i="94"/>
  <c r="I9" i="94"/>
  <c r="I55" i="94" s="1"/>
  <c r="I12" i="94"/>
  <c r="N16" i="94"/>
  <c r="N12" i="94"/>
  <c r="N14" i="94"/>
  <c r="N9" i="94"/>
  <c r="N55" i="94" s="1"/>
  <c r="R14" i="94"/>
  <c r="R9" i="94"/>
  <c r="R55" i="94" s="1"/>
  <c r="R12" i="94"/>
  <c r="R16" i="94"/>
  <c r="Q16" i="94"/>
  <c r="Q14" i="94"/>
  <c r="Q9" i="94"/>
  <c r="Q55" i="94" s="1"/>
  <c r="Q12" i="94"/>
  <c r="T12" i="94"/>
  <c r="T16" i="94"/>
  <c r="T9" i="94"/>
  <c r="T55" i="94" s="1"/>
  <c r="T14" i="94"/>
  <c r="W16" i="94"/>
  <c r="W14" i="94"/>
  <c r="W12" i="94"/>
  <c r="W9" i="94"/>
  <c r="W55" i="94" s="1"/>
  <c r="Y9" i="94"/>
  <c r="Y55" i="94" s="1"/>
  <c r="Y16" i="94"/>
  <c r="Y12" i="94"/>
  <c r="Y14" i="94"/>
  <c r="U12" i="94"/>
  <c r="U9" i="94"/>
  <c r="U55" i="94" s="1"/>
  <c r="U16" i="94"/>
  <c r="U14" i="94"/>
  <c r="J14" i="94"/>
  <c r="J9" i="94"/>
  <c r="J55" i="94" s="1"/>
  <c r="J12" i="94"/>
  <c r="J16" i="94"/>
  <c r="X17" i="94"/>
  <c r="X9" i="94"/>
  <c r="X55" i="94" s="1"/>
  <c r="X16" i="94"/>
  <c r="X15" i="94"/>
  <c r="X14" i="94"/>
  <c r="X13" i="94"/>
  <c r="X12" i="94"/>
  <c r="X11" i="94"/>
  <c r="X18" i="94"/>
  <c r="X10" i="94"/>
  <c r="V12" i="94"/>
  <c r="V16" i="94"/>
  <c r="V14" i="94"/>
  <c r="V9" i="94"/>
  <c r="V55" i="94" s="1"/>
  <c r="Z12" i="94"/>
  <c r="Z14" i="94"/>
  <c r="Z16" i="94"/>
  <c r="I13" i="94"/>
  <c r="I17" i="94"/>
  <c r="I15" i="94"/>
  <c r="I11" i="94"/>
  <c r="I18" i="94"/>
  <c r="I10" i="94"/>
  <c r="Z15" i="94"/>
  <c r="Z13" i="94"/>
  <c r="Z17" i="94"/>
  <c r="Z11" i="94"/>
  <c r="Z18" i="94"/>
  <c r="Z10" i="94"/>
  <c r="Q17" i="94"/>
  <c r="Q13" i="94"/>
  <c r="Q15" i="94"/>
  <c r="Q11" i="94"/>
  <c r="Q10" i="94"/>
  <c r="Q18" i="94"/>
  <c r="Y15" i="94"/>
  <c r="Y11" i="94"/>
  <c r="Y10" i="94"/>
  <c r="Y17" i="94"/>
  <c r="Y13" i="94"/>
  <c r="Y18" i="94"/>
  <c r="T17" i="94"/>
  <c r="T15" i="94"/>
  <c r="T13" i="94"/>
  <c r="T11" i="94"/>
  <c r="T18" i="94"/>
  <c r="T10" i="94"/>
  <c r="P18" i="94"/>
  <c r="P10" i="94"/>
  <c r="P17" i="94"/>
  <c r="P15" i="94"/>
  <c r="P11" i="94"/>
  <c r="P13" i="94"/>
  <c r="V18" i="94"/>
  <c r="V10" i="94"/>
  <c r="V17" i="94"/>
  <c r="V15" i="94"/>
  <c r="V13" i="94"/>
  <c r="V11" i="94"/>
  <c r="N10" i="94"/>
  <c r="N18" i="94"/>
  <c r="N17" i="94"/>
  <c r="N15" i="94"/>
  <c r="N13" i="94"/>
  <c r="N11" i="94"/>
  <c r="M15" i="94"/>
  <c r="M18" i="94"/>
  <c r="M10" i="94"/>
  <c r="M11" i="94"/>
  <c r="M17" i="94"/>
  <c r="M13" i="94"/>
  <c r="S17" i="94"/>
  <c r="S15" i="94"/>
  <c r="S13" i="94"/>
  <c r="S11" i="94"/>
  <c r="S18" i="94"/>
  <c r="S10" i="94"/>
  <c r="W18" i="94"/>
  <c r="W10" i="94"/>
  <c r="W17" i="94"/>
  <c r="W15" i="94"/>
  <c r="W13" i="94"/>
  <c r="W11" i="94"/>
  <c r="G18" i="94"/>
  <c r="G10" i="94"/>
  <c r="G17" i="94"/>
  <c r="G15" i="94"/>
  <c r="G13" i="94"/>
  <c r="G11" i="94"/>
  <c r="U18" i="94"/>
  <c r="U10" i="94"/>
  <c r="U13" i="94"/>
  <c r="U11" i="94"/>
  <c r="U15" i="94"/>
  <c r="U17" i="94"/>
  <c r="R13" i="94"/>
  <c r="R11" i="94"/>
  <c r="R17" i="94"/>
  <c r="R15" i="94"/>
  <c r="R18" i="94"/>
  <c r="R10" i="94"/>
  <c r="L17" i="94"/>
  <c r="L15" i="94"/>
  <c r="L13" i="94"/>
  <c r="L11" i="94"/>
  <c r="L10" i="94"/>
  <c r="L18" i="94"/>
  <c r="J15" i="94"/>
  <c r="J11" i="94"/>
  <c r="J17" i="94"/>
  <c r="J13" i="94"/>
  <c r="J18" i="94"/>
  <c r="J10" i="94"/>
  <c r="Z9" i="94"/>
  <c r="Z55" i="94" s="1"/>
  <c r="Z43" i="94"/>
  <c r="AK31" i="92"/>
  <c r="Z52" i="94" s="1"/>
  <c r="O16" i="74"/>
  <c r="H50" i="94" s="1"/>
  <c r="X21" i="74"/>
  <c r="X21" i="81"/>
  <c r="O16" i="81"/>
  <c r="S50" i="94" s="1"/>
  <c r="X21" i="84"/>
  <c r="O16" i="84"/>
  <c r="T50" i="94" s="1"/>
  <c r="AA26" i="94"/>
  <c r="AA27" i="94"/>
  <c r="K170" i="95" s="1"/>
  <c r="K146" i="98" s="1"/>
  <c r="X21" i="77"/>
  <c r="O16" i="77"/>
  <c r="K50" i="94" s="1"/>
  <c r="O16" i="90"/>
  <c r="W50" i="94" s="1"/>
  <c r="X21" i="90"/>
  <c r="H19" i="94"/>
  <c r="X21" i="91"/>
  <c r="O16" i="91"/>
  <c r="X50" i="94" s="1"/>
  <c r="X21" i="76"/>
  <c r="O16" i="76"/>
  <c r="J50" i="94" s="1"/>
  <c r="AA31" i="94"/>
  <c r="X21" i="88"/>
  <c r="O16" i="88"/>
  <c r="P50" i="94" s="1"/>
  <c r="O16" i="2"/>
  <c r="G50" i="94" s="1"/>
  <c r="X21" i="2"/>
  <c r="AA38" i="94"/>
  <c r="K37" i="94"/>
  <c r="K19" i="94" s="1"/>
  <c r="AA32" i="94"/>
  <c r="AA43" i="94" l="1"/>
  <c r="K225" i="95" s="1"/>
  <c r="K201" i="98" s="1"/>
  <c r="H9" i="94"/>
  <c r="H16" i="94"/>
  <c r="H14" i="94"/>
  <c r="H12" i="94"/>
  <c r="K14" i="94"/>
  <c r="K12" i="94"/>
  <c r="K9" i="94"/>
  <c r="K55" i="94" s="1"/>
  <c r="K16" i="94"/>
  <c r="K17" i="94"/>
  <c r="K15" i="94"/>
  <c r="K13" i="94"/>
  <c r="K11" i="94"/>
  <c r="K18" i="94"/>
  <c r="K10" i="94"/>
  <c r="H18" i="94"/>
  <c r="H10" i="94"/>
  <c r="H13" i="94"/>
  <c r="H17" i="94"/>
  <c r="H15" i="94"/>
  <c r="H11" i="94"/>
  <c r="AA37" i="94"/>
  <c r="K104" i="95"/>
  <c r="K80" i="98" s="1"/>
  <c r="AA19" i="94"/>
  <c r="K105" i="95" s="1"/>
  <c r="K81" i="98" s="1"/>
  <c r="AA12" i="94" l="1"/>
  <c r="K158" i="95" s="1"/>
  <c r="K134" i="98" s="1"/>
  <c r="AA16" i="94"/>
  <c r="K210" i="95" s="1"/>
  <c r="K186" i="98" s="1"/>
  <c r="H55" i="94"/>
  <c r="K89" i="95"/>
  <c r="K65" i="98" s="1"/>
  <c r="AA9" i="94"/>
  <c r="AA17" i="94"/>
  <c r="K211" i="95" s="1"/>
  <c r="K187" i="98" s="1"/>
  <c r="AA14" i="94"/>
  <c r="K208" i="95" s="1"/>
  <c r="K184" i="98" s="1"/>
  <c r="AA15" i="94"/>
  <c r="K209" i="95" s="1"/>
  <c r="K185" i="98" s="1"/>
  <c r="AA11" i="94"/>
  <c r="K157" i="95" s="1"/>
  <c r="K133" i="98" s="1"/>
  <c r="AA10" i="94"/>
  <c r="K134" i="95" s="1"/>
  <c r="K110" i="98" s="1"/>
  <c r="AA13" i="94"/>
  <c r="K183" i="95" s="1"/>
  <c r="K159" i="98" s="1"/>
  <c r="AA18" i="94"/>
  <c r="K212" i="95" s="1"/>
  <c r="K188" i="98" s="1"/>
  <c r="AA55" i="94" l="1"/>
  <c r="K90" i="95"/>
  <c r="Q29" i="95" l="1"/>
  <c r="T29" i="95"/>
  <c r="K66" i="98"/>
  <c r="V92" i="95" l="1"/>
  <c r="V107" i="95"/>
  <c r="T5" i="98"/>
  <c r="AT4" i="2"/>
  <c r="AT4" i="77"/>
  <c r="AT4" i="87"/>
  <c r="AT4" i="81"/>
  <c r="AT4" i="90"/>
  <c r="AT4" i="80"/>
  <c r="AT4" i="92"/>
  <c r="AA5" i="94"/>
  <c r="AT4" i="89"/>
  <c r="AT4" i="74"/>
  <c r="AT4" i="88"/>
  <c r="AT4" i="84"/>
  <c r="AT4" i="91"/>
  <c r="AT4" i="76"/>
  <c r="AT4" i="86"/>
  <c r="AT4" i="79"/>
  <c r="AT4" i="75"/>
  <c r="AT4" i="85"/>
  <c r="AT4" i="82"/>
  <c r="AT4" i="83"/>
  <c r="AT4" i="78"/>
  <c r="AR4" i="76"/>
  <c r="AR4" i="86"/>
  <c r="AR4" i="79"/>
  <c r="AR4" i="80"/>
  <c r="AR4" i="92"/>
  <c r="Z5" i="94"/>
  <c r="AR4" i="89"/>
  <c r="Q5" i="98"/>
  <c r="AR4" i="75"/>
  <c r="AR4" i="85"/>
  <c r="AR4" i="82"/>
  <c r="AR4" i="83"/>
  <c r="AR4" i="74"/>
  <c r="AR4" i="78"/>
  <c r="AR4" i="88"/>
  <c r="AR4" i="84"/>
  <c r="AR4" i="91"/>
  <c r="AR4" i="2"/>
  <c r="AR4" i="77"/>
  <c r="AR4" i="87"/>
  <c r="AR4" i="81"/>
  <c r="AR4" i="9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21" authorId="0" shapeId="0" xr:uid="{00000000-0006-0000-0000-000001000000}">
      <text>
        <r>
          <rPr>
            <b/>
            <sz val="9"/>
            <color indexed="81"/>
            <rFont val="ＭＳ Ｐゴシック"/>
            <family val="3"/>
            <charset val="128"/>
          </rPr>
          <t>説明文が表示されます</t>
        </r>
      </text>
    </comment>
    <comment ref="P49" authorId="0" shapeId="0" xr:uid="{00000000-0006-0000-0000-00000400000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4" authorId="0" shapeId="0" xr:uid="{00000000-0006-0000-0000-000005000000}">
      <text>
        <r>
          <rPr>
            <b/>
            <sz val="11"/>
            <color indexed="81"/>
            <rFont val="ＭＳ Ｐゴシック"/>
            <family val="3"/>
            <charset val="128"/>
          </rPr>
          <t xml:space="preserve">産業分類をメニューから選んでください。
</t>
        </r>
      </text>
    </comment>
    <comment ref="N54" authorId="0" shapeId="0" xr:uid="{00000000-0006-0000-0000-000006000000}">
      <text>
        <r>
          <rPr>
            <b/>
            <sz val="11"/>
            <color indexed="81"/>
            <rFont val="ＭＳ Ｐゴシック"/>
            <family val="3"/>
            <charset val="128"/>
          </rPr>
          <t>事業の種類を具体的に記載してください。</t>
        </r>
      </text>
    </comment>
    <comment ref="K89" authorId="0" shapeId="0" xr:uid="{00000000-0006-0000-0000-000007000000}">
      <text>
        <r>
          <rPr>
            <b/>
            <sz val="10"/>
            <color indexed="81"/>
            <rFont val="ＭＳ Ｐゴシック"/>
            <family val="3"/>
            <charset val="128"/>
          </rPr>
          <t>産業廃棄物の種類数は、種類ごとのシートから自動的に計算されます。</t>
        </r>
      </text>
    </comment>
    <comment ref="K90" authorId="0" shapeId="0" xr:uid="{00000000-0006-0000-0000-000008000000}">
      <text>
        <r>
          <rPr>
            <b/>
            <sz val="11"/>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04" authorId="0" shapeId="0" xr:uid="{00000000-0006-0000-0000-000009000000}">
      <text>
        <r>
          <rPr>
            <b/>
            <sz val="10"/>
            <color indexed="81"/>
            <rFont val="ＭＳ Ｐゴシック"/>
            <family val="3"/>
            <charset val="128"/>
          </rPr>
          <t>産業廃棄物の種類数は、種類ごとのシートから自動的に計算されます。</t>
        </r>
      </text>
    </comment>
    <comment ref="K105" authorId="0" shapeId="0" xr:uid="{00000000-0006-0000-0000-00000A000000}">
      <text>
        <r>
          <rPr>
            <b/>
            <sz val="11"/>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34" authorId="0" shapeId="0" xr:uid="{00000000-0006-0000-0000-00000B000000}">
      <text>
        <r>
          <rPr>
            <b/>
            <sz val="11"/>
            <color indexed="81"/>
            <rFont val="ＭＳ Ｐゴシック"/>
            <family val="3"/>
            <charset val="128"/>
          </rPr>
          <t>種類ごとのシートから自動的に計算されます。</t>
        </r>
      </text>
    </comment>
    <comment ref="K145" authorId="0" shapeId="0" xr:uid="{00000000-0006-0000-0000-00000C000000}">
      <text>
        <r>
          <rPr>
            <b/>
            <sz val="11"/>
            <color indexed="81"/>
            <rFont val="ＭＳ Ｐゴシック"/>
            <family val="3"/>
            <charset val="128"/>
          </rPr>
          <t>種類ごとのシートから自動的に計算されます。</t>
        </r>
      </text>
    </comment>
    <comment ref="K157" authorId="0" shapeId="0" xr:uid="{00000000-0006-0000-0000-00000D000000}">
      <text>
        <r>
          <rPr>
            <b/>
            <sz val="11"/>
            <color indexed="81"/>
            <rFont val="ＭＳ Ｐゴシック"/>
            <family val="3"/>
            <charset val="128"/>
          </rPr>
          <t>種類ごとのシートから自動的に計算されます。</t>
        </r>
      </text>
    </comment>
    <comment ref="K158" authorId="0" shapeId="0" xr:uid="{00000000-0006-0000-0000-00000E000000}">
      <text>
        <r>
          <rPr>
            <b/>
            <sz val="11"/>
            <color indexed="81"/>
            <rFont val="ＭＳ Ｐゴシック"/>
            <family val="3"/>
            <charset val="128"/>
          </rPr>
          <t>種類ごとのシートから自動的に計算されます。</t>
        </r>
      </text>
    </comment>
    <comment ref="K169" authorId="0" shapeId="0" xr:uid="{00000000-0006-0000-0000-00000F000000}">
      <text>
        <r>
          <rPr>
            <b/>
            <sz val="11"/>
            <color indexed="81"/>
            <rFont val="ＭＳ Ｐゴシック"/>
            <family val="3"/>
            <charset val="128"/>
          </rPr>
          <t>種類ごとのシートから自動的に計算されます。</t>
        </r>
      </text>
    </comment>
    <comment ref="K170" authorId="0" shapeId="0" xr:uid="{00000000-0006-0000-0000-000010000000}">
      <text>
        <r>
          <rPr>
            <b/>
            <sz val="11"/>
            <color indexed="81"/>
            <rFont val="ＭＳ Ｐゴシック"/>
            <family val="3"/>
            <charset val="128"/>
          </rPr>
          <t>種類ごとのシートから自動的に計算されます。</t>
        </r>
      </text>
    </comment>
    <comment ref="K183" authorId="0" shapeId="0" xr:uid="{00000000-0006-0000-0000-000011000000}">
      <text>
        <r>
          <rPr>
            <b/>
            <sz val="11"/>
            <color indexed="81"/>
            <rFont val="ＭＳ Ｐゴシック"/>
            <family val="3"/>
            <charset val="128"/>
          </rPr>
          <t>種類ごとのシートから自動的に計算されます。</t>
        </r>
      </text>
    </comment>
    <comment ref="K195" authorId="0" shapeId="0" xr:uid="{00000000-0006-0000-0000-000012000000}">
      <text>
        <r>
          <rPr>
            <b/>
            <sz val="11"/>
            <color indexed="81"/>
            <rFont val="ＭＳ Ｐゴシック"/>
            <family val="3"/>
            <charset val="128"/>
          </rPr>
          <t>種類ごとのシートから自動的に計算されます。</t>
        </r>
      </text>
    </comment>
    <comment ref="K208" authorId="0" shapeId="0" xr:uid="{00000000-0006-0000-0000-000013000000}">
      <text>
        <r>
          <rPr>
            <b/>
            <sz val="11"/>
            <color indexed="81"/>
            <rFont val="ＭＳ Ｐゴシック"/>
            <family val="3"/>
            <charset val="128"/>
          </rPr>
          <t>種類ごとのシートから自動的に計算されます。</t>
        </r>
      </text>
    </comment>
    <comment ref="K209" authorId="0" shapeId="0" xr:uid="{00000000-0006-0000-0000-000014000000}">
      <text>
        <r>
          <rPr>
            <b/>
            <sz val="11"/>
            <color indexed="81"/>
            <rFont val="ＭＳ Ｐゴシック"/>
            <family val="3"/>
            <charset val="128"/>
          </rPr>
          <t>種類ごとのシートから自動的に計算されます。</t>
        </r>
      </text>
    </comment>
    <comment ref="K210" authorId="0" shapeId="0" xr:uid="{00000000-0006-0000-0000-000015000000}">
      <text>
        <r>
          <rPr>
            <b/>
            <sz val="11"/>
            <color indexed="81"/>
            <rFont val="ＭＳ Ｐゴシック"/>
            <family val="3"/>
            <charset val="128"/>
          </rPr>
          <t>種類ごとのシートから自動的に計算されます。</t>
        </r>
      </text>
    </comment>
    <comment ref="K211" authorId="0" shapeId="0" xr:uid="{00000000-0006-0000-0000-000016000000}">
      <text>
        <r>
          <rPr>
            <b/>
            <sz val="11"/>
            <color indexed="81"/>
            <rFont val="ＭＳ Ｐゴシック"/>
            <family val="3"/>
            <charset val="128"/>
          </rPr>
          <t>種類ごとのシートから自動的に計算されます。</t>
        </r>
      </text>
    </comment>
    <comment ref="K212" authorId="0" shapeId="0" xr:uid="{00000000-0006-0000-0000-000017000000}">
      <text>
        <r>
          <rPr>
            <b/>
            <sz val="11"/>
            <color indexed="81"/>
            <rFont val="ＭＳ Ｐゴシック"/>
            <family val="3"/>
            <charset val="128"/>
          </rPr>
          <t>種類ごとのシートから自動的に計算されます。</t>
        </r>
      </text>
    </comment>
    <comment ref="K225" authorId="0" shapeId="0" xr:uid="{00000000-0006-0000-0000-000018000000}">
      <text>
        <r>
          <rPr>
            <b/>
            <sz val="11"/>
            <color indexed="81"/>
            <rFont val="ＭＳ Ｐゴシック"/>
            <family val="3"/>
            <charset val="128"/>
          </rPr>
          <t>種類ごとのシートから自動的に計算されます。</t>
        </r>
      </text>
    </comment>
    <comment ref="K226" authorId="0" shapeId="0" xr:uid="{00000000-0006-0000-0000-000019000000}">
      <text>
        <r>
          <rPr>
            <b/>
            <sz val="11"/>
            <color indexed="81"/>
            <rFont val="ＭＳ Ｐゴシック"/>
            <family val="3"/>
            <charset val="128"/>
          </rPr>
          <t>種類ごとのシートから自動的に計算されます。</t>
        </r>
      </text>
    </comment>
    <comment ref="K227" authorId="0" shapeId="0" xr:uid="{00000000-0006-0000-0000-00001A000000}">
      <text>
        <r>
          <rPr>
            <b/>
            <sz val="11"/>
            <color indexed="81"/>
            <rFont val="ＭＳ Ｐゴシック"/>
            <family val="3"/>
            <charset val="128"/>
          </rPr>
          <t>種類ごとのシートから自動的に計算されます。</t>
        </r>
      </text>
    </comment>
    <comment ref="K228" authorId="0" shapeId="0" xr:uid="{00000000-0006-0000-0000-00001B000000}">
      <text>
        <r>
          <rPr>
            <b/>
            <sz val="11"/>
            <color indexed="81"/>
            <rFont val="ＭＳ Ｐゴシック"/>
            <family val="3"/>
            <charset val="128"/>
          </rPr>
          <t>種類ごとのシートから自動的に計算されます。</t>
        </r>
      </text>
    </comment>
    <comment ref="K229" authorId="0" shapeId="0" xr:uid="{00000000-0006-0000-0000-00001C000000}">
      <text>
        <r>
          <rPr>
            <b/>
            <sz val="11"/>
            <color indexed="81"/>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900-000001000000}">
      <text>
        <r>
          <rPr>
            <sz val="10"/>
            <color indexed="81"/>
            <rFont val="ＭＳ Ｐゴシック"/>
            <family val="3"/>
            <charset val="128"/>
          </rPr>
          <t>「表紙」シートで選択された○印が自動的に反映されます。</t>
        </r>
      </text>
    </comment>
    <comment ref="AT4" authorId="0" shapeId="0" xr:uid="{00000000-0006-0000-0900-000002000000}">
      <text>
        <r>
          <rPr>
            <sz val="10"/>
            <color indexed="81"/>
            <rFont val="ＭＳ Ｐゴシック"/>
            <family val="3"/>
            <charset val="128"/>
          </rPr>
          <t>「表紙」シートで選択された○印が自動的に反映されます。</t>
        </r>
      </text>
    </comment>
    <comment ref="AE5" authorId="0" shapeId="0" xr:uid="{00000000-0006-0000-09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9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9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9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9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9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9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9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9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900-00000C000000}">
      <text>
        <r>
          <rPr>
            <sz val="9"/>
            <color indexed="81"/>
            <rFont val="ＭＳ Ｐゴシック"/>
            <family val="3"/>
            <charset val="128"/>
          </rPr>
          <t>同上</t>
        </r>
      </text>
    </comment>
    <comment ref="O18" authorId="0" shapeId="0" xr:uid="{00000000-0006-0000-09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900-00000E000000}">
      <text>
        <r>
          <rPr>
            <sz val="9"/>
            <color indexed="81"/>
            <rFont val="ＭＳ Ｐゴシック"/>
            <family val="3"/>
            <charset val="128"/>
          </rPr>
          <t>⑧、⑨、※3及びｂの合計から自動的に計算されます。</t>
        </r>
      </text>
    </comment>
    <comment ref="AG18" authorId="0" shapeId="0" xr:uid="{00000000-0006-0000-0900-00000F000000}">
      <text>
        <r>
          <rPr>
            <sz val="9"/>
            <color indexed="81"/>
            <rFont val="ＭＳ Ｐゴシック"/>
            <family val="3"/>
            <charset val="128"/>
          </rPr>
          <t>右にあるｂ-1およびｂ-2から、自動的に計算されます。</t>
        </r>
      </text>
    </comment>
    <comment ref="AN18" authorId="0" shapeId="0" xr:uid="{00000000-0006-0000-0900-000010000000}">
      <text>
        <r>
          <rPr>
            <sz val="9"/>
            <color indexed="81"/>
            <rFont val="ＭＳ Ｐゴシック"/>
            <family val="3"/>
            <charset val="128"/>
          </rPr>
          <t>右側にある3つの委託目的別内訳量から、自動的に計算されます。</t>
        </r>
      </text>
    </comment>
    <comment ref="AT18" authorId="0" shapeId="0" xr:uid="{00000000-0006-0000-0900-000011000000}">
      <text>
        <r>
          <rPr>
            <sz val="9"/>
            <color indexed="81"/>
            <rFont val="ＭＳ Ｐゴシック"/>
            <family val="3"/>
            <charset val="128"/>
          </rPr>
          <t>同上</t>
        </r>
      </text>
    </comment>
    <comment ref="O21" authorId="0" shapeId="0" xr:uid="{00000000-0006-0000-09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9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9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8880BFF-6304-420E-920E-C183F3071301}">
      <text>
        <r>
          <rPr>
            <sz val="9"/>
            <color indexed="81"/>
            <rFont val="ＭＳ Ｐゴシック"/>
            <family val="3"/>
            <charset val="128"/>
          </rPr>
          <t>前年度（令和６年度）の実績を記入してください。</t>
        </r>
      </text>
    </comment>
    <comment ref="O24" authorId="0" shapeId="0" xr:uid="{00000000-0006-0000-09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9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FC05383B-10CB-45C9-9AE6-3687FD62EE22}">
      <text>
        <r>
          <rPr>
            <sz val="9"/>
            <color indexed="81"/>
            <rFont val="ＭＳ Ｐゴシック"/>
            <family val="3"/>
            <charset val="128"/>
          </rPr>
          <t>前年度（令和６年度）の実績を記入してください。</t>
        </r>
      </text>
    </comment>
    <comment ref="F26" authorId="0" shapeId="0" xr:uid="{3559AA29-9770-4C5C-B919-A74AAAB23B0C}">
      <text>
        <r>
          <rPr>
            <sz val="9"/>
            <color indexed="81"/>
            <rFont val="ＭＳ Ｐゴシック"/>
            <family val="3"/>
            <charset val="128"/>
          </rPr>
          <t>前年度（令和６年度）の実績を記入してください。</t>
        </r>
      </text>
    </comment>
    <comment ref="F27" authorId="0" shapeId="0" xr:uid="{22D59D23-E68C-40A8-93DD-CE35BD17FB11}">
      <text>
        <r>
          <rPr>
            <sz val="9"/>
            <color indexed="81"/>
            <rFont val="ＭＳ Ｐゴシック"/>
            <family val="3"/>
            <charset val="128"/>
          </rPr>
          <t>前年度（令和６年度）の実績を記入してください。</t>
        </r>
      </text>
    </comment>
    <comment ref="O27" authorId="0" shapeId="0" xr:uid="{00000000-0006-0000-0900-00001B000000}">
      <text>
        <r>
          <rPr>
            <sz val="9"/>
            <color indexed="81"/>
            <rFont val="ＭＳ Ｐゴシック"/>
            <family val="3"/>
            <charset val="128"/>
          </rPr>
          <t>下にあるＢ-1およびＢ-2から、自動的に計算されます。</t>
        </r>
      </text>
    </comment>
    <comment ref="AK27" authorId="0" shapeId="0" xr:uid="{00000000-0006-0000-0900-00001C000000}">
      <text>
        <r>
          <rPr>
            <sz val="9"/>
            <color indexed="81"/>
            <rFont val="ＭＳ Ｐゴシック"/>
            <family val="3"/>
            <charset val="128"/>
          </rPr>
          <t>Ｂとｂの合計が自動的に計算されます。</t>
        </r>
      </text>
    </comment>
    <comment ref="AR27" authorId="0" shapeId="0" xr:uid="{00000000-0006-0000-09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308AB3C1-4602-427E-8286-19AB2B60E714}">
      <text>
        <r>
          <rPr>
            <sz val="9"/>
            <color indexed="81"/>
            <rFont val="ＭＳ Ｐゴシック"/>
            <family val="3"/>
            <charset val="128"/>
          </rPr>
          <t>前年度（令和６年度）の実績を記入してください。</t>
        </r>
      </text>
    </comment>
    <comment ref="Z28" authorId="0" shapeId="0" xr:uid="{00000000-0006-0000-09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D6F86AD-1F4E-41F5-9525-7D6CBA7D7C06}">
      <text>
        <r>
          <rPr>
            <sz val="9"/>
            <color indexed="81"/>
            <rFont val="ＭＳ Ｐゴシック"/>
            <family val="3"/>
            <charset val="128"/>
          </rPr>
          <t>前年度（令和６年度）の実績を記入してください。</t>
        </r>
      </text>
    </comment>
    <comment ref="Z29" authorId="0" shapeId="0" xr:uid="{00000000-0006-0000-0900-000021000000}">
      <text>
        <r>
          <rPr>
            <sz val="9"/>
            <color indexed="81"/>
            <rFont val="ＭＳ Ｐゴシック"/>
            <family val="3"/>
            <charset val="128"/>
          </rPr>
          <t>同上</t>
        </r>
      </text>
    </comment>
    <comment ref="F30" authorId="0" shapeId="0" xr:uid="{5BDE9AA4-27B3-4130-A616-39F95DCF45C1}">
      <text>
        <r>
          <rPr>
            <sz val="9"/>
            <color indexed="81"/>
            <rFont val="ＭＳ Ｐゴシック"/>
            <family val="3"/>
            <charset val="128"/>
          </rPr>
          <t>前年度（令和６年度）の実績を記入してください。</t>
        </r>
      </text>
    </comment>
    <comment ref="Q30" authorId="0" shapeId="0" xr:uid="{00000000-0006-0000-0900-000023000000}">
      <text>
        <r>
          <rPr>
            <sz val="9"/>
            <color indexed="81"/>
            <rFont val="ＭＳ Ｐゴシック"/>
            <family val="3"/>
            <charset val="128"/>
          </rPr>
          <t>右側にある3つの委託目的別内訳量から、自動的に計算されます。</t>
        </r>
      </text>
    </comment>
    <comment ref="Z30" authorId="0" shapeId="0" xr:uid="{00000000-0006-0000-0900-000024000000}">
      <text>
        <r>
          <rPr>
            <sz val="9"/>
            <color indexed="81"/>
            <rFont val="ＭＳ Ｐゴシック"/>
            <family val="3"/>
            <charset val="128"/>
          </rPr>
          <t>同上</t>
        </r>
      </text>
    </comment>
    <comment ref="AK30" authorId="0" shapeId="0" xr:uid="{00000000-0006-0000-09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40A28A62-70A1-4CCC-9157-9E5F69245529}">
      <text>
        <r>
          <rPr>
            <sz val="9"/>
            <color indexed="81"/>
            <rFont val="ＭＳ Ｐゴシック"/>
            <family val="3"/>
            <charset val="128"/>
          </rPr>
          <t>前年度（令和６年度）の実績を記入してください。</t>
        </r>
      </text>
    </comment>
    <comment ref="AR31" authorId="0" shapeId="0" xr:uid="{00000000-0006-0000-09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6DCD4D7-E4F3-442A-98DF-74E2F3D267E4}">
      <text>
        <r>
          <rPr>
            <sz val="9"/>
            <color indexed="81"/>
            <rFont val="ＭＳ Ｐゴシック"/>
            <family val="3"/>
            <charset val="128"/>
          </rPr>
          <t>前年度（令和６年度）の実績を記入してください。</t>
        </r>
      </text>
    </comment>
    <comment ref="F33" authorId="0" shapeId="0" xr:uid="{0C3AE8E3-568D-4CA0-BB0D-E28228079052}">
      <text>
        <r>
          <rPr>
            <sz val="9"/>
            <color indexed="81"/>
            <rFont val="ＭＳ Ｐゴシック"/>
            <family val="3"/>
            <charset val="128"/>
          </rPr>
          <t>前年度（令和６年度）の実績を記入してください。</t>
        </r>
      </text>
    </comment>
    <comment ref="Q33" authorId="0" shapeId="0" xr:uid="{00000000-0006-0000-09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A00-000001000000}">
      <text>
        <r>
          <rPr>
            <sz val="10"/>
            <color indexed="81"/>
            <rFont val="ＭＳ Ｐゴシック"/>
            <family val="3"/>
            <charset val="128"/>
          </rPr>
          <t>「表紙」シートで選択された○印が自動的に反映されます。</t>
        </r>
      </text>
    </comment>
    <comment ref="AT4" authorId="0" shapeId="0" xr:uid="{00000000-0006-0000-0A00-000002000000}">
      <text>
        <r>
          <rPr>
            <sz val="10"/>
            <color indexed="81"/>
            <rFont val="ＭＳ Ｐゴシック"/>
            <family val="3"/>
            <charset val="128"/>
          </rPr>
          <t>「表紙」シートで選択された○印が自動的に反映されます。</t>
        </r>
      </text>
    </comment>
    <comment ref="AE5" authorId="0" shapeId="0" xr:uid="{00000000-0006-0000-0A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A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A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A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A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A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A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A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A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A00-00000C000000}">
      <text>
        <r>
          <rPr>
            <sz val="9"/>
            <color indexed="81"/>
            <rFont val="ＭＳ Ｐゴシック"/>
            <family val="3"/>
            <charset val="128"/>
          </rPr>
          <t>同上</t>
        </r>
      </text>
    </comment>
    <comment ref="O18" authorId="0" shapeId="0" xr:uid="{00000000-0006-0000-0A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A00-00000E000000}">
      <text>
        <r>
          <rPr>
            <sz val="9"/>
            <color indexed="81"/>
            <rFont val="ＭＳ Ｐゴシック"/>
            <family val="3"/>
            <charset val="128"/>
          </rPr>
          <t>⑧、⑨、※3及びｂの合計から自動的に計算されます。</t>
        </r>
      </text>
    </comment>
    <comment ref="AG18" authorId="0" shapeId="0" xr:uid="{00000000-0006-0000-0A00-00000F000000}">
      <text>
        <r>
          <rPr>
            <sz val="9"/>
            <color indexed="81"/>
            <rFont val="ＭＳ Ｐゴシック"/>
            <family val="3"/>
            <charset val="128"/>
          </rPr>
          <t>右にあるｂ-1およびｂ-2から、自動的に計算されます。</t>
        </r>
      </text>
    </comment>
    <comment ref="AN18" authorId="0" shapeId="0" xr:uid="{00000000-0006-0000-0A00-000010000000}">
      <text>
        <r>
          <rPr>
            <sz val="9"/>
            <color indexed="81"/>
            <rFont val="ＭＳ Ｐゴシック"/>
            <family val="3"/>
            <charset val="128"/>
          </rPr>
          <t>右側にある3つの委託目的別内訳量から、自動的に計算されます。</t>
        </r>
      </text>
    </comment>
    <comment ref="AT18" authorId="0" shapeId="0" xr:uid="{00000000-0006-0000-0A00-000011000000}">
      <text>
        <r>
          <rPr>
            <sz val="9"/>
            <color indexed="81"/>
            <rFont val="ＭＳ Ｐゴシック"/>
            <family val="3"/>
            <charset val="128"/>
          </rPr>
          <t>同上</t>
        </r>
      </text>
    </comment>
    <comment ref="O21" authorId="0" shapeId="0" xr:uid="{00000000-0006-0000-0A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A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A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7B13EB94-F38D-4066-9DAB-2D7C0840A8D3}">
      <text>
        <r>
          <rPr>
            <sz val="9"/>
            <color indexed="81"/>
            <rFont val="ＭＳ Ｐゴシック"/>
            <family val="3"/>
            <charset val="128"/>
          </rPr>
          <t>前年度（令和６年度）の実績を記入してください。</t>
        </r>
      </text>
    </comment>
    <comment ref="O24" authorId="0" shapeId="0" xr:uid="{00000000-0006-0000-0A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A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8B9F1F4-05DF-4175-B9E8-3BBC38EB2A8C}">
      <text>
        <r>
          <rPr>
            <sz val="9"/>
            <color indexed="81"/>
            <rFont val="ＭＳ Ｐゴシック"/>
            <family val="3"/>
            <charset val="128"/>
          </rPr>
          <t>前年度（令和６年度）の実績を記入してください。</t>
        </r>
      </text>
    </comment>
    <comment ref="F26" authorId="0" shapeId="0" xr:uid="{A40D1D86-0739-4CEC-B4DC-D168DC1391EE}">
      <text>
        <r>
          <rPr>
            <sz val="9"/>
            <color indexed="81"/>
            <rFont val="ＭＳ Ｐゴシック"/>
            <family val="3"/>
            <charset val="128"/>
          </rPr>
          <t>前年度（令和６年度）の実績を記入してください。</t>
        </r>
      </text>
    </comment>
    <comment ref="F27" authorId="0" shapeId="0" xr:uid="{C790EDB3-6BE6-4C40-ADC0-4AA2077E9060}">
      <text>
        <r>
          <rPr>
            <sz val="9"/>
            <color indexed="81"/>
            <rFont val="ＭＳ Ｐゴシック"/>
            <family val="3"/>
            <charset val="128"/>
          </rPr>
          <t>前年度（令和６年度）の実績を記入してください。</t>
        </r>
      </text>
    </comment>
    <comment ref="O27" authorId="0" shapeId="0" xr:uid="{00000000-0006-0000-0A00-00001B000000}">
      <text>
        <r>
          <rPr>
            <sz val="9"/>
            <color indexed="81"/>
            <rFont val="ＭＳ Ｐゴシック"/>
            <family val="3"/>
            <charset val="128"/>
          </rPr>
          <t>下にあるＢ-1およびＢ-2から、自動的に計算されます。</t>
        </r>
      </text>
    </comment>
    <comment ref="AK27" authorId="0" shapeId="0" xr:uid="{00000000-0006-0000-0A00-00001C000000}">
      <text>
        <r>
          <rPr>
            <sz val="9"/>
            <color indexed="81"/>
            <rFont val="ＭＳ Ｐゴシック"/>
            <family val="3"/>
            <charset val="128"/>
          </rPr>
          <t>Ｂとｂの合計が自動的に計算されます。</t>
        </r>
      </text>
    </comment>
    <comment ref="AR27" authorId="0" shapeId="0" xr:uid="{00000000-0006-0000-0A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7C2A35BC-19B4-4120-87CE-849073EF7F8E}">
      <text>
        <r>
          <rPr>
            <sz val="9"/>
            <color indexed="81"/>
            <rFont val="ＭＳ Ｐゴシック"/>
            <family val="3"/>
            <charset val="128"/>
          </rPr>
          <t>前年度（令和６年度）の実績を記入してください。</t>
        </r>
      </text>
    </comment>
    <comment ref="Z28" authorId="0" shapeId="0" xr:uid="{00000000-0006-0000-0A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245788B7-D9DC-42B8-AEE3-E730303FCFEC}">
      <text>
        <r>
          <rPr>
            <sz val="9"/>
            <color indexed="81"/>
            <rFont val="ＭＳ Ｐゴシック"/>
            <family val="3"/>
            <charset val="128"/>
          </rPr>
          <t>前年度（令和６年度）の実績を記入してください。</t>
        </r>
      </text>
    </comment>
    <comment ref="Z29" authorId="0" shapeId="0" xr:uid="{00000000-0006-0000-0A00-000021000000}">
      <text>
        <r>
          <rPr>
            <sz val="9"/>
            <color indexed="81"/>
            <rFont val="ＭＳ Ｐゴシック"/>
            <family val="3"/>
            <charset val="128"/>
          </rPr>
          <t>同上</t>
        </r>
      </text>
    </comment>
    <comment ref="F30" authorId="0" shapeId="0" xr:uid="{75464AC5-ECA2-4ECC-A1B7-ECD2A82BB152}">
      <text>
        <r>
          <rPr>
            <sz val="9"/>
            <color indexed="81"/>
            <rFont val="ＭＳ Ｐゴシック"/>
            <family val="3"/>
            <charset val="128"/>
          </rPr>
          <t>前年度（令和６年度）の実績を記入してください。</t>
        </r>
      </text>
    </comment>
    <comment ref="Q30" authorId="0" shapeId="0" xr:uid="{00000000-0006-0000-0A00-000023000000}">
      <text>
        <r>
          <rPr>
            <sz val="9"/>
            <color indexed="81"/>
            <rFont val="ＭＳ Ｐゴシック"/>
            <family val="3"/>
            <charset val="128"/>
          </rPr>
          <t>右側にある3つの委託目的別内訳量から、自動的に計算されます。</t>
        </r>
      </text>
    </comment>
    <comment ref="Z30" authorId="0" shapeId="0" xr:uid="{00000000-0006-0000-0A00-000024000000}">
      <text>
        <r>
          <rPr>
            <sz val="9"/>
            <color indexed="81"/>
            <rFont val="ＭＳ Ｐゴシック"/>
            <family val="3"/>
            <charset val="128"/>
          </rPr>
          <t>同上</t>
        </r>
      </text>
    </comment>
    <comment ref="AK30" authorId="0" shapeId="0" xr:uid="{00000000-0006-0000-0A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630860B8-F222-46A5-8C01-30727A72C12D}">
      <text>
        <r>
          <rPr>
            <sz val="9"/>
            <color indexed="81"/>
            <rFont val="ＭＳ Ｐゴシック"/>
            <family val="3"/>
            <charset val="128"/>
          </rPr>
          <t>前年度（令和６年度）の実績を記入してください。</t>
        </r>
      </text>
    </comment>
    <comment ref="AR31" authorId="0" shapeId="0" xr:uid="{00000000-0006-0000-0A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AB2D577-3634-4211-90DA-CC0FC825227D}">
      <text>
        <r>
          <rPr>
            <sz val="9"/>
            <color indexed="81"/>
            <rFont val="ＭＳ Ｐゴシック"/>
            <family val="3"/>
            <charset val="128"/>
          </rPr>
          <t>前年度（令和６年度）の実績を記入してください。</t>
        </r>
      </text>
    </comment>
    <comment ref="F33" authorId="0" shapeId="0" xr:uid="{EE3904A3-AA5F-436A-AF8A-299A3DB75075}">
      <text>
        <r>
          <rPr>
            <sz val="9"/>
            <color indexed="81"/>
            <rFont val="ＭＳ Ｐゴシック"/>
            <family val="3"/>
            <charset val="128"/>
          </rPr>
          <t>前年度（令和６年度）の実績を記入してください。</t>
        </r>
      </text>
    </comment>
    <comment ref="Q33" authorId="0" shapeId="0" xr:uid="{00000000-0006-0000-0A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B00-000001000000}">
      <text>
        <r>
          <rPr>
            <sz val="10"/>
            <color indexed="81"/>
            <rFont val="ＭＳ Ｐゴシック"/>
            <family val="3"/>
            <charset val="128"/>
          </rPr>
          <t>「表紙」シートで選択された○印が自動的に反映されます。</t>
        </r>
      </text>
    </comment>
    <comment ref="AT4" authorId="0" shapeId="0" xr:uid="{00000000-0006-0000-0B00-000002000000}">
      <text>
        <r>
          <rPr>
            <sz val="10"/>
            <color indexed="81"/>
            <rFont val="ＭＳ Ｐゴシック"/>
            <family val="3"/>
            <charset val="128"/>
          </rPr>
          <t>「表紙」シートで選択された○印が自動的に反映されます。</t>
        </r>
      </text>
    </comment>
    <comment ref="AE5" authorId="0" shapeId="0" xr:uid="{00000000-0006-0000-0B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B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B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B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B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B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B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B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B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B00-00000C000000}">
      <text>
        <r>
          <rPr>
            <sz val="9"/>
            <color indexed="81"/>
            <rFont val="ＭＳ Ｐゴシック"/>
            <family val="3"/>
            <charset val="128"/>
          </rPr>
          <t>同上</t>
        </r>
      </text>
    </comment>
    <comment ref="O18" authorId="0" shapeId="0" xr:uid="{00000000-0006-0000-0B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B00-00000E000000}">
      <text>
        <r>
          <rPr>
            <sz val="9"/>
            <color indexed="81"/>
            <rFont val="ＭＳ Ｐゴシック"/>
            <family val="3"/>
            <charset val="128"/>
          </rPr>
          <t>⑧、⑨、※3及びｂの合計から自動的に計算されます。</t>
        </r>
      </text>
    </comment>
    <comment ref="AG18" authorId="0" shapeId="0" xr:uid="{00000000-0006-0000-0B00-00000F000000}">
      <text>
        <r>
          <rPr>
            <sz val="9"/>
            <color indexed="81"/>
            <rFont val="ＭＳ Ｐゴシック"/>
            <family val="3"/>
            <charset val="128"/>
          </rPr>
          <t>右にあるｂ-1およびｂ-2から、自動的に計算されます。</t>
        </r>
      </text>
    </comment>
    <comment ref="AN18" authorId="0" shapeId="0" xr:uid="{00000000-0006-0000-0B00-000010000000}">
      <text>
        <r>
          <rPr>
            <sz val="9"/>
            <color indexed="81"/>
            <rFont val="ＭＳ Ｐゴシック"/>
            <family val="3"/>
            <charset val="128"/>
          </rPr>
          <t>右側にある3つの委託目的別内訳量から、自動的に計算されます。</t>
        </r>
      </text>
    </comment>
    <comment ref="AT18" authorId="0" shapeId="0" xr:uid="{00000000-0006-0000-0B00-000011000000}">
      <text>
        <r>
          <rPr>
            <sz val="9"/>
            <color indexed="81"/>
            <rFont val="ＭＳ Ｐゴシック"/>
            <family val="3"/>
            <charset val="128"/>
          </rPr>
          <t>同上</t>
        </r>
      </text>
    </comment>
    <comment ref="O21" authorId="0" shapeId="0" xr:uid="{00000000-0006-0000-0B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B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B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2E50542A-7AC8-4D07-AA97-6547C4A55E08}">
      <text>
        <r>
          <rPr>
            <sz val="9"/>
            <color indexed="81"/>
            <rFont val="ＭＳ Ｐゴシック"/>
            <family val="3"/>
            <charset val="128"/>
          </rPr>
          <t>前年度（令和６年度）の実績を記入してください。</t>
        </r>
      </text>
    </comment>
    <comment ref="O24" authorId="0" shapeId="0" xr:uid="{00000000-0006-0000-0B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B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9BF2F78-FF41-413E-99DE-5F11E8CD5092}">
      <text>
        <r>
          <rPr>
            <sz val="9"/>
            <color indexed="81"/>
            <rFont val="ＭＳ Ｐゴシック"/>
            <family val="3"/>
            <charset val="128"/>
          </rPr>
          <t>前年度（令和６年度）の実績を記入してください。</t>
        </r>
      </text>
    </comment>
    <comment ref="F26" authorId="0" shapeId="0" xr:uid="{0E679BDA-BBF2-4B26-8B1E-6E9425BA7937}">
      <text>
        <r>
          <rPr>
            <sz val="9"/>
            <color indexed="81"/>
            <rFont val="ＭＳ Ｐゴシック"/>
            <family val="3"/>
            <charset val="128"/>
          </rPr>
          <t>前年度（令和６年度）の実績を記入してください。</t>
        </r>
      </text>
    </comment>
    <comment ref="F27" authorId="0" shapeId="0" xr:uid="{62E5AE3C-C7E4-4E55-93F3-B121FA55761B}">
      <text>
        <r>
          <rPr>
            <sz val="9"/>
            <color indexed="81"/>
            <rFont val="ＭＳ Ｐゴシック"/>
            <family val="3"/>
            <charset val="128"/>
          </rPr>
          <t>前年度（令和６年度）の実績を記入してください。</t>
        </r>
      </text>
    </comment>
    <comment ref="O27" authorId="0" shapeId="0" xr:uid="{00000000-0006-0000-0B00-00001B000000}">
      <text>
        <r>
          <rPr>
            <sz val="9"/>
            <color indexed="81"/>
            <rFont val="ＭＳ Ｐゴシック"/>
            <family val="3"/>
            <charset val="128"/>
          </rPr>
          <t>下にあるＢ-1およびＢ-2から、自動的に計算されます。</t>
        </r>
      </text>
    </comment>
    <comment ref="AK27" authorId="0" shapeId="0" xr:uid="{00000000-0006-0000-0B00-00001C000000}">
      <text>
        <r>
          <rPr>
            <sz val="9"/>
            <color indexed="81"/>
            <rFont val="ＭＳ Ｐゴシック"/>
            <family val="3"/>
            <charset val="128"/>
          </rPr>
          <t>Ｂとｂの合計が自動的に計算されます。</t>
        </r>
      </text>
    </comment>
    <comment ref="AR27" authorId="0" shapeId="0" xr:uid="{00000000-0006-0000-0B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C3073FFF-363C-4ADB-8A52-86378145CB50}">
      <text>
        <r>
          <rPr>
            <sz val="9"/>
            <color indexed="81"/>
            <rFont val="ＭＳ Ｐゴシック"/>
            <family val="3"/>
            <charset val="128"/>
          </rPr>
          <t>前年度（令和６年度）の実績を記入してください。</t>
        </r>
      </text>
    </comment>
    <comment ref="Z28" authorId="0" shapeId="0" xr:uid="{00000000-0006-0000-0B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1B5083B-4CB3-4D3A-9491-75098416FA44}">
      <text>
        <r>
          <rPr>
            <sz val="9"/>
            <color indexed="81"/>
            <rFont val="ＭＳ Ｐゴシック"/>
            <family val="3"/>
            <charset val="128"/>
          </rPr>
          <t>前年度（令和６年度）の実績を記入してください。</t>
        </r>
      </text>
    </comment>
    <comment ref="Z29" authorId="0" shapeId="0" xr:uid="{00000000-0006-0000-0B00-000021000000}">
      <text>
        <r>
          <rPr>
            <sz val="9"/>
            <color indexed="81"/>
            <rFont val="ＭＳ Ｐゴシック"/>
            <family val="3"/>
            <charset val="128"/>
          </rPr>
          <t>同上</t>
        </r>
      </text>
    </comment>
    <comment ref="F30" authorId="0" shapeId="0" xr:uid="{BC88B5F3-5539-4713-AABC-D79968B39BF3}">
      <text>
        <r>
          <rPr>
            <sz val="9"/>
            <color indexed="81"/>
            <rFont val="ＭＳ Ｐゴシック"/>
            <family val="3"/>
            <charset val="128"/>
          </rPr>
          <t>前年度（令和６年度）の実績を記入してください。</t>
        </r>
      </text>
    </comment>
    <comment ref="Q30" authorId="0" shapeId="0" xr:uid="{00000000-0006-0000-0B00-000023000000}">
      <text>
        <r>
          <rPr>
            <sz val="9"/>
            <color indexed="81"/>
            <rFont val="ＭＳ Ｐゴシック"/>
            <family val="3"/>
            <charset val="128"/>
          </rPr>
          <t>右側にある3つの委託目的別内訳量から、自動的に計算されます。</t>
        </r>
      </text>
    </comment>
    <comment ref="Z30" authorId="0" shapeId="0" xr:uid="{00000000-0006-0000-0B00-000024000000}">
      <text>
        <r>
          <rPr>
            <sz val="9"/>
            <color indexed="81"/>
            <rFont val="ＭＳ Ｐゴシック"/>
            <family val="3"/>
            <charset val="128"/>
          </rPr>
          <t>同上</t>
        </r>
      </text>
    </comment>
    <comment ref="AK30" authorId="0" shapeId="0" xr:uid="{00000000-0006-0000-0B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1EE49EB3-7EF6-40FC-8889-31068420E0BB}">
      <text>
        <r>
          <rPr>
            <sz val="9"/>
            <color indexed="81"/>
            <rFont val="ＭＳ Ｐゴシック"/>
            <family val="3"/>
            <charset val="128"/>
          </rPr>
          <t>前年度（令和６年度）の実績を記入してください。</t>
        </r>
      </text>
    </comment>
    <comment ref="AR31" authorId="0" shapeId="0" xr:uid="{00000000-0006-0000-0B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5294F7-00D0-4192-812B-BE5361E3D7F8}">
      <text>
        <r>
          <rPr>
            <sz val="9"/>
            <color indexed="81"/>
            <rFont val="ＭＳ Ｐゴシック"/>
            <family val="3"/>
            <charset val="128"/>
          </rPr>
          <t>前年度（令和６年度）の実績を記入してください。</t>
        </r>
      </text>
    </comment>
    <comment ref="F33" authorId="0" shapeId="0" xr:uid="{1ED44BF2-3C1B-4920-96A6-BF18253121FB}">
      <text>
        <r>
          <rPr>
            <sz val="9"/>
            <color indexed="81"/>
            <rFont val="ＭＳ Ｐゴシック"/>
            <family val="3"/>
            <charset val="128"/>
          </rPr>
          <t>前年度（令和６年度）の実績を記入してください。</t>
        </r>
      </text>
    </comment>
    <comment ref="Q33" authorId="0" shapeId="0" xr:uid="{00000000-0006-0000-0B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C00-000001000000}">
      <text>
        <r>
          <rPr>
            <sz val="10"/>
            <color indexed="81"/>
            <rFont val="ＭＳ Ｐゴシック"/>
            <family val="3"/>
            <charset val="128"/>
          </rPr>
          <t>「表紙」シートで選択された○印が自動的に反映されます。</t>
        </r>
      </text>
    </comment>
    <comment ref="AT4" authorId="0" shapeId="0" xr:uid="{00000000-0006-0000-0C00-000002000000}">
      <text>
        <r>
          <rPr>
            <sz val="10"/>
            <color indexed="81"/>
            <rFont val="ＭＳ Ｐゴシック"/>
            <family val="3"/>
            <charset val="128"/>
          </rPr>
          <t>「表紙」シートで選択された○印が自動的に反映されます。</t>
        </r>
      </text>
    </comment>
    <comment ref="AE5" authorId="0" shapeId="0" xr:uid="{00000000-0006-0000-0C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C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C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C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C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C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C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C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C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C00-00000C000000}">
      <text>
        <r>
          <rPr>
            <sz val="9"/>
            <color indexed="81"/>
            <rFont val="ＭＳ Ｐゴシック"/>
            <family val="3"/>
            <charset val="128"/>
          </rPr>
          <t>同上</t>
        </r>
      </text>
    </comment>
    <comment ref="O18" authorId="0" shapeId="0" xr:uid="{00000000-0006-0000-0C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C00-00000E000000}">
      <text>
        <r>
          <rPr>
            <sz val="9"/>
            <color indexed="81"/>
            <rFont val="ＭＳ Ｐゴシック"/>
            <family val="3"/>
            <charset val="128"/>
          </rPr>
          <t>⑧、⑨、※3及びｂの合計から自動的に計算されます。</t>
        </r>
      </text>
    </comment>
    <comment ref="AG18" authorId="0" shapeId="0" xr:uid="{00000000-0006-0000-0C00-00000F000000}">
      <text>
        <r>
          <rPr>
            <sz val="9"/>
            <color indexed="81"/>
            <rFont val="ＭＳ Ｐゴシック"/>
            <family val="3"/>
            <charset val="128"/>
          </rPr>
          <t>右にあるｂ-1およびｂ-2から、自動的に計算されます。</t>
        </r>
      </text>
    </comment>
    <comment ref="AN18" authorId="0" shapeId="0" xr:uid="{00000000-0006-0000-0C00-000010000000}">
      <text>
        <r>
          <rPr>
            <sz val="9"/>
            <color indexed="81"/>
            <rFont val="ＭＳ Ｐゴシック"/>
            <family val="3"/>
            <charset val="128"/>
          </rPr>
          <t>右側にある3つの委託目的別内訳量から、自動的に計算されます。</t>
        </r>
      </text>
    </comment>
    <comment ref="AT18" authorId="0" shapeId="0" xr:uid="{00000000-0006-0000-0C00-000011000000}">
      <text>
        <r>
          <rPr>
            <sz val="9"/>
            <color indexed="81"/>
            <rFont val="ＭＳ Ｐゴシック"/>
            <family val="3"/>
            <charset val="128"/>
          </rPr>
          <t>同上</t>
        </r>
      </text>
    </comment>
    <comment ref="O21" authorId="0" shapeId="0" xr:uid="{00000000-0006-0000-0C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C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C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9C168A23-F45B-4F52-9657-A49CD4652B7B}">
      <text>
        <r>
          <rPr>
            <sz val="9"/>
            <color indexed="81"/>
            <rFont val="ＭＳ Ｐゴシック"/>
            <family val="3"/>
            <charset val="128"/>
          </rPr>
          <t>前年度（令和６年度）の実績を記入してください。</t>
        </r>
      </text>
    </comment>
    <comment ref="O24" authorId="0" shapeId="0" xr:uid="{00000000-0006-0000-0C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C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9CD79FF7-4934-47A0-AAAF-48F962199B66}">
      <text>
        <r>
          <rPr>
            <sz val="9"/>
            <color indexed="81"/>
            <rFont val="ＭＳ Ｐゴシック"/>
            <family val="3"/>
            <charset val="128"/>
          </rPr>
          <t>前年度（令和６年度）の実績を記入してください。</t>
        </r>
      </text>
    </comment>
    <comment ref="F26" authorId="0" shapeId="0" xr:uid="{940D67B6-DBD1-44B4-88A5-12A9BA9109EC}">
      <text>
        <r>
          <rPr>
            <sz val="9"/>
            <color indexed="81"/>
            <rFont val="ＭＳ Ｐゴシック"/>
            <family val="3"/>
            <charset val="128"/>
          </rPr>
          <t>前年度（令和６年度）の実績を記入してください。</t>
        </r>
      </text>
    </comment>
    <comment ref="F27" authorId="0" shapeId="0" xr:uid="{B347A2FE-3F55-481C-A248-E572175E8DBB}">
      <text>
        <r>
          <rPr>
            <sz val="9"/>
            <color indexed="81"/>
            <rFont val="ＭＳ Ｐゴシック"/>
            <family val="3"/>
            <charset val="128"/>
          </rPr>
          <t>前年度（令和６年度）の実績を記入してください。</t>
        </r>
      </text>
    </comment>
    <comment ref="O27" authorId="0" shapeId="0" xr:uid="{00000000-0006-0000-0C00-00001B000000}">
      <text>
        <r>
          <rPr>
            <sz val="9"/>
            <color indexed="81"/>
            <rFont val="ＭＳ Ｐゴシック"/>
            <family val="3"/>
            <charset val="128"/>
          </rPr>
          <t>下にあるＢ-1およびＢ-2から、自動的に計算されます。</t>
        </r>
      </text>
    </comment>
    <comment ref="AK27" authorId="0" shapeId="0" xr:uid="{00000000-0006-0000-0C00-00001C000000}">
      <text>
        <r>
          <rPr>
            <sz val="9"/>
            <color indexed="81"/>
            <rFont val="ＭＳ Ｐゴシック"/>
            <family val="3"/>
            <charset val="128"/>
          </rPr>
          <t>Ｂとｂの合計が自動的に計算されます。</t>
        </r>
      </text>
    </comment>
    <comment ref="AR27" authorId="0" shapeId="0" xr:uid="{00000000-0006-0000-0C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237FB107-B5FA-465E-9712-8B9EE5BDDDB2}">
      <text>
        <r>
          <rPr>
            <sz val="9"/>
            <color indexed="81"/>
            <rFont val="ＭＳ Ｐゴシック"/>
            <family val="3"/>
            <charset val="128"/>
          </rPr>
          <t>前年度（令和６年度）の実績を記入してください。</t>
        </r>
      </text>
    </comment>
    <comment ref="Z28" authorId="0" shapeId="0" xr:uid="{00000000-0006-0000-0C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5BB833F-E392-4156-954C-89B666671072}">
      <text>
        <r>
          <rPr>
            <sz val="9"/>
            <color indexed="81"/>
            <rFont val="ＭＳ Ｐゴシック"/>
            <family val="3"/>
            <charset val="128"/>
          </rPr>
          <t>前年度（令和６年度）の実績を記入してください。</t>
        </r>
      </text>
    </comment>
    <comment ref="Z29" authorId="0" shapeId="0" xr:uid="{00000000-0006-0000-0C00-000021000000}">
      <text>
        <r>
          <rPr>
            <sz val="9"/>
            <color indexed="81"/>
            <rFont val="ＭＳ Ｐゴシック"/>
            <family val="3"/>
            <charset val="128"/>
          </rPr>
          <t>同上</t>
        </r>
      </text>
    </comment>
    <comment ref="F30" authorId="0" shapeId="0" xr:uid="{65E430AF-3971-4F4D-AECE-E22C843B550A}">
      <text>
        <r>
          <rPr>
            <sz val="9"/>
            <color indexed="81"/>
            <rFont val="ＭＳ Ｐゴシック"/>
            <family val="3"/>
            <charset val="128"/>
          </rPr>
          <t>前年度（令和６年度）の実績を記入してください。</t>
        </r>
      </text>
    </comment>
    <comment ref="Q30" authorId="0" shapeId="0" xr:uid="{00000000-0006-0000-0C00-000023000000}">
      <text>
        <r>
          <rPr>
            <sz val="9"/>
            <color indexed="81"/>
            <rFont val="ＭＳ Ｐゴシック"/>
            <family val="3"/>
            <charset val="128"/>
          </rPr>
          <t>右側にある3つの委託目的別内訳量から、自動的に計算されます。</t>
        </r>
      </text>
    </comment>
    <comment ref="Z30" authorId="0" shapeId="0" xr:uid="{00000000-0006-0000-0C00-000024000000}">
      <text>
        <r>
          <rPr>
            <sz val="9"/>
            <color indexed="81"/>
            <rFont val="ＭＳ Ｐゴシック"/>
            <family val="3"/>
            <charset val="128"/>
          </rPr>
          <t>同上</t>
        </r>
      </text>
    </comment>
    <comment ref="AK30" authorId="0" shapeId="0" xr:uid="{00000000-0006-0000-0C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EF999C1-6DEE-489C-8AB8-8895F9FFB667}">
      <text>
        <r>
          <rPr>
            <sz val="9"/>
            <color indexed="81"/>
            <rFont val="ＭＳ Ｐゴシック"/>
            <family val="3"/>
            <charset val="128"/>
          </rPr>
          <t>前年度（令和６年度）の実績を記入してください。</t>
        </r>
      </text>
    </comment>
    <comment ref="AR31" authorId="0" shapeId="0" xr:uid="{00000000-0006-0000-0C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EE12CC0C-C61F-44EB-9A09-663F3703DA3B}">
      <text>
        <r>
          <rPr>
            <sz val="9"/>
            <color indexed="81"/>
            <rFont val="ＭＳ Ｐゴシック"/>
            <family val="3"/>
            <charset val="128"/>
          </rPr>
          <t>前年度（令和６年度）の実績を記入してください。</t>
        </r>
      </text>
    </comment>
    <comment ref="F33" authorId="0" shapeId="0" xr:uid="{42D521DE-C2A6-45B1-AFBC-38D04AA5808B}">
      <text>
        <r>
          <rPr>
            <sz val="9"/>
            <color indexed="81"/>
            <rFont val="ＭＳ Ｐゴシック"/>
            <family val="3"/>
            <charset val="128"/>
          </rPr>
          <t>前年度（令和６年度）の実績を記入してください。</t>
        </r>
      </text>
    </comment>
    <comment ref="Q33" authorId="0" shapeId="0" xr:uid="{00000000-0006-0000-0C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D00-000001000000}">
      <text>
        <r>
          <rPr>
            <sz val="10"/>
            <color indexed="81"/>
            <rFont val="ＭＳ Ｐゴシック"/>
            <family val="3"/>
            <charset val="128"/>
          </rPr>
          <t>「表紙」シートで選択された○印が自動的に反映されます。</t>
        </r>
      </text>
    </comment>
    <comment ref="AT4" authorId="0" shapeId="0" xr:uid="{00000000-0006-0000-0D00-000002000000}">
      <text>
        <r>
          <rPr>
            <sz val="10"/>
            <color indexed="81"/>
            <rFont val="ＭＳ Ｐゴシック"/>
            <family val="3"/>
            <charset val="128"/>
          </rPr>
          <t>「表紙」シートで選択された○印が自動的に反映されます。</t>
        </r>
      </text>
    </comment>
    <comment ref="AE5" authorId="0" shapeId="0" xr:uid="{00000000-0006-0000-0D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D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D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D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D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D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D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D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D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D00-00000C000000}">
      <text>
        <r>
          <rPr>
            <sz val="9"/>
            <color indexed="81"/>
            <rFont val="ＭＳ Ｐゴシック"/>
            <family val="3"/>
            <charset val="128"/>
          </rPr>
          <t>同上</t>
        </r>
      </text>
    </comment>
    <comment ref="O18" authorId="0" shapeId="0" xr:uid="{00000000-0006-0000-0D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D00-00000E000000}">
      <text>
        <r>
          <rPr>
            <sz val="9"/>
            <color indexed="81"/>
            <rFont val="ＭＳ Ｐゴシック"/>
            <family val="3"/>
            <charset val="128"/>
          </rPr>
          <t>⑧、⑨、※3及びｂの合計から自動的に計算されます。</t>
        </r>
      </text>
    </comment>
    <comment ref="AG18" authorId="0" shapeId="0" xr:uid="{00000000-0006-0000-0D00-00000F000000}">
      <text>
        <r>
          <rPr>
            <sz val="9"/>
            <color indexed="81"/>
            <rFont val="ＭＳ Ｐゴシック"/>
            <family val="3"/>
            <charset val="128"/>
          </rPr>
          <t>右にあるｂ-1およびｂ-2から、自動的に計算されます。</t>
        </r>
      </text>
    </comment>
    <comment ref="AN18" authorId="0" shapeId="0" xr:uid="{00000000-0006-0000-0D00-000010000000}">
      <text>
        <r>
          <rPr>
            <sz val="9"/>
            <color indexed="81"/>
            <rFont val="ＭＳ Ｐゴシック"/>
            <family val="3"/>
            <charset val="128"/>
          </rPr>
          <t>右側にある3つの委託目的別内訳量から、自動的に計算されます。</t>
        </r>
      </text>
    </comment>
    <comment ref="AT18" authorId="0" shapeId="0" xr:uid="{00000000-0006-0000-0D00-000011000000}">
      <text>
        <r>
          <rPr>
            <sz val="9"/>
            <color indexed="81"/>
            <rFont val="ＭＳ Ｐゴシック"/>
            <family val="3"/>
            <charset val="128"/>
          </rPr>
          <t>同上</t>
        </r>
      </text>
    </comment>
    <comment ref="O21" authorId="0" shapeId="0" xr:uid="{00000000-0006-0000-0D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D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D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7A77925C-09AF-40CF-9700-862E2BE63E5C}">
      <text>
        <r>
          <rPr>
            <sz val="9"/>
            <color indexed="81"/>
            <rFont val="ＭＳ Ｐゴシック"/>
            <family val="3"/>
            <charset val="128"/>
          </rPr>
          <t>前年度（令和６年度）の実績を記入してください。</t>
        </r>
      </text>
    </comment>
    <comment ref="O24" authorId="0" shapeId="0" xr:uid="{00000000-0006-0000-0D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D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50CA8CE9-2005-48E9-A0F4-D4AD22FE0F7D}">
      <text>
        <r>
          <rPr>
            <sz val="9"/>
            <color indexed="81"/>
            <rFont val="ＭＳ Ｐゴシック"/>
            <family val="3"/>
            <charset val="128"/>
          </rPr>
          <t>前年度（令和６年度）の実績を記入してください。</t>
        </r>
      </text>
    </comment>
    <comment ref="F26" authorId="0" shapeId="0" xr:uid="{B5B162C0-051F-4699-BD4E-4FB85B07671A}">
      <text>
        <r>
          <rPr>
            <sz val="9"/>
            <color indexed="81"/>
            <rFont val="ＭＳ Ｐゴシック"/>
            <family val="3"/>
            <charset val="128"/>
          </rPr>
          <t>前年度（令和６年度）の実績を記入してください。</t>
        </r>
      </text>
    </comment>
    <comment ref="F27" authorId="0" shapeId="0" xr:uid="{02F29517-A487-4B36-B553-93DB428413F2}">
      <text>
        <r>
          <rPr>
            <sz val="9"/>
            <color indexed="81"/>
            <rFont val="ＭＳ Ｐゴシック"/>
            <family val="3"/>
            <charset val="128"/>
          </rPr>
          <t>前年度（令和６年度）の実績を記入してください。</t>
        </r>
      </text>
    </comment>
    <comment ref="O27" authorId="0" shapeId="0" xr:uid="{00000000-0006-0000-0D00-00001B000000}">
      <text>
        <r>
          <rPr>
            <sz val="9"/>
            <color indexed="81"/>
            <rFont val="ＭＳ Ｐゴシック"/>
            <family val="3"/>
            <charset val="128"/>
          </rPr>
          <t>下にあるＢ-1およびＢ-2から、自動的に計算されます。</t>
        </r>
      </text>
    </comment>
    <comment ref="AK27" authorId="0" shapeId="0" xr:uid="{00000000-0006-0000-0D00-00001C000000}">
      <text>
        <r>
          <rPr>
            <sz val="9"/>
            <color indexed="81"/>
            <rFont val="ＭＳ Ｐゴシック"/>
            <family val="3"/>
            <charset val="128"/>
          </rPr>
          <t>Ｂとｂの合計が自動的に計算されます。</t>
        </r>
      </text>
    </comment>
    <comment ref="AR27" authorId="0" shapeId="0" xr:uid="{00000000-0006-0000-0D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682802F-F564-4BFB-91A7-0DD2601ED55E}">
      <text>
        <r>
          <rPr>
            <sz val="9"/>
            <color indexed="81"/>
            <rFont val="ＭＳ Ｐゴシック"/>
            <family val="3"/>
            <charset val="128"/>
          </rPr>
          <t>前年度（令和６年度）の実績を記入してください。</t>
        </r>
      </text>
    </comment>
    <comment ref="Z28" authorId="0" shapeId="0" xr:uid="{00000000-0006-0000-0D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F6AAA7B8-C5E6-4909-8EDE-036213C60CEB}">
      <text>
        <r>
          <rPr>
            <sz val="9"/>
            <color indexed="81"/>
            <rFont val="ＭＳ Ｐゴシック"/>
            <family val="3"/>
            <charset val="128"/>
          </rPr>
          <t>前年度（令和６年度）の実績を記入してください。</t>
        </r>
      </text>
    </comment>
    <comment ref="Z29" authorId="0" shapeId="0" xr:uid="{00000000-0006-0000-0D00-000021000000}">
      <text>
        <r>
          <rPr>
            <sz val="9"/>
            <color indexed="81"/>
            <rFont val="ＭＳ Ｐゴシック"/>
            <family val="3"/>
            <charset val="128"/>
          </rPr>
          <t>同上</t>
        </r>
      </text>
    </comment>
    <comment ref="F30" authorId="0" shapeId="0" xr:uid="{E38EA207-1552-40C9-B427-84E8C51D3754}">
      <text>
        <r>
          <rPr>
            <sz val="9"/>
            <color indexed="81"/>
            <rFont val="ＭＳ Ｐゴシック"/>
            <family val="3"/>
            <charset val="128"/>
          </rPr>
          <t>前年度（令和６年度）の実績を記入してください。</t>
        </r>
      </text>
    </comment>
    <comment ref="Q30" authorId="0" shapeId="0" xr:uid="{00000000-0006-0000-0D00-000023000000}">
      <text>
        <r>
          <rPr>
            <sz val="9"/>
            <color indexed="81"/>
            <rFont val="ＭＳ Ｐゴシック"/>
            <family val="3"/>
            <charset val="128"/>
          </rPr>
          <t>右側にある3つの委託目的別内訳量から、自動的に計算されます。</t>
        </r>
      </text>
    </comment>
    <comment ref="Z30" authorId="0" shapeId="0" xr:uid="{00000000-0006-0000-0D00-000024000000}">
      <text>
        <r>
          <rPr>
            <sz val="9"/>
            <color indexed="81"/>
            <rFont val="ＭＳ Ｐゴシック"/>
            <family val="3"/>
            <charset val="128"/>
          </rPr>
          <t>同上</t>
        </r>
      </text>
    </comment>
    <comment ref="AK30" authorId="0" shapeId="0" xr:uid="{00000000-0006-0000-0D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DDEAD2F6-EAC4-4BBA-9590-33F0EA79E0A1}">
      <text>
        <r>
          <rPr>
            <sz val="9"/>
            <color indexed="81"/>
            <rFont val="ＭＳ Ｐゴシック"/>
            <family val="3"/>
            <charset val="128"/>
          </rPr>
          <t>前年度（令和６年度）の実績を記入してください。</t>
        </r>
      </text>
    </comment>
    <comment ref="AR31" authorId="0" shapeId="0" xr:uid="{00000000-0006-0000-0D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D690D8B3-1DF3-45D3-BAF1-045CBFC62B8A}">
      <text>
        <r>
          <rPr>
            <sz val="9"/>
            <color indexed="81"/>
            <rFont val="ＭＳ Ｐゴシック"/>
            <family val="3"/>
            <charset val="128"/>
          </rPr>
          <t>前年度（令和６年度）の実績を記入してください。</t>
        </r>
      </text>
    </comment>
    <comment ref="F33" authorId="0" shapeId="0" xr:uid="{51BF3F22-448E-44FA-9CD7-73F4EE6DCDC8}">
      <text>
        <r>
          <rPr>
            <sz val="9"/>
            <color indexed="81"/>
            <rFont val="ＭＳ Ｐゴシック"/>
            <family val="3"/>
            <charset val="128"/>
          </rPr>
          <t>前年度（令和６年度）の実績を記入してください。</t>
        </r>
      </text>
    </comment>
    <comment ref="Q33" authorId="0" shapeId="0" xr:uid="{00000000-0006-0000-0D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E00-000001000000}">
      <text>
        <r>
          <rPr>
            <sz val="10"/>
            <color indexed="81"/>
            <rFont val="ＭＳ Ｐゴシック"/>
            <family val="3"/>
            <charset val="128"/>
          </rPr>
          <t>「表紙」シートで選択された○印が自動的に反映されます。</t>
        </r>
      </text>
    </comment>
    <comment ref="AT4" authorId="0" shapeId="0" xr:uid="{00000000-0006-0000-0E00-000002000000}">
      <text>
        <r>
          <rPr>
            <sz val="10"/>
            <color indexed="81"/>
            <rFont val="ＭＳ Ｐゴシック"/>
            <family val="3"/>
            <charset val="128"/>
          </rPr>
          <t>「表紙」シートで選択された○印が自動的に反映されます。</t>
        </r>
      </text>
    </comment>
    <comment ref="AE5" authorId="0" shapeId="0" xr:uid="{00000000-0006-0000-0E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E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E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E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E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E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E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E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E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E00-00000C000000}">
      <text>
        <r>
          <rPr>
            <sz val="9"/>
            <color indexed="81"/>
            <rFont val="ＭＳ Ｐゴシック"/>
            <family val="3"/>
            <charset val="128"/>
          </rPr>
          <t>同上</t>
        </r>
      </text>
    </comment>
    <comment ref="O18" authorId="0" shapeId="0" xr:uid="{00000000-0006-0000-0E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E00-00000E000000}">
      <text>
        <r>
          <rPr>
            <sz val="9"/>
            <color indexed="81"/>
            <rFont val="ＭＳ Ｐゴシック"/>
            <family val="3"/>
            <charset val="128"/>
          </rPr>
          <t>⑧、⑨、※3及びｂの合計から自動的に計算されます。</t>
        </r>
      </text>
    </comment>
    <comment ref="AG18" authorId="0" shapeId="0" xr:uid="{00000000-0006-0000-0E00-00000F000000}">
      <text>
        <r>
          <rPr>
            <sz val="9"/>
            <color indexed="81"/>
            <rFont val="ＭＳ Ｐゴシック"/>
            <family val="3"/>
            <charset val="128"/>
          </rPr>
          <t>右にあるｂ-1およびｂ-2から、自動的に計算されます。</t>
        </r>
      </text>
    </comment>
    <comment ref="AN18" authorId="0" shapeId="0" xr:uid="{00000000-0006-0000-0E00-000010000000}">
      <text>
        <r>
          <rPr>
            <sz val="9"/>
            <color indexed="81"/>
            <rFont val="ＭＳ Ｐゴシック"/>
            <family val="3"/>
            <charset val="128"/>
          </rPr>
          <t>右側にある3つの委託目的別内訳量から、自動的に計算されます。</t>
        </r>
      </text>
    </comment>
    <comment ref="AT18" authorId="0" shapeId="0" xr:uid="{00000000-0006-0000-0E00-000011000000}">
      <text>
        <r>
          <rPr>
            <sz val="9"/>
            <color indexed="81"/>
            <rFont val="ＭＳ Ｐゴシック"/>
            <family val="3"/>
            <charset val="128"/>
          </rPr>
          <t>同上</t>
        </r>
      </text>
    </comment>
    <comment ref="O21" authorId="0" shapeId="0" xr:uid="{00000000-0006-0000-0E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E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E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3203342A-FD2B-451F-B172-8C94D8A97884}">
      <text>
        <r>
          <rPr>
            <sz val="9"/>
            <color indexed="81"/>
            <rFont val="ＭＳ Ｐゴシック"/>
            <family val="3"/>
            <charset val="128"/>
          </rPr>
          <t>前年度（令和６年度）の実績を記入してください。</t>
        </r>
      </text>
    </comment>
    <comment ref="O24" authorId="0" shapeId="0" xr:uid="{00000000-0006-0000-0E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E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40B7BC75-2198-48AA-B419-1731A750E931}">
      <text>
        <r>
          <rPr>
            <sz val="9"/>
            <color indexed="81"/>
            <rFont val="ＭＳ Ｐゴシック"/>
            <family val="3"/>
            <charset val="128"/>
          </rPr>
          <t>前年度（令和６年度）の実績を記入してください。</t>
        </r>
      </text>
    </comment>
    <comment ref="F26" authorId="0" shapeId="0" xr:uid="{6588D45B-25AD-46CB-9C45-28AEEBF3329C}">
      <text>
        <r>
          <rPr>
            <sz val="9"/>
            <color indexed="81"/>
            <rFont val="ＭＳ Ｐゴシック"/>
            <family val="3"/>
            <charset val="128"/>
          </rPr>
          <t>前年度（令和６年度）の実績を記入してください。</t>
        </r>
      </text>
    </comment>
    <comment ref="F27" authorId="0" shapeId="0" xr:uid="{B1B2283E-6EF2-47DE-A23D-867E9C932EDD}">
      <text>
        <r>
          <rPr>
            <sz val="9"/>
            <color indexed="81"/>
            <rFont val="ＭＳ Ｐゴシック"/>
            <family val="3"/>
            <charset val="128"/>
          </rPr>
          <t>前年度（令和６年度）の実績を記入してください。</t>
        </r>
      </text>
    </comment>
    <comment ref="O27" authorId="0" shapeId="0" xr:uid="{00000000-0006-0000-0E00-00001B000000}">
      <text>
        <r>
          <rPr>
            <sz val="9"/>
            <color indexed="81"/>
            <rFont val="ＭＳ Ｐゴシック"/>
            <family val="3"/>
            <charset val="128"/>
          </rPr>
          <t>下にあるＢ-1およびＢ-2から、自動的に計算されます。</t>
        </r>
      </text>
    </comment>
    <comment ref="AK27" authorId="0" shapeId="0" xr:uid="{00000000-0006-0000-0E00-00001C000000}">
      <text>
        <r>
          <rPr>
            <sz val="9"/>
            <color indexed="81"/>
            <rFont val="ＭＳ Ｐゴシック"/>
            <family val="3"/>
            <charset val="128"/>
          </rPr>
          <t>Ｂとｂの合計が自動的に計算されます。</t>
        </r>
      </text>
    </comment>
    <comment ref="AR27" authorId="0" shapeId="0" xr:uid="{00000000-0006-0000-0E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D0517B71-8111-4409-8C8A-826A5BD8B3F6}">
      <text>
        <r>
          <rPr>
            <sz val="9"/>
            <color indexed="81"/>
            <rFont val="ＭＳ Ｐゴシック"/>
            <family val="3"/>
            <charset val="128"/>
          </rPr>
          <t>前年度（令和６年度）の実績を記入してください。</t>
        </r>
      </text>
    </comment>
    <comment ref="Z28" authorId="0" shapeId="0" xr:uid="{00000000-0006-0000-0E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1169D58-5762-4130-8A75-2231AAF7C8C8}">
      <text>
        <r>
          <rPr>
            <sz val="9"/>
            <color indexed="81"/>
            <rFont val="ＭＳ Ｐゴシック"/>
            <family val="3"/>
            <charset val="128"/>
          </rPr>
          <t>前年度（令和６年度）の実績を記入してください。</t>
        </r>
      </text>
    </comment>
    <comment ref="Z29" authorId="0" shapeId="0" xr:uid="{00000000-0006-0000-0E00-000021000000}">
      <text>
        <r>
          <rPr>
            <sz val="9"/>
            <color indexed="81"/>
            <rFont val="ＭＳ Ｐゴシック"/>
            <family val="3"/>
            <charset val="128"/>
          </rPr>
          <t>同上</t>
        </r>
      </text>
    </comment>
    <comment ref="F30" authorId="0" shapeId="0" xr:uid="{A099D33D-12E5-4CF6-A385-ADAF14B7752E}">
      <text>
        <r>
          <rPr>
            <sz val="9"/>
            <color indexed="81"/>
            <rFont val="ＭＳ Ｐゴシック"/>
            <family val="3"/>
            <charset val="128"/>
          </rPr>
          <t>前年度（令和６年度）の実績を記入してください。</t>
        </r>
      </text>
    </comment>
    <comment ref="Q30" authorId="0" shapeId="0" xr:uid="{00000000-0006-0000-0E00-000023000000}">
      <text>
        <r>
          <rPr>
            <sz val="9"/>
            <color indexed="81"/>
            <rFont val="ＭＳ Ｐゴシック"/>
            <family val="3"/>
            <charset val="128"/>
          </rPr>
          <t>右側にある3つの委託目的別内訳量から、自動的に計算されます。</t>
        </r>
      </text>
    </comment>
    <comment ref="Z30" authorId="0" shapeId="0" xr:uid="{00000000-0006-0000-0E00-000024000000}">
      <text>
        <r>
          <rPr>
            <sz val="9"/>
            <color indexed="81"/>
            <rFont val="ＭＳ Ｐゴシック"/>
            <family val="3"/>
            <charset val="128"/>
          </rPr>
          <t>同上</t>
        </r>
      </text>
    </comment>
    <comment ref="AK30" authorId="0" shapeId="0" xr:uid="{00000000-0006-0000-0E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7533CFB6-A67B-4A18-87F7-DDE437B4A343}">
      <text>
        <r>
          <rPr>
            <sz val="9"/>
            <color indexed="81"/>
            <rFont val="ＭＳ Ｐゴシック"/>
            <family val="3"/>
            <charset val="128"/>
          </rPr>
          <t>前年度（令和６年度）の実績を記入してください。</t>
        </r>
      </text>
    </comment>
    <comment ref="AR31" authorId="0" shapeId="0" xr:uid="{00000000-0006-0000-0E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89E9516E-886F-498A-ADA2-564A62003C07}">
      <text>
        <r>
          <rPr>
            <sz val="9"/>
            <color indexed="81"/>
            <rFont val="ＭＳ Ｐゴシック"/>
            <family val="3"/>
            <charset val="128"/>
          </rPr>
          <t>前年度（令和６年度）の実績を記入してください。</t>
        </r>
      </text>
    </comment>
    <comment ref="F33" authorId="0" shapeId="0" xr:uid="{D60056D5-4799-4B8D-91DA-1CC7401D64DC}">
      <text>
        <r>
          <rPr>
            <sz val="9"/>
            <color indexed="81"/>
            <rFont val="ＭＳ Ｐゴシック"/>
            <family val="3"/>
            <charset val="128"/>
          </rPr>
          <t>前年度（令和６年度）の実績を記入してください。</t>
        </r>
      </text>
    </comment>
    <comment ref="Q33" authorId="0" shapeId="0" xr:uid="{00000000-0006-0000-0E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F00-000001000000}">
      <text>
        <r>
          <rPr>
            <sz val="10"/>
            <color indexed="81"/>
            <rFont val="ＭＳ Ｐゴシック"/>
            <family val="3"/>
            <charset val="128"/>
          </rPr>
          <t>「表紙」シートで選択された○印が自動的に反映されます。</t>
        </r>
      </text>
    </comment>
    <comment ref="AT4" authorId="0" shapeId="0" xr:uid="{00000000-0006-0000-0F00-000002000000}">
      <text>
        <r>
          <rPr>
            <sz val="10"/>
            <color indexed="81"/>
            <rFont val="ＭＳ Ｐゴシック"/>
            <family val="3"/>
            <charset val="128"/>
          </rPr>
          <t>「表紙」シートで選択された○印が自動的に反映されます。</t>
        </r>
      </text>
    </comment>
    <comment ref="AE5" authorId="0" shapeId="0" xr:uid="{00000000-0006-0000-0F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F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F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F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F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F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F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F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F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F00-00000C000000}">
      <text>
        <r>
          <rPr>
            <sz val="9"/>
            <color indexed="81"/>
            <rFont val="ＭＳ Ｐゴシック"/>
            <family val="3"/>
            <charset val="128"/>
          </rPr>
          <t>同上</t>
        </r>
      </text>
    </comment>
    <comment ref="O18" authorId="0" shapeId="0" xr:uid="{00000000-0006-0000-0F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F00-00000E000000}">
      <text>
        <r>
          <rPr>
            <sz val="9"/>
            <color indexed="81"/>
            <rFont val="ＭＳ Ｐゴシック"/>
            <family val="3"/>
            <charset val="128"/>
          </rPr>
          <t>⑧、⑨、※3及びｂの合計から自動的に計算されます。</t>
        </r>
      </text>
    </comment>
    <comment ref="AG18" authorId="0" shapeId="0" xr:uid="{00000000-0006-0000-0F00-00000F000000}">
      <text>
        <r>
          <rPr>
            <sz val="9"/>
            <color indexed="81"/>
            <rFont val="ＭＳ Ｐゴシック"/>
            <family val="3"/>
            <charset val="128"/>
          </rPr>
          <t>右にあるｂ-1およびｂ-2から、自動的に計算されます。</t>
        </r>
      </text>
    </comment>
    <comment ref="AN18" authorId="0" shapeId="0" xr:uid="{00000000-0006-0000-0F00-000010000000}">
      <text>
        <r>
          <rPr>
            <sz val="9"/>
            <color indexed="81"/>
            <rFont val="ＭＳ Ｐゴシック"/>
            <family val="3"/>
            <charset val="128"/>
          </rPr>
          <t>右側にある3つの委託目的別内訳量から、自動的に計算されます。</t>
        </r>
      </text>
    </comment>
    <comment ref="AT18" authorId="0" shapeId="0" xr:uid="{00000000-0006-0000-0F00-000011000000}">
      <text>
        <r>
          <rPr>
            <sz val="9"/>
            <color indexed="81"/>
            <rFont val="ＭＳ Ｐゴシック"/>
            <family val="3"/>
            <charset val="128"/>
          </rPr>
          <t>同上</t>
        </r>
      </text>
    </comment>
    <comment ref="O21" authorId="0" shapeId="0" xr:uid="{00000000-0006-0000-0F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F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F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F4C12531-86EE-4E57-963D-470A8AE7E2BA}">
      <text>
        <r>
          <rPr>
            <sz val="9"/>
            <color indexed="81"/>
            <rFont val="ＭＳ Ｐゴシック"/>
            <family val="3"/>
            <charset val="128"/>
          </rPr>
          <t>前年度（令和６年度）の実績を記入してください。</t>
        </r>
      </text>
    </comment>
    <comment ref="O24" authorId="0" shapeId="0" xr:uid="{00000000-0006-0000-0F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F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88B83B9D-013E-4F64-9F82-B2EF4D5F23CD}">
      <text>
        <r>
          <rPr>
            <sz val="9"/>
            <color indexed="81"/>
            <rFont val="ＭＳ Ｐゴシック"/>
            <family val="3"/>
            <charset val="128"/>
          </rPr>
          <t>前年度（令和６年度）の実績を記入してください。</t>
        </r>
      </text>
    </comment>
    <comment ref="F26" authorId="0" shapeId="0" xr:uid="{9F900A8F-F05B-493D-B4B8-84F446E49951}">
      <text>
        <r>
          <rPr>
            <sz val="9"/>
            <color indexed="81"/>
            <rFont val="ＭＳ Ｐゴシック"/>
            <family val="3"/>
            <charset val="128"/>
          </rPr>
          <t>前年度（令和６年度）の実績を記入してください。</t>
        </r>
      </text>
    </comment>
    <comment ref="F27" authorId="0" shapeId="0" xr:uid="{2614909D-63FB-43B2-AE54-BF440FD06759}">
      <text>
        <r>
          <rPr>
            <sz val="9"/>
            <color indexed="81"/>
            <rFont val="ＭＳ Ｐゴシック"/>
            <family val="3"/>
            <charset val="128"/>
          </rPr>
          <t>前年度（令和６年度）の実績を記入してください。</t>
        </r>
      </text>
    </comment>
    <comment ref="O27" authorId="0" shapeId="0" xr:uid="{00000000-0006-0000-0F00-00001B000000}">
      <text>
        <r>
          <rPr>
            <sz val="9"/>
            <color indexed="81"/>
            <rFont val="ＭＳ Ｐゴシック"/>
            <family val="3"/>
            <charset val="128"/>
          </rPr>
          <t>下にあるＢ-1およびＢ-2から、自動的に計算されます。</t>
        </r>
      </text>
    </comment>
    <comment ref="AK27" authorId="0" shapeId="0" xr:uid="{00000000-0006-0000-0F00-00001C000000}">
      <text>
        <r>
          <rPr>
            <sz val="9"/>
            <color indexed="81"/>
            <rFont val="ＭＳ Ｐゴシック"/>
            <family val="3"/>
            <charset val="128"/>
          </rPr>
          <t>Ｂとｂの合計が自動的に計算されます。</t>
        </r>
      </text>
    </comment>
    <comment ref="AR27" authorId="0" shapeId="0" xr:uid="{00000000-0006-0000-0F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EC34FEF-16AB-44D5-B666-4BCF44AA7627}">
      <text>
        <r>
          <rPr>
            <sz val="9"/>
            <color indexed="81"/>
            <rFont val="ＭＳ Ｐゴシック"/>
            <family val="3"/>
            <charset val="128"/>
          </rPr>
          <t>前年度（令和６年度）の実績を記入してください。</t>
        </r>
      </text>
    </comment>
    <comment ref="Z28" authorId="0" shapeId="0" xr:uid="{00000000-0006-0000-0F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502979A5-D567-418C-A011-ED2C9CD0D07B}">
      <text>
        <r>
          <rPr>
            <sz val="9"/>
            <color indexed="81"/>
            <rFont val="ＭＳ Ｐゴシック"/>
            <family val="3"/>
            <charset val="128"/>
          </rPr>
          <t>前年度（令和６年度）の実績を記入してください。</t>
        </r>
      </text>
    </comment>
    <comment ref="Z29" authorId="0" shapeId="0" xr:uid="{00000000-0006-0000-0F00-000021000000}">
      <text>
        <r>
          <rPr>
            <sz val="9"/>
            <color indexed="81"/>
            <rFont val="ＭＳ Ｐゴシック"/>
            <family val="3"/>
            <charset val="128"/>
          </rPr>
          <t>同上</t>
        </r>
      </text>
    </comment>
    <comment ref="F30" authorId="0" shapeId="0" xr:uid="{0F79C684-0C6C-434D-A7BD-966475CBD845}">
      <text>
        <r>
          <rPr>
            <sz val="9"/>
            <color indexed="81"/>
            <rFont val="ＭＳ Ｐゴシック"/>
            <family val="3"/>
            <charset val="128"/>
          </rPr>
          <t>前年度（令和６年度）の実績を記入してください。</t>
        </r>
      </text>
    </comment>
    <comment ref="Q30" authorId="0" shapeId="0" xr:uid="{00000000-0006-0000-0F00-000023000000}">
      <text>
        <r>
          <rPr>
            <sz val="9"/>
            <color indexed="81"/>
            <rFont val="ＭＳ Ｐゴシック"/>
            <family val="3"/>
            <charset val="128"/>
          </rPr>
          <t>右側にある3つの委託目的別内訳量から、自動的に計算されます。</t>
        </r>
      </text>
    </comment>
    <comment ref="Z30" authorId="0" shapeId="0" xr:uid="{00000000-0006-0000-0F00-000024000000}">
      <text>
        <r>
          <rPr>
            <sz val="9"/>
            <color indexed="81"/>
            <rFont val="ＭＳ Ｐゴシック"/>
            <family val="3"/>
            <charset val="128"/>
          </rPr>
          <t>同上</t>
        </r>
      </text>
    </comment>
    <comment ref="AK30" authorId="0" shapeId="0" xr:uid="{00000000-0006-0000-0F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C20C9B92-1C4E-42AB-9166-460712590A42}">
      <text>
        <r>
          <rPr>
            <sz val="9"/>
            <color indexed="81"/>
            <rFont val="ＭＳ Ｐゴシック"/>
            <family val="3"/>
            <charset val="128"/>
          </rPr>
          <t>前年度（令和６年度）の実績を記入してください。</t>
        </r>
      </text>
    </comment>
    <comment ref="AR31" authorId="0" shapeId="0" xr:uid="{00000000-0006-0000-0F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1F3AA21D-FA80-4000-ADC7-FD17CE153D52}">
      <text>
        <r>
          <rPr>
            <sz val="9"/>
            <color indexed="81"/>
            <rFont val="ＭＳ Ｐゴシック"/>
            <family val="3"/>
            <charset val="128"/>
          </rPr>
          <t>前年度（令和６年度）の実績を記入してください。</t>
        </r>
      </text>
    </comment>
    <comment ref="F33" authorId="0" shapeId="0" xr:uid="{63E79624-49A5-41A4-A246-11F3CA70667B}">
      <text>
        <r>
          <rPr>
            <sz val="9"/>
            <color indexed="81"/>
            <rFont val="ＭＳ Ｐゴシック"/>
            <family val="3"/>
            <charset val="128"/>
          </rPr>
          <t>前年度（令和６年度）の実績を記入してください。</t>
        </r>
      </text>
    </comment>
    <comment ref="Q33" authorId="0" shapeId="0" xr:uid="{00000000-0006-0000-0F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000-000001000000}">
      <text>
        <r>
          <rPr>
            <sz val="10"/>
            <color indexed="81"/>
            <rFont val="ＭＳ Ｐゴシック"/>
            <family val="3"/>
            <charset val="128"/>
          </rPr>
          <t>「表紙」シートで選択された○印が自動的に反映されます。</t>
        </r>
      </text>
    </comment>
    <comment ref="AT4" authorId="0" shapeId="0" xr:uid="{00000000-0006-0000-1000-000002000000}">
      <text>
        <r>
          <rPr>
            <sz val="10"/>
            <color indexed="81"/>
            <rFont val="ＭＳ Ｐゴシック"/>
            <family val="3"/>
            <charset val="128"/>
          </rPr>
          <t>「表紙」シートで選択された○印が自動的に反映されます。</t>
        </r>
      </text>
    </comment>
    <comment ref="AE5" authorId="0" shapeId="0" xr:uid="{00000000-0006-0000-10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0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0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0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0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0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0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0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0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000-00000C000000}">
      <text>
        <r>
          <rPr>
            <sz val="9"/>
            <color indexed="81"/>
            <rFont val="ＭＳ Ｐゴシック"/>
            <family val="3"/>
            <charset val="128"/>
          </rPr>
          <t>同上</t>
        </r>
      </text>
    </comment>
    <comment ref="O18" authorId="0" shapeId="0" xr:uid="{00000000-0006-0000-10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000-00000E000000}">
      <text>
        <r>
          <rPr>
            <sz val="9"/>
            <color indexed="81"/>
            <rFont val="ＭＳ Ｐゴシック"/>
            <family val="3"/>
            <charset val="128"/>
          </rPr>
          <t>⑧、⑨、※3及びｂの合計から自動的に計算されます。</t>
        </r>
      </text>
    </comment>
    <comment ref="AG18" authorId="0" shapeId="0" xr:uid="{00000000-0006-0000-1000-00000F000000}">
      <text>
        <r>
          <rPr>
            <sz val="9"/>
            <color indexed="81"/>
            <rFont val="ＭＳ Ｐゴシック"/>
            <family val="3"/>
            <charset val="128"/>
          </rPr>
          <t>右にあるｂ-1およびｂ-2から、自動的に計算されます。</t>
        </r>
      </text>
    </comment>
    <comment ref="AN18" authorId="0" shapeId="0" xr:uid="{00000000-0006-0000-1000-000010000000}">
      <text>
        <r>
          <rPr>
            <sz val="9"/>
            <color indexed="81"/>
            <rFont val="ＭＳ Ｐゴシック"/>
            <family val="3"/>
            <charset val="128"/>
          </rPr>
          <t>右側にある3つの委託目的別内訳量から、自動的に計算されます。</t>
        </r>
      </text>
    </comment>
    <comment ref="AT18" authorId="0" shapeId="0" xr:uid="{00000000-0006-0000-1000-000011000000}">
      <text>
        <r>
          <rPr>
            <sz val="9"/>
            <color indexed="81"/>
            <rFont val="ＭＳ Ｐゴシック"/>
            <family val="3"/>
            <charset val="128"/>
          </rPr>
          <t>同上</t>
        </r>
      </text>
    </comment>
    <comment ref="O21" authorId="0" shapeId="0" xr:uid="{00000000-0006-0000-10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0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0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FAAF4BE-9679-46FB-AD9A-89E47E76BDEC}">
      <text>
        <r>
          <rPr>
            <sz val="9"/>
            <color indexed="81"/>
            <rFont val="ＭＳ Ｐゴシック"/>
            <family val="3"/>
            <charset val="128"/>
          </rPr>
          <t>前年度（令和６年度）の実績を記入してください。</t>
        </r>
      </text>
    </comment>
    <comment ref="O24" authorId="0" shapeId="0" xr:uid="{00000000-0006-0000-10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0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4D037085-4A36-4814-80E0-A40243DA915E}">
      <text>
        <r>
          <rPr>
            <sz val="9"/>
            <color indexed="81"/>
            <rFont val="ＭＳ Ｐゴシック"/>
            <family val="3"/>
            <charset val="128"/>
          </rPr>
          <t>前年度（令和６年度）の実績を記入してください。</t>
        </r>
      </text>
    </comment>
    <comment ref="F26" authorId="0" shapeId="0" xr:uid="{5CC32A5A-5FC2-4A04-8B6B-AD941F67F960}">
      <text>
        <r>
          <rPr>
            <sz val="9"/>
            <color indexed="81"/>
            <rFont val="ＭＳ Ｐゴシック"/>
            <family val="3"/>
            <charset val="128"/>
          </rPr>
          <t>前年度（令和６年度）の実績を記入してください。</t>
        </r>
      </text>
    </comment>
    <comment ref="F27" authorId="0" shapeId="0" xr:uid="{446E0D46-32AF-45DC-88A4-F4373C85D9AF}">
      <text>
        <r>
          <rPr>
            <sz val="9"/>
            <color indexed="81"/>
            <rFont val="ＭＳ Ｐゴシック"/>
            <family val="3"/>
            <charset val="128"/>
          </rPr>
          <t>前年度（令和６年度）の実績を記入してください。</t>
        </r>
      </text>
    </comment>
    <comment ref="O27" authorId="0" shapeId="0" xr:uid="{00000000-0006-0000-1000-00001B000000}">
      <text>
        <r>
          <rPr>
            <sz val="9"/>
            <color indexed="81"/>
            <rFont val="ＭＳ Ｐゴシック"/>
            <family val="3"/>
            <charset val="128"/>
          </rPr>
          <t>下にあるＢ-1およびＢ-2から、自動的に計算されます。</t>
        </r>
      </text>
    </comment>
    <comment ref="AK27" authorId="0" shapeId="0" xr:uid="{00000000-0006-0000-1000-00001C000000}">
      <text>
        <r>
          <rPr>
            <sz val="9"/>
            <color indexed="81"/>
            <rFont val="ＭＳ Ｐゴシック"/>
            <family val="3"/>
            <charset val="128"/>
          </rPr>
          <t>Ｂとｂの合計が自動的に計算されます。</t>
        </r>
      </text>
    </comment>
    <comment ref="AR27" authorId="0" shapeId="0" xr:uid="{00000000-0006-0000-10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994BDBEC-733D-476F-9768-F2DD2E62F701}">
      <text>
        <r>
          <rPr>
            <sz val="9"/>
            <color indexed="81"/>
            <rFont val="ＭＳ Ｐゴシック"/>
            <family val="3"/>
            <charset val="128"/>
          </rPr>
          <t>前年度（令和６年度）の実績を記入してください。</t>
        </r>
      </text>
    </comment>
    <comment ref="Z28" authorId="0" shapeId="0" xr:uid="{00000000-0006-0000-10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7ABB7464-E14F-4B73-9F35-98089FBABA21}">
      <text>
        <r>
          <rPr>
            <sz val="9"/>
            <color indexed="81"/>
            <rFont val="ＭＳ Ｐゴシック"/>
            <family val="3"/>
            <charset val="128"/>
          </rPr>
          <t>前年度（令和６年度）の実績を記入してください。</t>
        </r>
      </text>
    </comment>
    <comment ref="Z29" authorId="0" shapeId="0" xr:uid="{00000000-0006-0000-1000-000021000000}">
      <text>
        <r>
          <rPr>
            <sz val="9"/>
            <color indexed="81"/>
            <rFont val="ＭＳ Ｐゴシック"/>
            <family val="3"/>
            <charset val="128"/>
          </rPr>
          <t>同上</t>
        </r>
      </text>
    </comment>
    <comment ref="F30" authorId="0" shapeId="0" xr:uid="{6D5E9A34-51D4-4E6E-85A8-F62FF13E7893}">
      <text>
        <r>
          <rPr>
            <sz val="9"/>
            <color indexed="81"/>
            <rFont val="ＭＳ Ｐゴシック"/>
            <family val="3"/>
            <charset val="128"/>
          </rPr>
          <t>前年度（令和６年度）の実績を記入してください。</t>
        </r>
      </text>
    </comment>
    <comment ref="Q30" authorId="0" shapeId="0" xr:uid="{00000000-0006-0000-1000-000023000000}">
      <text>
        <r>
          <rPr>
            <sz val="9"/>
            <color indexed="81"/>
            <rFont val="ＭＳ Ｐゴシック"/>
            <family val="3"/>
            <charset val="128"/>
          </rPr>
          <t>右側にある3つの委託目的別内訳量から、自動的に計算されます。</t>
        </r>
      </text>
    </comment>
    <comment ref="Z30" authorId="0" shapeId="0" xr:uid="{00000000-0006-0000-1000-000024000000}">
      <text>
        <r>
          <rPr>
            <sz val="9"/>
            <color indexed="81"/>
            <rFont val="ＭＳ Ｐゴシック"/>
            <family val="3"/>
            <charset val="128"/>
          </rPr>
          <t>同上</t>
        </r>
      </text>
    </comment>
    <comment ref="AK30" authorId="0" shapeId="0" xr:uid="{00000000-0006-0000-10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8AE4D373-A67A-45A7-8F5E-1FAA98DDDFB0}">
      <text>
        <r>
          <rPr>
            <sz val="9"/>
            <color indexed="81"/>
            <rFont val="ＭＳ Ｐゴシック"/>
            <family val="3"/>
            <charset val="128"/>
          </rPr>
          <t>前年度（令和６年度）の実績を記入してください。</t>
        </r>
      </text>
    </comment>
    <comment ref="AR31" authorId="0" shapeId="0" xr:uid="{00000000-0006-0000-10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74980C15-20FA-4BE9-81B0-E07CD13E6752}">
      <text>
        <r>
          <rPr>
            <sz val="9"/>
            <color indexed="81"/>
            <rFont val="ＭＳ Ｐゴシック"/>
            <family val="3"/>
            <charset val="128"/>
          </rPr>
          <t>前年度（令和６年度）の実績を記入してください。</t>
        </r>
      </text>
    </comment>
    <comment ref="F33" authorId="0" shapeId="0" xr:uid="{8712165D-44BF-4CA1-BE17-4528C0344CAB}">
      <text>
        <r>
          <rPr>
            <sz val="9"/>
            <color indexed="81"/>
            <rFont val="ＭＳ Ｐゴシック"/>
            <family val="3"/>
            <charset val="128"/>
          </rPr>
          <t>前年度（令和６年度）の実績を記入してください。</t>
        </r>
      </text>
    </comment>
    <comment ref="Q33" authorId="0" shapeId="0" xr:uid="{00000000-0006-0000-10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100-000001000000}">
      <text>
        <r>
          <rPr>
            <sz val="10"/>
            <color indexed="81"/>
            <rFont val="ＭＳ Ｐゴシック"/>
            <family val="3"/>
            <charset val="128"/>
          </rPr>
          <t>「表紙」シートで選択された○印が自動的に反映されます。</t>
        </r>
      </text>
    </comment>
    <comment ref="AT4" authorId="0" shapeId="0" xr:uid="{00000000-0006-0000-1100-000002000000}">
      <text>
        <r>
          <rPr>
            <sz val="10"/>
            <color indexed="81"/>
            <rFont val="ＭＳ Ｐゴシック"/>
            <family val="3"/>
            <charset val="128"/>
          </rPr>
          <t>「表紙」シートで選択された○印が自動的に反映されます。</t>
        </r>
      </text>
    </comment>
    <comment ref="AE5" authorId="0" shapeId="0" xr:uid="{00000000-0006-0000-1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1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1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1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1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1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100-00000C000000}">
      <text>
        <r>
          <rPr>
            <sz val="9"/>
            <color indexed="81"/>
            <rFont val="ＭＳ Ｐゴシック"/>
            <family val="3"/>
            <charset val="128"/>
          </rPr>
          <t>同上</t>
        </r>
      </text>
    </comment>
    <comment ref="O18" authorId="0" shapeId="0" xr:uid="{00000000-0006-0000-11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100-00000E000000}">
      <text>
        <r>
          <rPr>
            <sz val="9"/>
            <color indexed="81"/>
            <rFont val="ＭＳ Ｐゴシック"/>
            <family val="3"/>
            <charset val="128"/>
          </rPr>
          <t>⑧、⑨、※3及びｂの合計から自動的に計算されます。</t>
        </r>
      </text>
    </comment>
    <comment ref="AG18" authorId="0" shapeId="0" xr:uid="{00000000-0006-0000-1100-00000F000000}">
      <text>
        <r>
          <rPr>
            <sz val="9"/>
            <color indexed="81"/>
            <rFont val="ＭＳ Ｐゴシック"/>
            <family val="3"/>
            <charset val="128"/>
          </rPr>
          <t>右にあるｂ-1およびｂ-2から、自動的に計算されます。</t>
        </r>
      </text>
    </comment>
    <comment ref="AN18" authorId="0" shapeId="0" xr:uid="{00000000-0006-0000-1100-000010000000}">
      <text>
        <r>
          <rPr>
            <sz val="9"/>
            <color indexed="81"/>
            <rFont val="ＭＳ Ｐゴシック"/>
            <family val="3"/>
            <charset val="128"/>
          </rPr>
          <t>右側にある3つの委託目的別内訳量から、自動的に計算されます。</t>
        </r>
      </text>
    </comment>
    <comment ref="AT18" authorId="0" shapeId="0" xr:uid="{00000000-0006-0000-1100-000011000000}">
      <text>
        <r>
          <rPr>
            <sz val="9"/>
            <color indexed="81"/>
            <rFont val="ＭＳ Ｐゴシック"/>
            <family val="3"/>
            <charset val="128"/>
          </rPr>
          <t>同上</t>
        </r>
      </text>
    </comment>
    <comment ref="O21" authorId="0" shapeId="0" xr:uid="{00000000-0006-0000-11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1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F69FB8C-F456-4D8E-B62B-1C4AF9100EB8}">
      <text>
        <r>
          <rPr>
            <sz val="9"/>
            <color indexed="81"/>
            <rFont val="ＭＳ Ｐゴシック"/>
            <family val="3"/>
            <charset val="128"/>
          </rPr>
          <t>前年度（令和６年度）の実績を記入してください。</t>
        </r>
      </text>
    </comment>
    <comment ref="O24" authorId="0" shapeId="0" xr:uid="{00000000-0006-0000-11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1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D8DC99BA-147D-457E-BB51-1F38BD94AE9C}">
      <text>
        <r>
          <rPr>
            <sz val="9"/>
            <color indexed="81"/>
            <rFont val="ＭＳ Ｐゴシック"/>
            <family val="3"/>
            <charset val="128"/>
          </rPr>
          <t>前年度（令和６年度）の実績を記入してください。</t>
        </r>
      </text>
    </comment>
    <comment ref="F26" authorId="0" shapeId="0" xr:uid="{F3319163-BAD6-4DAE-A838-C20BF4A58ABE}">
      <text>
        <r>
          <rPr>
            <sz val="9"/>
            <color indexed="81"/>
            <rFont val="ＭＳ Ｐゴシック"/>
            <family val="3"/>
            <charset val="128"/>
          </rPr>
          <t>前年度（令和６年度）の実績を記入してください。</t>
        </r>
      </text>
    </comment>
    <comment ref="F27" authorId="0" shapeId="0" xr:uid="{A888DD5F-3DC5-4E80-9C99-72FEBF39771B}">
      <text>
        <r>
          <rPr>
            <sz val="9"/>
            <color indexed="81"/>
            <rFont val="ＭＳ Ｐゴシック"/>
            <family val="3"/>
            <charset val="128"/>
          </rPr>
          <t>前年度（令和６年度）の実績を記入してください。</t>
        </r>
      </text>
    </comment>
    <comment ref="O27" authorId="0" shapeId="0" xr:uid="{00000000-0006-0000-1100-00001B000000}">
      <text>
        <r>
          <rPr>
            <sz val="9"/>
            <color indexed="81"/>
            <rFont val="ＭＳ Ｐゴシック"/>
            <family val="3"/>
            <charset val="128"/>
          </rPr>
          <t>下にあるＢ-1およびＢ-2から、自動的に計算されます。</t>
        </r>
      </text>
    </comment>
    <comment ref="AK27" authorId="0" shapeId="0" xr:uid="{00000000-0006-0000-1100-00001C000000}">
      <text>
        <r>
          <rPr>
            <sz val="9"/>
            <color indexed="81"/>
            <rFont val="ＭＳ Ｐゴシック"/>
            <family val="3"/>
            <charset val="128"/>
          </rPr>
          <t>Ｂとｂの合計が自動的に計算されます。</t>
        </r>
      </text>
    </comment>
    <comment ref="AR27" authorId="0" shapeId="0" xr:uid="{00000000-0006-0000-11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26D832BC-2BE8-44D2-9DFA-DB3B0DA11172}">
      <text>
        <r>
          <rPr>
            <sz val="9"/>
            <color indexed="81"/>
            <rFont val="ＭＳ Ｐゴシック"/>
            <family val="3"/>
            <charset val="128"/>
          </rPr>
          <t>前年度（令和６年度）の実績を記入してください。</t>
        </r>
      </text>
    </comment>
    <comment ref="Z28" authorId="0" shapeId="0" xr:uid="{00000000-0006-0000-11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31EE9A8-267B-4CF4-8219-7AC949482FE4}">
      <text>
        <r>
          <rPr>
            <sz val="9"/>
            <color indexed="81"/>
            <rFont val="ＭＳ Ｐゴシック"/>
            <family val="3"/>
            <charset val="128"/>
          </rPr>
          <t>前年度（令和６年度）の実績を記入してください。</t>
        </r>
      </text>
    </comment>
    <comment ref="Z29" authorId="0" shapeId="0" xr:uid="{00000000-0006-0000-1100-000021000000}">
      <text>
        <r>
          <rPr>
            <sz val="9"/>
            <color indexed="81"/>
            <rFont val="ＭＳ Ｐゴシック"/>
            <family val="3"/>
            <charset val="128"/>
          </rPr>
          <t>同上</t>
        </r>
      </text>
    </comment>
    <comment ref="F30" authorId="0" shapeId="0" xr:uid="{F2247F31-C9F6-43A1-867E-8574D84DD4A0}">
      <text>
        <r>
          <rPr>
            <sz val="9"/>
            <color indexed="81"/>
            <rFont val="ＭＳ Ｐゴシック"/>
            <family val="3"/>
            <charset val="128"/>
          </rPr>
          <t>前年度（令和６年度）の実績を記入してください。</t>
        </r>
      </text>
    </comment>
    <comment ref="Q30" authorId="0" shapeId="0" xr:uid="{00000000-0006-0000-1100-000023000000}">
      <text>
        <r>
          <rPr>
            <sz val="9"/>
            <color indexed="81"/>
            <rFont val="ＭＳ Ｐゴシック"/>
            <family val="3"/>
            <charset val="128"/>
          </rPr>
          <t>右側にある3つの委託目的別内訳量から、自動的に計算されます。</t>
        </r>
      </text>
    </comment>
    <comment ref="Z30" authorId="0" shapeId="0" xr:uid="{00000000-0006-0000-1100-000024000000}">
      <text>
        <r>
          <rPr>
            <sz val="9"/>
            <color indexed="81"/>
            <rFont val="ＭＳ Ｐゴシック"/>
            <family val="3"/>
            <charset val="128"/>
          </rPr>
          <t>同上</t>
        </r>
      </text>
    </comment>
    <comment ref="AK30" authorId="0" shapeId="0" xr:uid="{00000000-0006-0000-11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D0D77A97-1E17-4144-BE26-DC2E82EB2A91}">
      <text>
        <r>
          <rPr>
            <sz val="9"/>
            <color indexed="81"/>
            <rFont val="ＭＳ Ｐゴシック"/>
            <family val="3"/>
            <charset val="128"/>
          </rPr>
          <t>前年度（令和６年度）の実績を記入してください。</t>
        </r>
      </text>
    </comment>
    <comment ref="AR31" authorId="0" shapeId="0" xr:uid="{00000000-0006-0000-11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B0634F5B-AE98-4171-B92C-E4B5B84F9F96}">
      <text>
        <r>
          <rPr>
            <sz val="9"/>
            <color indexed="81"/>
            <rFont val="ＭＳ Ｐゴシック"/>
            <family val="3"/>
            <charset val="128"/>
          </rPr>
          <t>前年度（令和６年度）の実績を記入してください。</t>
        </r>
      </text>
    </comment>
    <comment ref="F33" authorId="0" shapeId="0" xr:uid="{39D95BCC-F1BE-4D42-B504-2076528D5C7A}">
      <text>
        <r>
          <rPr>
            <sz val="9"/>
            <color indexed="81"/>
            <rFont val="ＭＳ Ｐゴシック"/>
            <family val="3"/>
            <charset val="128"/>
          </rPr>
          <t>前年度（令和６年度）の実績を記入してください。</t>
        </r>
      </text>
    </comment>
    <comment ref="Q33" authorId="0" shapeId="0" xr:uid="{00000000-0006-0000-11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200-000001000000}">
      <text>
        <r>
          <rPr>
            <sz val="10"/>
            <color indexed="81"/>
            <rFont val="ＭＳ Ｐゴシック"/>
            <family val="3"/>
            <charset val="128"/>
          </rPr>
          <t>「表紙」シートで選択された○印が自動的に反映されます。</t>
        </r>
      </text>
    </comment>
    <comment ref="AT4" authorId="0" shapeId="0" xr:uid="{00000000-0006-0000-1200-000002000000}">
      <text>
        <r>
          <rPr>
            <sz val="10"/>
            <color indexed="81"/>
            <rFont val="ＭＳ Ｐゴシック"/>
            <family val="3"/>
            <charset val="128"/>
          </rPr>
          <t>「表紙」シートで選択された○印が自動的に反映されます。</t>
        </r>
      </text>
    </comment>
    <comment ref="AE5" authorId="0" shapeId="0" xr:uid="{00000000-0006-0000-1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2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2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2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2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2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200-00000C000000}">
      <text>
        <r>
          <rPr>
            <sz val="9"/>
            <color indexed="81"/>
            <rFont val="ＭＳ Ｐゴシック"/>
            <family val="3"/>
            <charset val="128"/>
          </rPr>
          <t>同上</t>
        </r>
      </text>
    </comment>
    <comment ref="O18" authorId="0" shapeId="0" xr:uid="{00000000-0006-0000-12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200-00000E000000}">
      <text>
        <r>
          <rPr>
            <sz val="9"/>
            <color indexed="81"/>
            <rFont val="ＭＳ Ｐゴシック"/>
            <family val="3"/>
            <charset val="128"/>
          </rPr>
          <t>⑧、⑨、※3及びｂの合計から自動的に計算されます。</t>
        </r>
      </text>
    </comment>
    <comment ref="AG18" authorId="0" shapeId="0" xr:uid="{00000000-0006-0000-1200-00000F000000}">
      <text>
        <r>
          <rPr>
            <sz val="9"/>
            <color indexed="81"/>
            <rFont val="ＭＳ Ｐゴシック"/>
            <family val="3"/>
            <charset val="128"/>
          </rPr>
          <t>右にあるｂ-1およびｂ-2から、自動的に計算されます。</t>
        </r>
      </text>
    </comment>
    <comment ref="AN18" authorId="0" shapeId="0" xr:uid="{00000000-0006-0000-1200-000010000000}">
      <text>
        <r>
          <rPr>
            <sz val="9"/>
            <color indexed="81"/>
            <rFont val="ＭＳ Ｐゴシック"/>
            <family val="3"/>
            <charset val="128"/>
          </rPr>
          <t>右側にある3つの委託目的別内訳量から、自動的に計算されます。</t>
        </r>
      </text>
    </comment>
    <comment ref="AT18" authorId="0" shapeId="0" xr:uid="{00000000-0006-0000-1200-000011000000}">
      <text>
        <r>
          <rPr>
            <sz val="9"/>
            <color indexed="81"/>
            <rFont val="ＭＳ Ｐゴシック"/>
            <family val="3"/>
            <charset val="128"/>
          </rPr>
          <t>同上</t>
        </r>
      </text>
    </comment>
    <comment ref="O21" authorId="0" shapeId="0" xr:uid="{00000000-0006-0000-12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2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73EDAB7A-6F19-4FC0-B540-85ACC12295E0}">
      <text>
        <r>
          <rPr>
            <sz val="9"/>
            <color indexed="81"/>
            <rFont val="ＭＳ Ｐゴシック"/>
            <family val="3"/>
            <charset val="128"/>
          </rPr>
          <t>前年度（令和６年度）の実績を記入してください。</t>
        </r>
      </text>
    </comment>
    <comment ref="O24" authorId="0" shapeId="0" xr:uid="{00000000-0006-0000-12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2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14895BB6-77D1-458E-87AC-DB6345D3D35A}">
      <text>
        <r>
          <rPr>
            <sz val="9"/>
            <color indexed="81"/>
            <rFont val="ＭＳ Ｐゴシック"/>
            <family val="3"/>
            <charset val="128"/>
          </rPr>
          <t>前年度（令和６年度）の実績を記入してください。</t>
        </r>
      </text>
    </comment>
    <comment ref="F26" authorId="0" shapeId="0" xr:uid="{5B1E9B56-FE1E-4F9F-A443-9759B42034B6}">
      <text>
        <r>
          <rPr>
            <sz val="9"/>
            <color indexed="81"/>
            <rFont val="ＭＳ Ｐゴシック"/>
            <family val="3"/>
            <charset val="128"/>
          </rPr>
          <t>前年度（令和６年度）の実績を記入してください。</t>
        </r>
      </text>
    </comment>
    <comment ref="F27" authorId="0" shapeId="0" xr:uid="{4E4A0CD3-C620-4DD7-BAEB-359521D8C577}">
      <text>
        <r>
          <rPr>
            <sz val="9"/>
            <color indexed="81"/>
            <rFont val="ＭＳ Ｐゴシック"/>
            <family val="3"/>
            <charset val="128"/>
          </rPr>
          <t>前年度（令和６年度）の実績を記入してください。</t>
        </r>
      </text>
    </comment>
    <comment ref="O27" authorId="0" shapeId="0" xr:uid="{00000000-0006-0000-1200-00001B000000}">
      <text>
        <r>
          <rPr>
            <sz val="9"/>
            <color indexed="81"/>
            <rFont val="ＭＳ Ｐゴシック"/>
            <family val="3"/>
            <charset val="128"/>
          </rPr>
          <t>下にあるＢ-1およびＢ-2から、自動的に計算されます。</t>
        </r>
      </text>
    </comment>
    <comment ref="AK27" authorId="0" shapeId="0" xr:uid="{00000000-0006-0000-1200-00001C000000}">
      <text>
        <r>
          <rPr>
            <sz val="9"/>
            <color indexed="81"/>
            <rFont val="ＭＳ Ｐゴシック"/>
            <family val="3"/>
            <charset val="128"/>
          </rPr>
          <t>Ｂとｂの合計が自動的に計算されます。</t>
        </r>
      </text>
    </comment>
    <comment ref="AR27" authorId="0" shapeId="0" xr:uid="{00000000-0006-0000-12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EC25DFF7-BA48-4F19-9559-AEBE5514D663}">
      <text>
        <r>
          <rPr>
            <sz val="9"/>
            <color indexed="81"/>
            <rFont val="ＭＳ Ｐゴシック"/>
            <family val="3"/>
            <charset val="128"/>
          </rPr>
          <t>前年度（令和６年度）の実績を記入してください。</t>
        </r>
      </text>
    </comment>
    <comment ref="Z28" authorId="0" shapeId="0" xr:uid="{00000000-0006-0000-12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29F74C27-D465-4064-AF8A-1672320FF20E}">
      <text>
        <r>
          <rPr>
            <sz val="9"/>
            <color indexed="81"/>
            <rFont val="ＭＳ Ｐゴシック"/>
            <family val="3"/>
            <charset val="128"/>
          </rPr>
          <t>前年度（令和６年度）の実績を記入してください。</t>
        </r>
      </text>
    </comment>
    <comment ref="Z29" authorId="0" shapeId="0" xr:uid="{00000000-0006-0000-1200-000021000000}">
      <text>
        <r>
          <rPr>
            <sz val="9"/>
            <color indexed="81"/>
            <rFont val="ＭＳ Ｐゴシック"/>
            <family val="3"/>
            <charset val="128"/>
          </rPr>
          <t>同上</t>
        </r>
      </text>
    </comment>
    <comment ref="F30" authorId="0" shapeId="0" xr:uid="{07F0BED6-D476-4C13-BFB8-75118AA3653A}">
      <text>
        <r>
          <rPr>
            <sz val="9"/>
            <color indexed="81"/>
            <rFont val="ＭＳ Ｐゴシック"/>
            <family val="3"/>
            <charset val="128"/>
          </rPr>
          <t>前年度（令和６年度）の実績を記入してください。</t>
        </r>
      </text>
    </comment>
    <comment ref="Q30" authorId="0" shapeId="0" xr:uid="{00000000-0006-0000-1200-000023000000}">
      <text>
        <r>
          <rPr>
            <sz val="9"/>
            <color indexed="81"/>
            <rFont val="ＭＳ Ｐゴシック"/>
            <family val="3"/>
            <charset val="128"/>
          </rPr>
          <t>右側にある3つの委託目的別内訳量から、自動的に計算されます。</t>
        </r>
      </text>
    </comment>
    <comment ref="Z30" authorId="0" shapeId="0" xr:uid="{00000000-0006-0000-1200-000024000000}">
      <text>
        <r>
          <rPr>
            <sz val="9"/>
            <color indexed="81"/>
            <rFont val="ＭＳ Ｐゴシック"/>
            <family val="3"/>
            <charset val="128"/>
          </rPr>
          <t>同上</t>
        </r>
      </text>
    </comment>
    <comment ref="AK30" authorId="0" shapeId="0" xr:uid="{00000000-0006-0000-12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E550D5BF-4315-4527-8872-7BF196D3A598}">
      <text>
        <r>
          <rPr>
            <sz val="9"/>
            <color indexed="81"/>
            <rFont val="ＭＳ Ｐゴシック"/>
            <family val="3"/>
            <charset val="128"/>
          </rPr>
          <t>前年度（令和６年度）の実績を記入してください。</t>
        </r>
      </text>
    </comment>
    <comment ref="AR31" authorId="0" shapeId="0" xr:uid="{00000000-0006-0000-12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A2545A5-2E26-43B8-B940-8A7D581BA2D0}">
      <text>
        <r>
          <rPr>
            <sz val="9"/>
            <color indexed="81"/>
            <rFont val="ＭＳ Ｐゴシック"/>
            <family val="3"/>
            <charset val="128"/>
          </rPr>
          <t>前年度（令和６年度）の実績を記入してください。</t>
        </r>
      </text>
    </comment>
    <comment ref="F33" authorId="0" shapeId="0" xr:uid="{527AF8F9-3D36-4C38-8004-3E9041DB4154}">
      <text>
        <r>
          <rPr>
            <sz val="9"/>
            <color indexed="81"/>
            <rFont val="ＭＳ Ｐゴシック"/>
            <family val="3"/>
            <charset val="128"/>
          </rPr>
          <t>前年度（令和６年度）の実績を記入してください。</t>
        </r>
      </text>
    </comment>
    <comment ref="Q33" authorId="0" shapeId="0" xr:uid="{00000000-0006-0000-12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100-000001000000}">
      <text>
        <r>
          <rPr>
            <sz val="10"/>
            <color indexed="81"/>
            <rFont val="ＭＳ Ｐゴシック"/>
            <family val="3"/>
            <charset val="128"/>
          </rPr>
          <t>「表紙」シートで選択された○印が自動的に反映されます。</t>
        </r>
      </text>
    </comment>
    <comment ref="AT4" authorId="0" shapeId="0" xr:uid="{00000000-0006-0000-0100-000002000000}">
      <text>
        <r>
          <rPr>
            <sz val="10"/>
            <color indexed="81"/>
            <rFont val="ＭＳ Ｐゴシック"/>
            <family val="3"/>
            <charset val="128"/>
          </rPr>
          <t>「表紙」シートで選択された○印が自動的に反映されます。</t>
        </r>
      </text>
    </comment>
    <comment ref="AE5" authorId="0" shapeId="0" xr:uid="{00000000-0006-0000-0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1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1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1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1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1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100-00000C000000}">
      <text>
        <r>
          <rPr>
            <sz val="9"/>
            <color indexed="81"/>
            <rFont val="ＭＳ Ｐゴシック"/>
            <family val="3"/>
            <charset val="128"/>
          </rPr>
          <t>同上</t>
        </r>
      </text>
    </comment>
    <comment ref="O18" authorId="0" shapeId="0" xr:uid="{00000000-0006-0000-01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100-00000E000000}">
      <text>
        <r>
          <rPr>
            <sz val="9"/>
            <color indexed="81"/>
            <rFont val="ＭＳ Ｐゴシック"/>
            <family val="3"/>
            <charset val="128"/>
          </rPr>
          <t>⑧、⑨、※3及びｂの合計から自動的に計算されます。</t>
        </r>
      </text>
    </comment>
    <comment ref="AG18" authorId="0" shapeId="0" xr:uid="{00000000-0006-0000-0100-00000F000000}">
      <text>
        <r>
          <rPr>
            <sz val="9"/>
            <color indexed="81"/>
            <rFont val="ＭＳ Ｐゴシック"/>
            <family val="3"/>
            <charset val="128"/>
          </rPr>
          <t>右にあるｂ-1およびｂ-2から、自動的に計算されます。</t>
        </r>
      </text>
    </comment>
    <comment ref="AN18" authorId="0" shapeId="0" xr:uid="{00000000-0006-0000-0100-000010000000}">
      <text>
        <r>
          <rPr>
            <sz val="9"/>
            <color indexed="81"/>
            <rFont val="ＭＳ Ｐゴシック"/>
            <family val="3"/>
            <charset val="128"/>
          </rPr>
          <t>右側にある3つの委託目的別内訳量から、自動的に計算されます。</t>
        </r>
      </text>
    </comment>
    <comment ref="AT18" authorId="0" shapeId="0" xr:uid="{00000000-0006-0000-0100-000011000000}">
      <text>
        <r>
          <rPr>
            <sz val="9"/>
            <color indexed="81"/>
            <rFont val="ＭＳ Ｐゴシック"/>
            <family val="3"/>
            <charset val="128"/>
          </rPr>
          <t>同上</t>
        </r>
      </text>
    </comment>
    <comment ref="O21" authorId="0" shapeId="0" xr:uid="{00000000-0006-0000-01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1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100-000015000000}">
      <text>
        <r>
          <rPr>
            <sz val="9"/>
            <color indexed="81"/>
            <rFont val="ＭＳ Ｐゴシック"/>
            <family val="3"/>
            <charset val="128"/>
          </rPr>
          <t>前年度（令和６年度）の実績を記入してください。</t>
        </r>
      </text>
    </comment>
    <comment ref="O24" authorId="0" shapeId="0" xr:uid="{00000000-0006-0000-01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1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08E9FCB4-32CA-43C5-BFBB-62AE7C4FF985}">
      <text>
        <r>
          <rPr>
            <sz val="9"/>
            <color indexed="81"/>
            <rFont val="ＭＳ Ｐゴシック"/>
            <family val="3"/>
            <charset val="128"/>
          </rPr>
          <t>前年度（令和６年度）の実績を記入してください。</t>
        </r>
      </text>
    </comment>
    <comment ref="F26" authorId="0" shapeId="0" xr:uid="{A39573D6-EF29-4900-9C1E-23B8243169E3}">
      <text>
        <r>
          <rPr>
            <sz val="9"/>
            <color indexed="81"/>
            <rFont val="ＭＳ Ｐゴシック"/>
            <family val="3"/>
            <charset val="128"/>
          </rPr>
          <t>前年度（令和６年度）の実績を記入してください。</t>
        </r>
      </text>
    </comment>
    <comment ref="F27" authorId="0" shapeId="0" xr:uid="{12231ADC-A628-45B4-B246-7601E6D66788}">
      <text>
        <r>
          <rPr>
            <sz val="9"/>
            <color indexed="81"/>
            <rFont val="ＭＳ Ｐゴシック"/>
            <family val="3"/>
            <charset val="128"/>
          </rPr>
          <t>前年度（令和６年度）の実績を記入してください。</t>
        </r>
      </text>
    </comment>
    <comment ref="O27" authorId="0" shapeId="0" xr:uid="{00000000-0006-0000-0100-00001B000000}">
      <text>
        <r>
          <rPr>
            <sz val="9"/>
            <color indexed="81"/>
            <rFont val="ＭＳ Ｐゴシック"/>
            <family val="3"/>
            <charset val="128"/>
          </rPr>
          <t>下にあるＢ-1およびＢ-2から、自動的に計算されます。</t>
        </r>
      </text>
    </comment>
    <comment ref="AK27" authorId="0" shapeId="0" xr:uid="{00000000-0006-0000-0100-00001C000000}">
      <text>
        <r>
          <rPr>
            <sz val="9"/>
            <color indexed="81"/>
            <rFont val="ＭＳ Ｐゴシック"/>
            <family val="3"/>
            <charset val="128"/>
          </rPr>
          <t>Ｂとｂの合計が自動的に計算されます。</t>
        </r>
      </text>
    </comment>
    <comment ref="AR27" authorId="0" shapeId="0" xr:uid="{00000000-0006-0000-01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42AC30B-900E-4000-844B-B31F18589239}">
      <text>
        <r>
          <rPr>
            <sz val="9"/>
            <color indexed="81"/>
            <rFont val="ＭＳ Ｐゴシック"/>
            <family val="3"/>
            <charset val="128"/>
          </rPr>
          <t>前年度（令和６年度）の実績を記入してください。</t>
        </r>
      </text>
    </comment>
    <comment ref="Z28" authorId="0" shapeId="0" xr:uid="{00000000-0006-0000-01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E7FB01E0-2BA8-4AEB-BE5E-0FC6F603D2DB}">
      <text>
        <r>
          <rPr>
            <sz val="9"/>
            <color indexed="81"/>
            <rFont val="ＭＳ Ｐゴシック"/>
            <family val="3"/>
            <charset val="128"/>
          </rPr>
          <t>前年度（令和６年度）の実績を記入してください。</t>
        </r>
      </text>
    </comment>
    <comment ref="Z29" authorId="0" shapeId="0" xr:uid="{00000000-0006-0000-0100-000021000000}">
      <text>
        <r>
          <rPr>
            <sz val="9"/>
            <color indexed="81"/>
            <rFont val="ＭＳ Ｐゴシック"/>
            <family val="3"/>
            <charset val="128"/>
          </rPr>
          <t>同上</t>
        </r>
      </text>
    </comment>
    <comment ref="F30" authorId="0" shapeId="0" xr:uid="{F8E5095D-9880-4F3C-9455-9CA7EA8DB18C}">
      <text>
        <r>
          <rPr>
            <sz val="9"/>
            <color indexed="81"/>
            <rFont val="ＭＳ Ｐゴシック"/>
            <family val="3"/>
            <charset val="128"/>
          </rPr>
          <t>前年度（令和６年度）の実績を記入してください。</t>
        </r>
      </text>
    </comment>
    <comment ref="Q30" authorId="0" shapeId="0" xr:uid="{00000000-0006-0000-0100-000023000000}">
      <text>
        <r>
          <rPr>
            <sz val="9"/>
            <color indexed="81"/>
            <rFont val="ＭＳ Ｐゴシック"/>
            <family val="3"/>
            <charset val="128"/>
          </rPr>
          <t>右側にある3つの委託目的別内訳量から、自動的に計算されます。</t>
        </r>
      </text>
    </comment>
    <comment ref="Z30" authorId="0" shapeId="0" xr:uid="{00000000-0006-0000-0100-000024000000}">
      <text>
        <r>
          <rPr>
            <sz val="9"/>
            <color indexed="81"/>
            <rFont val="ＭＳ Ｐゴシック"/>
            <family val="3"/>
            <charset val="128"/>
          </rPr>
          <t>同上</t>
        </r>
      </text>
    </comment>
    <comment ref="AK30" authorId="0" shapeId="0" xr:uid="{00000000-0006-0000-01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320197B-FB2F-436C-878A-819C75337F8D}">
      <text>
        <r>
          <rPr>
            <sz val="9"/>
            <color indexed="81"/>
            <rFont val="ＭＳ Ｐゴシック"/>
            <family val="3"/>
            <charset val="128"/>
          </rPr>
          <t>前年度（令和６年度）の実績を記入してください。</t>
        </r>
      </text>
    </comment>
    <comment ref="AR31" authorId="0" shapeId="0" xr:uid="{00000000-0006-0000-01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2820D56B-2314-4626-8F28-E97DA758CB9C}">
      <text>
        <r>
          <rPr>
            <sz val="9"/>
            <color indexed="81"/>
            <rFont val="ＭＳ Ｐゴシック"/>
            <family val="3"/>
            <charset val="128"/>
          </rPr>
          <t>前年度（令和６年度）の実績を記入してください。</t>
        </r>
      </text>
    </comment>
    <comment ref="F33" authorId="0" shapeId="0" xr:uid="{00000000-0006-0000-0100-000029000000}">
      <text>
        <r>
          <rPr>
            <sz val="9"/>
            <color indexed="81"/>
            <rFont val="ＭＳ Ｐゴシック"/>
            <family val="3"/>
            <charset val="128"/>
          </rPr>
          <t>前年度（令和６年度）の実績を記入してください。</t>
        </r>
      </text>
    </comment>
    <comment ref="Q33" authorId="0" shapeId="0" xr:uid="{00000000-0006-0000-01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300-000001000000}">
      <text>
        <r>
          <rPr>
            <sz val="10"/>
            <color indexed="81"/>
            <rFont val="ＭＳ Ｐゴシック"/>
            <family val="3"/>
            <charset val="128"/>
          </rPr>
          <t>「表紙」シートで選択された○印が自動的に反映されます。</t>
        </r>
      </text>
    </comment>
    <comment ref="AT4" authorId="0" shapeId="0" xr:uid="{00000000-0006-0000-1300-000002000000}">
      <text>
        <r>
          <rPr>
            <sz val="10"/>
            <color indexed="81"/>
            <rFont val="ＭＳ Ｐゴシック"/>
            <family val="3"/>
            <charset val="128"/>
          </rPr>
          <t>「表紙」シートで選択された○印が自動的に反映されます。</t>
        </r>
      </text>
    </comment>
    <comment ref="AE5" authorId="0" shapeId="0" xr:uid="{00000000-0006-0000-1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3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3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3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3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3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300-00000C000000}">
      <text>
        <r>
          <rPr>
            <sz val="9"/>
            <color indexed="81"/>
            <rFont val="ＭＳ Ｐゴシック"/>
            <family val="3"/>
            <charset val="128"/>
          </rPr>
          <t>同上</t>
        </r>
      </text>
    </comment>
    <comment ref="O18" authorId="0" shapeId="0" xr:uid="{00000000-0006-0000-13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300-00000E000000}">
      <text>
        <r>
          <rPr>
            <sz val="9"/>
            <color indexed="81"/>
            <rFont val="ＭＳ Ｐゴシック"/>
            <family val="3"/>
            <charset val="128"/>
          </rPr>
          <t>⑧、⑨、※3及びｂの合計から自動的に計算されます。</t>
        </r>
      </text>
    </comment>
    <comment ref="AG18" authorId="0" shapeId="0" xr:uid="{00000000-0006-0000-1300-00000F000000}">
      <text>
        <r>
          <rPr>
            <sz val="9"/>
            <color indexed="81"/>
            <rFont val="ＭＳ Ｐゴシック"/>
            <family val="3"/>
            <charset val="128"/>
          </rPr>
          <t>右にあるｂ-1およびｂ-2から、自動的に計算されます。</t>
        </r>
      </text>
    </comment>
    <comment ref="AN18" authorId="0" shapeId="0" xr:uid="{00000000-0006-0000-1300-000010000000}">
      <text>
        <r>
          <rPr>
            <sz val="9"/>
            <color indexed="81"/>
            <rFont val="ＭＳ Ｐゴシック"/>
            <family val="3"/>
            <charset val="128"/>
          </rPr>
          <t>右側にある3つの委託目的別内訳量から、自動的に計算されます。</t>
        </r>
      </text>
    </comment>
    <comment ref="AT18" authorId="0" shapeId="0" xr:uid="{00000000-0006-0000-1300-000011000000}">
      <text>
        <r>
          <rPr>
            <sz val="9"/>
            <color indexed="81"/>
            <rFont val="ＭＳ Ｐゴシック"/>
            <family val="3"/>
            <charset val="128"/>
          </rPr>
          <t>同上</t>
        </r>
      </text>
    </comment>
    <comment ref="O21" authorId="0" shapeId="0" xr:uid="{00000000-0006-0000-13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3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16C204D8-0088-4A2A-AB81-31D6350A643E}">
      <text>
        <r>
          <rPr>
            <sz val="9"/>
            <color indexed="81"/>
            <rFont val="ＭＳ Ｐゴシック"/>
            <family val="3"/>
            <charset val="128"/>
          </rPr>
          <t>前年度（令和６年度）の実績を記入してください。</t>
        </r>
      </text>
    </comment>
    <comment ref="O24" authorId="0" shapeId="0" xr:uid="{00000000-0006-0000-13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3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5C083A8D-FFC2-4478-9A3E-CCEC01DD2D71}">
      <text>
        <r>
          <rPr>
            <sz val="9"/>
            <color indexed="81"/>
            <rFont val="ＭＳ Ｐゴシック"/>
            <family val="3"/>
            <charset val="128"/>
          </rPr>
          <t>前年度（令和６年度）の実績を記入してください。</t>
        </r>
      </text>
    </comment>
    <comment ref="F26" authorId="0" shapeId="0" xr:uid="{D6600331-A80C-475E-B553-64A3BE260D0E}">
      <text>
        <r>
          <rPr>
            <sz val="9"/>
            <color indexed="81"/>
            <rFont val="ＭＳ Ｐゴシック"/>
            <family val="3"/>
            <charset val="128"/>
          </rPr>
          <t>前年度（令和６年度）の実績を記入してください。</t>
        </r>
      </text>
    </comment>
    <comment ref="F27" authorId="0" shapeId="0" xr:uid="{BBB9B722-4FBB-4E40-BFA1-DCE204AB869E}">
      <text>
        <r>
          <rPr>
            <sz val="9"/>
            <color indexed="81"/>
            <rFont val="ＭＳ Ｐゴシック"/>
            <family val="3"/>
            <charset val="128"/>
          </rPr>
          <t>前年度（令和６年度）の実績を記入してください。</t>
        </r>
      </text>
    </comment>
    <comment ref="O27" authorId="0" shapeId="0" xr:uid="{00000000-0006-0000-1300-00001B000000}">
      <text>
        <r>
          <rPr>
            <sz val="9"/>
            <color indexed="81"/>
            <rFont val="ＭＳ Ｐゴシック"/>
            <family val="3"/>
            <charset val="128"/>
          </rPr>
          <t>下にあるＢ-1およびＢ-2から、自動的に計算されます。</t>
        </r>
      </text>
    </comment>
    <comment ref="AK27" authorId="0" shapeId="0" xr:uid="{00000000-0006-0000-1300-00001C000000}">
      <text>
        <r>
          <rPr>
            <sz val="9"/>
            <color indexed="81"/>
            <rFont val="ＭＳ Ｐゴシック"/>
            <family val="3"/>
            <charset val="128"/>
          </rPr>
          <t>Ｂとｂの合計が自動的に計算されます。</t>
        </r>
      </text>
    </comment>
    <comment ref="AR27" authorId="0" shapeId="0" xr:uid="{00000000-0006-0000-13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F779D57B-4A6A-4931-814B-D9B71E0B72E4}">
      <text>
        <r>
          <rPr>
            <sz val="9"/>
            <color indexed="81"/>
            <rFont val="ＭＳ Ｐゴシック"/>
            <family val="3"/>
            <charset val="128"/>
          </rPr>
          <t>前年度（令和６年度）の実績を記入してください。</t>
        </r>
      </text>
    </comment>
    <comment ref="Z28" authorId="0" shapeId="0" xr:uid="{00000000-0006-0000-13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945B083A-02EA-4D02-B6EF-31D1D2EF5A6A}">
      <text>
        <r>
          <rPr>
            <sz val="9"/>
            <color indexed="81"/>
            <rFont val="ＭＳ Ｐゴシック"/>
            <family val="3"/>
            <charset val="128"/>
          </rPr>
          <t>前年度（令和６年度）の実績を記入してください。</t>
        </r>
      </text>
    </comment>
    <comment ref="Z29" authorId="0" shapeId="0" xr:uid="{00000000-0006-0000-1300-000021000000}">
      <text>
        <r>
          <rPr>
            <sz val="9"/>
            <color indexed="81"/>
            <rFont val="ＭＳ Ｐゴシック"/>
            <family val="3"/>
            <charset val="128"/>
          </rPr>
          <t>同上</t>
        </r>
      </text>
    </comment>
    <comment ref="F30" authorId="0" shapeId="0" xr:uid="{462C5894-361A-4045-AFBB-21C117F4DA50}">
      <text>
        <r>
          <rPr>
            <sz val="9"/>
            <color indexed="81"/>
            <rFont val="ＭＳ Ｐゴシック"/>
            <family val="3"/>
            <charset val="128"/>
          </rPr>
          <t>前年度（令和６年度）の実績を記入してください。</t>
        </r>
      </text>
    </comment>
    <comment ref="Q30" authorId="0" shapeId="0" xr:uid="{00000000-0006-0000-1300-000023000000}">
      <text>
        <r>
          <rPr>
            <sz val="9"/>
            <color indexed="81"/>
            <rFont val="ＭＳ Ｐゴシック"/>
            <family val="3"/>
            <charset val="128"/>
          </rPr>
          <t>右側にある3つの委託目的別内訳量から、自動的に計算されます。</t>
        </r>
      </text>
    </comment>
    <comment ref="Z30" authorId="0" shapeId="0" xr:uid="{00000000-0006-0000-1300-000024000000}">
      <text>
        <r>
          <rPr>
            <sz val="9"/>
            <color indexed="81"/>
            <rFont val="ＭＳ Ｐゴシック"/>
            <family val="3"/>
            <charset val="128"/>
          </rPr>
          <t>同上</t>
        </r>
      </text>
    </comment>
    <comment ref="AK30" authorId="0" shapeId="0" xr:uid="{00000000-0006-0000-13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359ACD22-B994-48AF-B6C8-92552A76C02B}">
      <text>
        <r>
          <rPr>
            <sz val="9"/>
            <color indexed="81"/>
            <rFont val="ＭＳ Ｐゴシック"/>
            <family val="3"/>
            <charset val="128"/>
          </rPr>
          <t>前年度（令和６年度）の実績を記入してください。</t>
        </r>
      </text>
    </comment>
    <comment ref="AR31" authorId="0" shapeId="0" xr:uid="{00000000-0006-0000-13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DADA45D-A5A8-4199-9623-8C9EA8136CD6}">
      <text>
        <r>
          <rPr>
            <sz val="9"/>
            <color indexed="81"/>
            <rFont val="ＭＳ Ｐゴシック"/>
            <family val="3"/>
            <charset val="128"/>
          </rPr>
          <t>前年度（令和６年度）の実績を記入してください。</t>
        </r>
      </text>
    </comment>
    <comment ref="F33" authorId="0" shapeId="0" xr:uid="{EDC5AF0D-AE68-4A26-9A51-E469A0E44621}">
      <text>
        <r>
          <rPr>
            <sz val="9"/>
            <color indexed="81"/>
            <rFont val="ＭＳ Ｐゴシック"/>
            <family val="3"/>
            <charset val="128"/>
          </rPr>
          <t>前年度（令和６年度）の実績を記入してください。</t>
        </r>
      </text>
    </comment>
    <comment ref="Q33" authorId="0" shapeId="0" xr:uid="{00000000-0006-0000-13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400-000001000000}">
      <text>
        <r>
          <rPr>
            <sz val="10"/>
            <color indexed="81"/>
            <rFont val="ＭＳ Ｐゴシック"/>
            <family val="3"/>
            <charset val="128"/>
          </rPr>
          <t>「表紙」シートで選択された○印が自動的に反映されます。</t>
        </r>
      </text>
    </comment>
    <comment ref="AT4" authorId="0" shapeId="0" xr:uid="{00000000-0006-0000-1400-000002000000}">
      <text>
        <r>
          <rPr>
            <sz val="10"/>
            <color indexed="81"/>
            <rFont val="ＭＳ Ｐゴシック"/>
            <family val="3"/>
            <charset val="128"/>
          </rPr>
          <t>「表紙」シートで選択された○印が自動的に反映されます。</t>
        </r>
      </text>
    </comment>
    <comment ref="AE5" authorId="0" shapeId="0" xr:uid="{00000000-0006-0000-1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4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4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4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4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4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400-00000C000000}">
      <text>
        <r>
          <rPr>
            <sz val="9"/>
            <color indexed="81"/>
            <rFont val="ＭＳ Ｐゴシック"/>
            <family val="3"/>
            <charset val="128"/>
          </rPr>
          <t>同上</t>
        </r>
      </text>
    </comment>
    <comment ref="O18" authorId="0" shapeId="0" xr:uid="{00000000-0006-0000-14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400-00000E000000}">
      <text>
        <r>
          <rPr>
            <sz val="9"/>
            <color indexed="81"/>
            <rFont val="ＭＳ Ｐゴシック"/>
            <family val="3"/>
            <charset val="128"/>
          </rPr>
          <t>⑧、⑨、※3及びｂの合計から自動的に計算されます。</t>
        </r>
      </text>
    </comment>
    <comment ref="AG18" authorId="0" shapeId="0" xr:uid="{00000000-0006-0000-1400-00000F000000}">
      <text>
        <r>
          <rPr>
            <sz val="9"/>
            <color indexed="81"/>
            <rFont val="ＭＳ Ｐゴシック"/>
            <family val="3"/>
            <charset val="128"/>
          </rPr>
          <t>右にあるｂ-1およびｂ-2から、自動的に計算されます。</t>
        </r>
      </text>
    </comment>
    <comment ref="AN18" authorId="0" shapeId="0" xr:uid="{00000000-0006-0000-1400-000010000000}">
      <text>
        <r>
          <rPr>
            <sz val="9"/>
            <color indexed="81"/>
            <rFont val="ＭＳ Ｐゴシック"/>
            <family val="3"/>
            <charset val="128"/>
          </rPr>
          <t>右側にある3つの委託目的別内訳量から、自動的に計算されます。</t>
        </r>
      </text>
    </comment>
    <comment ref="AT18" authorId="0" shapeId="0" xr:uid="{00000000-0006-0000-1400-000011000000}">
      <text>
        <r>
          <rPr>
            <sz val="9"/>
            <color indexed="81"/>
            <rFont val="ＭＳ Ｐゴシック"/>
            <family val="3"/>
            <charset val="128"/>
          </rPr>
          <t>同上</t>
        </r>
      </text>
    </comment>
    <comment ref="O21" authorId="0" shapeId="0" xr:uid="{00000000-0006-0000-14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4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A895C3AD-8759-4F52-AC55-AC031992A807}">
      <text>
        <r>
          <rPr>
            <sz val="9"/>
            <color indexed="81"/>
            <rFont val="ＭＳ Ｐゴシック"/>
            <family val="3"/>
            <charset val="128"/>
          </rPr>
          <t>前年度（令和６年度）の実績を記入してください。</t>
        </r>
      </text>
    </comment>
    <comment ref="O24" authorId="0" shapeId="0" xr:uid="{00000000-0006-0000-14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4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CF99B817-417B-42CE-9FE9-A88429A72F4F}">
      <text>
        <r>
          <rPr>
            <sz val="9"/>
            <color indexed="81"/>
            <rFont val="ＭＳ Ｐゴシック"/>
            <family val="3"/>
            <charset val="128"/>
          </rPr>
          <t>前年度（令和６年度）の実績を記入してください。</t>
        </r>
      </text>
    </comment>
    <comment ref="F26" authorId="0" shapeId="0" xr:uid="{22D33AE3-37FB-49AE-9520-C6EC2821D95B}">
      <text>
        <r>
          <rPr>
            <sz val="9"/>
            <color indexed="81"/>
            <rFont val="ＭＳ Ｐゴシック"/>
            <family val="3"/>
            <charset val="128"/>
          </rPr>
          <t>前年度（令和６年度）の実績を記入してください。</t>
        </r>
      </text>
    </comment>
    <comment ref="F27" authorId="0" shapeId="0" xr:uid="{1DA6D2C0-586F-456A-A155-B46510E08839}">
      <text>
        <r>
          <rPr>
            <sz val="9"/>
            <color indexed="81"/>
            <rFont val="ＭＳ Ｐゴシック"/>
            <family val="3"/>
            <charset val="128"/>
          </rPr>
          <t>前年度（令和６年度）の実績を記入してください。</t>
        </r>
      </text>
    </comment>
    <comment ref="O27" authorId="0" shapeId="0" xr:uid="{00000000-0006-0000-1400-00001B000000}">
      <text>
        <r>
          <rPr>
            <sz val="9"/>
            <color indexed="81"/>
            <rFont val="ＭＳ Ｐゴシック"/>
            <family val="3"/>
            <charset val="128"/>
          </rPr>
          <t>下にあるＢ-1およびＢ-2から、自動的に計算されます。</t>
        </r>
      </text>
    </comment>
    <comment ref="AK27" authorId="0" shapeId="0" xr:uid="{00000000-0006-0000-1400-00001C000000}">
      <text>
        <r>
          <rPr>
            <sz val="9"/>
            <color indexed="81"/>
            <rFont val="ＭＳ Ｐゴシック"/>
            <family val="3"/>
            <charset val="128"/>
          </rPr>
          <t>Ｂとｂの合計が自動的に計算されます。</t>
        </r>
      </text>
    </comment>
    <comment ref="AR27" authorId="0" shapeId="0" xr:uid="{00000000-0006-0000-14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5B7BE1AA-5CDF-4F96-A76F-E6654FB1CF2A}">
      <text>
        <r>
          <rPr>
            <sz val="9"/>
            <color indexed="81"/>
            <rFont val="ＭＳ Ｐゴシック"/>
            <family val="3"/>
            <charset val="128"/>
          </rPr>
          <t>前年度（令和６年度）の実績を記入してください。</t>
        </r>
      </text>
    </comment>
    <comment ref="Z28" authorId="0" shapeId="0" xr:uid="{00000000-0006-0000-14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4EE9B1A-CDD5-4E4B-986B-1348007DE9DA}">
      <text>
        <r>
          <rPr>
            <sz val="9"/>
            <color indexed="81"/>
            <rFont val="ＭＳ Ｐゴシック"/>
            <family val="3"/>
            <charset val="128"/>
          </rPr>
          <t>前年度（令和６年度）の実績を記入してください。</t>
        </r>
      </text>
    </comment>
    <comment ref="Z29" authorId="0" shapeId="0" xr:uid="{00000000-0006-0000-1400-000021000000}">
      <text>
        <r>
          <rPr>
            <sz val="9"/>
            <color indexed="81"/>
            <rFont val="ＭＳ Ｐゴシック"/>
            <family val="3"/>
            <charset val="128"/>
          </rPr>
          <t>同上</t>
        </r>
      </text>
    </comment>
    <comment ref="F30" authorId="0" shapeId="0" xr:uid="{577DDFD5-5619-4C09-9438-993C9A7B654D}">
      <text>
        <r>
          <rPr>
            <sz val="9"/>
            <color indexed="81"/>
            <rFont val="ＭＳ Ｐゴシック"/>
            <family val="3"/>
            <charset val="128"/>
          </rPr>
          <t>前年度（令和６年度）の実績を記入してください。</t>
        </r>
      </text>
    </comment>
    <comment ref="Q30" authorId="0" shapeId="0" xr:uid="{00000000-0006-0000-1400-000023000000}">
      <text>
        <r>
          <rPr>
            <sz val="9"/>
            <color indexed="81"/>
            <rFont val="ＭＳ Ｐゴシック"/>
            <family val="3"/>
            <charset val="128"/>
          </rPr>
          <t>右側にある3つの委託目的別内訳量から、自動的に計算されます。</t>
        </r>
      </text>
    </comment>
    <comment ref="Z30" authorId="0" shapeId="0" xr:uid="{00000000-0006-0000-1400-000024000000}">
      <text>
        <r>
          <rPr>
            <sz val="9"/>
            <color indexed="81"/>
            <rFont val="ＭＳ Ｐゴシック"/>
            <family val="3"/>
            <charset val="128"/>
          </rPr>
          <t>同上</t>
        </r>
      </text>
    </comment>
    <comment ref="AK30" authorId="0" shapeId="0" xr:uid="{00000000-0006-0000-14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24C01C2B-588F-44E8-A790-BF9E717799B7}">
      <text>
        <r>
          <rPr>
            <sz val="9"/>
            <color indexed="81"/>
            <rFont val="ＭＳ Ｐゴシック"/>
            <family val="3"/>
            <charset val="128"/>
          </rPr>
          <t>前年度（令和６年度）の実績を記入してください。</t>
        </r>
      </text>
    </comment>
    <comment ref="AR31" authorId="0" shapeId="0" xr:uid="{00000000-0006-0000-14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C810DEC4-6491-4D94-B6A9-8C54549C0F2F}">
      <text>
        <r>
          <rPr>
            <sz val="9"/>
            <color indexed="81"/>
            <rFont val="ＭＳ Ｐゴシック"/>
            <family val="3"/>
            <charset val="128"/>
          </rPr>
          <t>前年度（令和６年度）の実績を記入してください。</t>
        </r>
      </text>
    </comment>
    <comment ref="F33" authorId="0" shapeId="0" xr:uid="{E6F261AB-1F7F-469C-B401-6DDE504C84D9}">
      <text>
        <r>
          <rPr>
            <sz val="9"/>
            <color indexed="81"/>
            <rFont val="ＭＳ Ｐゴシック"/>
            <family val="3"/>
            <charset val="128"/>
          </rPr>
          <t>前年度（令和６年度）の実績を記入してください。</t>
        </r>
      </text>
    </comment>
    <comment ref="Q33" authorId="0" shapeId="0" xr:uid="{00000000-0006-0000-14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200-000001000000}">
      <text>
        <r>
          <rPr>
            <sz val="10"/>
            <color indexed="81"/>
            <rFont val="ＭＳ Ｐゴシック"/>
            <family val="3"/>
            <charset val="128"/>
          </rPr>
          <t>「表紙」シートで選択された○印が自動的に反映されます。</t>
        </r>
      </text>
    </comment>
    <comment ref="AT4" authorId="0" shapeId="0" xr:uid="{00000000-0006-0000-0200-000002000000}">
      <text>
        <r>
          <rPr>
            <sz val="10"/>
            <color indexed="81"/>
            <rFont val="ＭＳ Ｐゴシック"/>
            <family val="3"/>
            <charset val="128"/>
          </rPr>
          <t>「表紙」シートで選択された○印が自動的に反映されます。</t>
        </r>
      </text>
    </comment>
    <comment ref="AE5" authorId="0" shapeId="0" xr:uid="{00000000-0006-0000-0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2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2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2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2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2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200-00000C000000}">
      <text>
        <r>
          <rPr>
            <sz val="9"/>
            <color indexed="81"/>
            <rFont val="ＭＳ Ｐゴシック"/>
            <family val="3"/>
            <charset val="128"/>
          </rPr>
          <t>同上</t>
        </r>
      </text>
    </comment>
    <comment ref="O18" authorId="0" shapeId="0" xr:uid="{00000000-0006-0000-02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200-00000E000000}">
      <text>
        <r>
          <rPr>
            <sz val="9"/>
            <color indexed="81"/>
            <rFont val="ＭＳ Ｐゴシック"/>
            <family val="3"/>
            <charset val="128"/>
          </rPr>
          <t>⑧、⑨、※3及びｂの合計から自動的に計算されます。</t>
        </r>
      </text>
    </comment>
    <comment ref="AG18" authorId="0" shapeId="0" xr:uid="{00000000-0006-0000-0200-00000F000000}">
      <text>
        <r>
          <rPr>
            <sz val="9"/>
            <color indexed="81"/>
            <rFont val="ＭＳ Ｐゴシック"/>
            <family val="3"/>
            <charset val="128"/>
          </rPr>
          <t>右にあるｂ-1およびｂ-2から、自動的に計算されます。</t>
        </r>
      </text>
    </comment>
    <comment ref="AN18" authorId="0" shapeId="0" xr:uid="{00000000-0006-0000-0200-000010000000}">
      <text>
        <r>
          <rPr>
            <sz val="9"/>
            <color indexed="81"/>
            <rFont val="ＭＳ Ｐゴシック"/>
            <family val="3"/>
            <charset val="128"/>
          </rPr>
          <t>右側にある3つの委託目的別内訳量から、自動的に計算されます。</t>
        </r>
      </text>
    </comment>
    <comment ref="AT18" authorId="0" shapeId="0" xr:uid="{00000000-0006-0000-0200-000011000000}">
      <text>
        <r>
          <rPr>
            <sz val="9"/>
            <color indexed="81"/>
            <rFont val="ＭＳ Ｐゴシック"/>
            <family val="3"/>
            <charset val="128"/>
          </rPr>
          <t>同上</t>
        </r>
      </text>
    </comment>
    <comment ref="O21" authorId="0" shapeId="0" xr:uid="{00000000-0006-0000-02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2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BC5FD5CC-43E3-4AA9-9E68-3AF12D1FEC40}">
      <text>
        <r>
          <rPr>
            <sz val="9"/>
            <color indexed="81"/>
            <rFont val="ＭＳ Ｐゴシック"/>
            <family val="3"/>
            <charset val="128"/>
          </rPr>
          <t>前年度（令和６年度）の実績を記入してください。</t>
        </r>
      </text>
    </comment>
    <comment ref="O24" authorId="0" shapeId="0" xr:uid="{00000000-0006-0000-02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2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689E398-A11F-4D23-A3C3-86F0137F9CDD}">
      <text>
        <r>
          <rPr>
            <sz val="9"/>
            <color indexed="81"/>
            <rFont val="ＭＳ Ｐゴシック"/>
            <family val="3"/>
            <charset val="128"/>
          </rPr>
          <t>前年度（令和６年度）の実績を記入してください。</t>
        </r>
      </text>
    </comment>
    <comment ref="F26" authorId="0" shapeId="0" xr:uid="{48DA5BE1-8B6F-4856-AA6C-C3570B1DE913}">
      <text>
        <r>
          <rPr>
            <sz val="9"/>
            <color indexed="81"/>
            <rFont val="ＭＳ Ｐゴシック"/>
            <family val="3"/>
            <charset val="128"/>
          </rPr>
          <t>前年度（令和６年度）の実績を記入してください。</t>
        </r>
      </text>
    </comment>
    <comment ref="F27" authorId="0" shapeId="0" xr:uid="{8392C087-5B0F-4F4A-AA8D-63FCC2FEF17A}">
      <text>
        <r>
          <rPr>
            <sz val="9"/>
            <color indexed="81"/>
            <rFont val="ＭＳ Ｐゴシック"/>
            <family val="3"/>
            <charset val="128"/>
          </rPr>
          <t>前年度（令和６年度）の実績を記入してください。</t>
        </r>
      </text>
    </comment>
    <comment ref="O27" authorId="0" shapeId="0" xr:uid="{00000000-0006-0000-0200-00001B000000}">
      <text>
        <r>
          <rPr>
            <sz val="9"/>
            <color indexed="81"/>
            <rFont val="ＭＳ Ｐゴシック"/>
            <family val="3"/>
            <charset val="128"/>
          </rPr>
          <t>下にあるＢ-1およびＢ-2から、自動的に計算されます。</t>
        </r>
      </text>
    </comment>
    <comment ref="AK27" authorId="0" shapeId="0" xr:uid="{00000000-0006-0000-0200-00001C000000}">
      <text>
        <r>
          <rPr>
            <sz val="9"/>
            <color indexed="81"/>
            <rFont val="ＭＳ Ｐゴシック"/>
            <family val="3"/>
            <charset val="128"/>
          </rPr>
          <t>Ｂとｂの合計が自動的に計算されます。</t>
        </r>
      </text>
    </comment>
    <comment ref="AR27" authorId="0" shapeId="0" xr:uid="{00000000-0006-0000-02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8890FCC-DA56-486B-ABE1-4687AA70243F}">
      <text>
        <r>
          <rPr>
            <sz val="9"/>
            <color indexed="81"/>
            <rFont val="ＭＳ Ｐゴシック"/>
            <family val="3"/>
            <charset val="128"/>
          </rPr>
          <t>前年度（令和６年度）の実績を記入してください。</t>
        </r>
      </text>
    </comment>
    <comment ref="Z28" authorId="0" shapeId="0" xr:uid="{00000000-0006-0000-02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46DEEEE2-3609-4234-813A-5D6DDFA3075A}">
      <text>
        <r>
          <rPr>
            <sz val="9"/>
            <color indexed="81"/>
            <rFont val="ＭＳ Ｐゴシック"/>
            <family val="3"/>
            <charset val="128"/>
          </rPr>
          <t>前年度（令和６年度）の実績を記入してください。</t>
        </r>
      </text>
    </comment>
    <comment ref="Z29" authorId="0" shapeId="0" xr:uid="{00000000-0006-0000-0200-000021000000}">
      <text>
        <r>
          <rPr>
            <sz val="9"/>
            <color indexed="81"/>
            <rFont val="ＭＳ Ｐゴシック"/>
            <family val="3"/>
            <charset val="128"/>
          </rPr>
          <t>同上</t>
        </r>
      </text>
    </comment>
    <comment ref="F30" authorId="0" shapeId="0" xr:uid="{72C82C86-44C0-4B63-A56A-796E7481AF33}">
      <text>
        <r>
          <rPr>
            <sz val="9"/>
            <color indexed="81"/>
            <rFont val="ＭＳ Ｐゴシック"/>
            <family val="3"/>
            <charset val="128"/>
          </rPr>
          <t>前年度（令和６年度）の実績を記入してください。</t>
        </r>
      </text>
    </comment>
    <comment ref="Q30" authorId="0" shapeId="0" xr:uid="{00000000-0006-0000-0200-000023000000}">
      <text>
        <r>
          <rPr>
            <sz val="9"/>
            <color indexed="81"/>
            <rFont val="ＭＳ Ｐゴシック"/>
            <family val="3"/>
            <charset val="128"/>
          </rPr>
          <t>右側にある3つの委託目的別内訳量から、自動的に計算されます。</t>
        </r>
      </text>
    </comment>
    <comment ref="Z30" authorId="0" shapeId="0" xr:uid="{00000000-0006-0000-0200-000024000000}">
      <text>
        <r>
          <rPr>
            <sz val="9"/>
            <color indexed="81"/>
            <rFont val="ＭＳ Ｐゴシック"/>
            <family val="3"/>
            <charset val="128"/>
          </rPr>
          <t>同上</t>
        </r>
      </text>
    </comment>
    <comment ref="AK30" authorId="0" shapeId="0" xr:uid="{00000000-0006-0000-02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BA6EA12-6A12-4FDE-BC01-4F6BD0DAA188}">
      <text>
        <r>
          <rPr>
            <sz val="9"/>
            <color indexed="81"/>
            <rFont val="ＭＳ Ｐゴシック"/>
            <family val="3"/>
            <charset val="128"/>
          </rPr>
          <t>前年度（令和６年度）の実績を記入してください。</t>
        </r>
      </text>
    </comment>
    <comment ref="AR31" authorId="0" shapeId="0" xr:uid="{00000000-0006-0000-02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46B40875-D87C-4DA6-8F74-A0DE13A83241}">
      <text>
        <r>
          <rPr>
            <sz val="9"/>
            <color indexed="81"/>
            <rFont val="ＭＳ Ｐゴシック"/>
            <family val="3"/>
            <charset val="128"/>
          </rPr>
          <t>前年度（令和６年度）の実績を記入してください。</t>
        </r>
      </text>
    </comment>
    <comment ref="F33" authorId="0" shapeId="0" xr:uid="{E3068CFC-0B6B-4A4C-8716-AFE30BED55C6}">
      <text>
        <r>
          <rPr>
            <sz val="9"/>
            <color indexed="81"/>
            <rFont val="ＭＳ Ｐゴシック"/>
            <family val="3"/>
            <charset val="128"/>
          </rPr>
          <t>前年度（令和６年度）の実績を記入してください。</t>
        </r>
      </text>
    </comment>
    <comment ref="Q33" authorId="0" shapeId="0" xr:uid="{00000000-0006-0000-02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300-000001000000}">
      <text>
        <r>
          <rPr>
            <sz val="10"/>
            <color indexed="81"/>
            <rFont val="ＭＳ Ｐゴシック"/>
            <family val="3"/>
            <charset val="128"/>
          </rPr>
          <t>「表紙」シートで選択された○印が自動的に反映されます。</t>
        </r>
      </text>
    </comment>
    <comment ref="AT4" authorId="0" shapeId="0" xr:uid="{00000000-0006-0000-0300-000002000000}">
      <text>
        <r>
          <rPr>
            <sz val="10"/>
            <color indexed="81"/>
            <rFont val="ＭＳ Ｐゴシック"/>
            <family val="3"/>
            <charset val="128"/>
          </rPr>
          <t>「表紙」シートで選択された○印が自動的に反映されます。</t>
        </r>
      </text>
    </comment>
    <comment ref="AE5" authorId="0" shapeId="0" xr:uid="{00000000-0006-0000-0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3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3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3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3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3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300-00000C000000}">
      <text>
        <r>
          <rPr>
            <sz val="9"/>
            <color indexed="81"/>
            <rFont val="ＭＳ Ｐゴシック"/>
            <family val="3"/>
            <charset val="128"/>
          </rPr>
          <t>同上</t>
        </r>
      </text>
    </comment>
    <comment ref="O18" authorId="0" shapeId="0" xr:uid="{00000000-0006-0000-03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300-00000E000000}">
      <text>
        <r>
          <rPr>
            <sz val="9"/>
            <color indexed="81"/>
            <rFont val="ＭＳ Ｐゴシック"/>
            <family val="3"/>
            <charset val="128"/>
          </rPr>
          <t>⑧、⑨、※3及びｂの合計から自動的に計算されます。</t>
        </r>
      </text>
    </comment>
    <comment ref="AG18" authorId="0" shapeId="0" xr:uid="{00000000-0006-0000-0300-00000F000000}">
      <text>
        <r>
          <rPr>
            <sz val="9"/>
            <color indexed="81"/>
            <rFont val="ＭＳ Ｐゴシック"/>
            <family val="3"/>
            <charset val="128"/>
          </rPr>
          <t>右にあるｂ-1およびｂ-2から、自動的に計算されます。</t>
        </r>
      </text>
    </comment>
    <comment ref="AN18" authorId="0" shapeId="0" xr:uid="{00000000-0006-0000-0300-000010000000}">
      <text>
        <r>
          <rPr>
            <sz val="9"/>
            <color indexed="81"/>
            <rFont val="ＭＳ Ｐゴシック"/>
            <family val="3"/>
            <charset val="128"/>
          </rPr>
          <t>右側にある3つの委託目的別内訳量から、自動的に計算されます。</t>
        </r>
      </text>
    </comment>
    <comment ref="AT18" authorId="0" shapeId="0" xr:uid="{00000000-0006-0000-0300-000011000000}">
      <text>
        <r>
          <rPr>
            <sz val="9"/>
            <color indexed="81"/>
            <rFont val="ＭＳ Ｐゴシック"/>
            <family val="3"/>
            <charset val="128"/>
          </rPr>
          <t>同上</t>
        </r>
      </text>
    </comment>
    <comment ref="O21" authorId="0" shapeId="0" xr:uid="{00000000-0006-0000-03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3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CF2576ED-E168-4E9C-B833-1EA49372C726}">
      <text>
        <r>
          <rPr>
            <sz val="9"/>
            <color indexed="81"/>
            <rFont val="ＭＳ Ｐゴシック"/>
            <family val="3"/>
            <charset val="128"/>
          </rPr>
          <t>前年度（令和６年度）の実績を記入してください。</t>
        </r>
      </text>
    </comment>
    <comment ref="O24" authorId="0" shapeId="0" xr:uid="{00000000-0006-0000-03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3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BE83C038-0A97-42EB-8836-AD982EDB1885}">
      <text>
        <r>
          <rPr>
            <sz val="9"/>
            <color indexed="81"/>
            <rFont val="ＭＳ Ｐゴシック"/>
            <family val="3"/>
            <charset val="128"/>
          </rPr>
          <t>前年度（令和６年度）の実績を記入してください。</t>
        </r>
      </text>
    </comment>
    <comment ref="F26" authorId="0" shapeId="0" xr:uid="{07D6348F-0485-4269-AEC2-4DA23015B51A}">
      <text>
        <r>
          <rPr>
            <sz val="9"/>
            <color indexed="81"/>
            <rFont val="ＭＳ Ｐゴシック"/>
            <family val="3"/>
            <charset val="128"/>
          </rPr>
          <t>前年度（令和６年度）の実績を記入してください。</t>
        </r>
      </text>
    </comment>
    <comment ref="F27" authorId="0" shapeId="0" xr:uid="{5F7E358C-D7C8-482D-AC27-39FF823FF618}">
      <text>
        <r>
          <rPr>
            <sz val="9"/>
            <color indexed="81"/>
            <rFont val="ＭＳ Ｐゴシック"/>
            <family val="3"/>
            <charset val="128"/>
          </rPr>
          <t>前年度（令和６年度）の実績を記入してください。</t>
        </r>
      </text>
    </comment>
    <comment ref="O27" authorId="0" shapeId="0" xr:uid="{00000000-0006-0000-0300-00001B000000}">
      <text>
        <r>
          <rPr>
            <sz val="9"/>
            <color indexed="81"/>
            <rFont val="ＭＳ Ｐゴシック"/>
            <family val="3"/>
            <charset val="128"/>
          </rPr>
          <t>下にあるＢ-1およびＢ-2から、自動的に計算されます。</t>
        </r>
      </text>
    </comment>
    <comment ref="AK27" authorId="0" shapeId="0" xr:uid="{00000000-0006-0000-0300-00001C000000}">
      <text>
        <r>
          <rPr>
            <sz val="9"/>
            <color indexed="81"/>
            <rFont val="ＭＳ Ｐゴシック"/>
            <family val="3"/>
            <charset val="128"/>
          </rPr>
          <t>Ｂとｂの合計が自動的に計算されます。</t>
        </r>
      </text>
    </comment>
    <comment ref="AR27" authorId="0" shapeId="0" xr:uid="{00000000-0006-0000-03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97EBF51F-A9B8-4969-A943-134D1BB8B017}">
      <text>
        <r>
          <rPr>
            <sz val="9"/>
            <color indexed="81"/>
            <rFont val="ＭＳ Ｐゴシック"/>
            <family val="3"/>
            <charset val="128"/>
          </rPr>
          <t>前年度（令和６年度）の実績を記入してください。</t>
        </r>
      </text>
    </comment>
    <comment ref="Z28" authorId="0" shapeId="0" xr:uid="{00000000-0006-0000-03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19445040-822B-4E40-83FB-9C6BE0C590B0}">
      <text>
        <r>
          <rPr>
            <sz val="9"/>
            <color indexed="81"/>
            <rFont val="ＭＳ Ｐゴシック"/>
            <family val="3"/>
            <charset val="128"/>
          </rPr>
          <t>前年度（令和６年度）の実績を記入してください。</t>
        </r>
      </text>
    </comment>
    <comment ref="Z29" authorId="0" shapeId="0" xr:uid="{00000000-0006-0000-0300-000021000000}">
      <text>
        <r>
          <rPr>
            <sz val="9"/>
            <color indexed="81"/>
            <rFont val="ＭＳ Ｐゴシック"/>
            <family val="3"/>
            <charset val="128"/>
          </rPr>
          <t>同上</t>
        </r>
      </text>
    </comment>
    <comment ref="F30" authorId="0" shapeId="0" xr:uid="{34080471-4BCB-4862-8BC4-1BA0FF78EE64}">
      <text>
        <r>
          <rPr>
            <sz val="9"/>
            <color indexed="81"/>
            <rFont val="ＭＳ Ｐゴシック"/>
            <family val="3"/>
            <charset val="128"/>
          </rPr>
          <t>前年度（令和６年度）の実績を記入してください。</t>
        </r>
      </text>
    </comment>
    <comment ref="Q30" authorId="0" shapeId="0" xr:uid="{00000000-0006-0000-0300-000023000000}">
      <text>
        <r>
          <rPr>
            <sz val="9"/>
            <color indexed="81"/>
            <rFont val="ＭＳ Ｐゴシック"/>
            <family val="3"/>
            <charset val="128"/>
          </rPr>
          <t>右側にある3つの委託目的別内訳量から、自動的に計算されます。</t>
        </r>
      </text>
    </comment>
    <comment ref="Z30" authorId="0" shapeId="0" xr:uid="{00000000-0006-0000-0300-000024000000}">
      <text>
        <r>
          <rPr>
            <sz val="9"/>
            <color indexed="81"/>
            <rFont val="ＭＳ Ｐゴシック"/>
            <family val="3"/>
            <charset val="128"/>
          </rPr>
          <t>同上</t>
        </r>
      </text>
    </comment>
    <comment ref="AK30" authorId="0" shapeId="0" xr:uid="{00000000-0006-0000-03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F2587CD-579C-4E2E-B9A5-76FA2DEBBDE2}">
      <text>
        <r>
          <rPr>
            <sz val="9"/>
            <color indexed="81"/>
            <rFont val="ＭＳ Ｐゴシック"/>
            <family val="3"/>
            <charset val="128"/>
          </rPr>
          <t>前年度（令和６年度）の実績を記入してください。</t>
        </r>
      </text>
    </comment>
    <comment ref="AR31" authorId="0" shapeId="0" xr:uid="{00000000-0006-0000-03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CD60E75-C6CE-4A9C-8AB0-E4EFA84CA502}">
      <text>
        <r>
          <rPr>
            <sz val="9"/>
            <color indexed="81"/>
            <rFont val="ＭＳ Ｐゴシック"/>
            <family val="3"/>
            <charset val="128"/>
          </rPr>
          <t>前年度（令和６年度）の実績を記入してください。</t>
        </r>
      </text>
    </comment>
    <comment ref="F33" authorId="0" shapeId="0" xr:uid="{BDD65BBC-79B2-4F31-A84C-F4D10EDB1463}">
      <text>
        <r>
          <rPr>
            <sz val="9"/>
            <color indexed="81"/>
            <rFont val="ＭＳ Ｐゴシック"/>
            <family val="3"/>
            <charset val="128"/>
          </rPr>
          <t>前年度（令和６年度）の実績を記入してください。</t>
        </r>
      </text>
    </comment>
    <comment ref="Q33" authorId="0" shapeId="0" xr:uid="{00000000-0006-0000-03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400-000001000000}">
      <text>
        <r>
          <rPr>
            <sz val="10"/>
            <color indexed="81"/>
            <rFont val="ＭＳ Ｐゴシック"/>
            <family val="3"/>
            <charset val="128"/>
          </rPr>
          <t>「表紙」シートで選択された○印が自動的に反映されます。</t>
        </r>
      </text>
    </comment>
    <comment ref="AT4" authorId="0" shapeId="0" xr:uid="{00000000-0006-0000-0400-000002000000}">
      <text>
        <r>
          <rPr>
            <sz val="10"/>
            <color indexed="81"/>
            <rFont val="ＭＳ Ｐゴシック"/>
            <family val="3"/>
            <charset val="128"/>
          </rPr>
          <t>「表紙」シートで選択された○印が自動的に反映されます。</t>
        </r>
      </text>
    </comment>
    <comment ref="AE5" authorId="0" shapeId="0" xr:uid="{00000000-0006-0000-0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4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4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4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4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4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400-00000C000000}">
      <text>
        <r>
          <rPr>
            <sz val="9"/>
            <color indexed="81"/>
            <rFont val="ＭＳ Ｐゴシック"/>
            <family val="3"/>
            <charset val="128"/>
          </rPr>
          <t>同上</t>
        </r>
      </text>
    </comment>
    <comment ref="O18" authorId="0" shapeId="0" xr:uid="{00000000-0006-0000-04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400-00000E000000}">
      <text>
        <r>
          <rPr>
            <sz val="9"/>
            <color indexed="81"/>
            <rFont val="ＭＳ Ｐゴシック"/>
            <family val="3"/>
            <charset val="128"/>
          </rPr>
          <t>⑧、⑨、※3及びｂの合計から自動的に計算されます。</t>
        </r>
      </text>
    </comment>
    <comment ref="AG18" authorId="0" shapeId="0" xr:uid="{00000000-0006-0000-0400-00000F000000}">
      <text>
        <r>
          <rPr>
            <sz val="9"/>
            <color indexed="81"/>
            <rFont val="ＭＳ Ｐゴシック"/>
            <family val="3"/>
            <charset val="128"/>
          </rPr>
          <t>右にあるｂ-1およびｂ-2から、自動的に計算されます。</t>
        </r>
      </text>
    </comment>
    <comment ref="AN18" authorId="0" shapeId="0" xr:uid="{00000000-0006-0000-0400-000010000000}">
      <text>
        <r>
          <rPr>
            <sz val="9"/>
            <color indexed="81"/>
            <rFont val="ＭＳ Ｐゴシック"/>
            <family val="3"/>
            <charset val="128"/>
          </rPr>
          <t>右側にある3つの委託目的別内訳量から、自動的に計算されます。</t>
        </r>
      </text>
    </comment>
    <comment ref="AT18" authorId="0" shapeId="0" xr:uid="{00000000-0006-0000-0400-000011000000}">
      <text>
        <r>
          <rPr>
            <sz val="9"/>
            <color indexed="81"/>
            <rFont val="ＭＳ Ｐゴシック"/>
            <family val="3"/>
            <charset val="128"/>
          </rPr>
          <t>同上</t>
        </r>
      </text>
    </comment>
    <comment ref="O21" authorId="0" shapeId="0" xr:uid="{00000000-0006-0000-04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4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702DABF-4028-41A0-A9CC-74CB62D55461}">
      <text>
        <r>
          <rPr>
            <sz val="9"/>
            <color indexed="81"/>
            <rFont val="ＭＳ Ｐゴシック"/>
            <family val="3"/>
            <charset val="128"/>
          </rPr>
          <t>前年度（令和６年度）の実績を記入してください。</t>
        </r>
      </text>
    </comment>
    <comment ref="O24" authorId="0" shapeId="0" xr:uid="{00000000-0006-0000-04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4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68F6A2C-0245-45AD-94BF-A9325910E3A0}">
      <text>
        <r>
          <rPr>
            <sz val="9"/>
            <color indexed="81"/>
            <rFont val="ＭＳ Ｐゴシック"/>
            <family val="3"/>
            <charset val="128"/>
          </rPr>
          <t>前年度（令和６年度）の実績を記入してください。</t>
        </r>
      </text>
    </comment>
    <comment ref="F26" authorId="0" shapeId="0" xr:uid="{B8574957-2AA9-4682-9691-B52A3BCF8C25}">
      <text>
        <r>
          <rPr>
            <sz val="9"/>
            <color indexed="81"/>
            <rFont val="ＭＳ Ｐゴシック"/>
            <family val="3"/>
            <charset val="128"/>
          </rPr>
          <t>前年度（令和６年度）の実績を記入してください。</t>
        </r>
      </text>
    </comment>
    <comment ref="F27" authorId="0" shapeId="0" xr:uid="{17168001-78A0-46D9-879B-BE44E08BE822}">
      <text>
        <r>
          <rPr>
            <sz val="9"/>
            <color indexed="81"/>
            <rFont val="ＭＳ Ｐゴシック"/>
            <family val="3"/>
            <charset val="128"/>
          </rPr>
          <t>前年度（令和６年度）の実績を記入してください。</t>
        </r>
      </text>
    </comment>
    <comment ref="O27" authorId="0" shapeId="0" xr:uid="{00000000-0006-0000-0400-00001B000000}">
      <text>
        <r>
          <rPr>
            <sz val="9"/>
            <color indexed="81"/>
            <rFont val="ＭＳ Ｐゴシック"/>
            <family val="3"/>
            <charset val="128"/>
          </rPr>
          <t>下にあるＢ-1およびＢ-2から、自動的に計算されます。</t>
        </r>
      </text>
    </comment>
    <comment ref="AK27" authorId="0" shapeId="0" xr:uid="{00000000-0006-0000-0400-00001C000000}">
      <text>
        <r>
          <rPr>
            <sz val="9"/>
            <color indexed="81"/>
            <rFont val="ＭＳ Ｐゴシック"/>
            <family val="3"/>
            <charset val="128"/>
          </rPr>
          <t>Ｂとｂの合計が自動的に計算されます。</t>
        </r>
      </text>
    </comment>
    <comment ref="AR27" authorId="0" shapeId="0" xr:uid="{00000000-0006-0000-04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4F1A771-BD13-4499-96F8-BB08B485B198}">
      <text>
        <r>
          <rPr>
            <sz val="9"/>
            <color indexed="81"/>
            <rFont val="ＭＳ Ｐゴシック"/>
            <family val="3"/>
            <charset val="128"/>
          </rPr>
          <t>前年度（令和６年度）の実績を記入してください。</t>
        </r>
      </text>
    </comment>
    <comment ref="Z28" authorId="0" shapeId="0" xr:uid="{00000000-0006-0000-04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B1B6D519-F8EE-407A-A09F-87E80C422D8F}">
      <text>
        <r>
          <rPr>
            <sz val="9"/>
            <color indexed="81"/>
            <rFont val="ＭＳ Ｐゴシック"/>
            <family val="3"/>
            <charset val="128"/>
          </rPr>
          <t>前年度（令和６年度）の実績を記入してください。</t>
        </r>
      </text>
    </comment>
    <comment ref="Z29" authorId="0" shapeId="0" xr:uid="{00000000-0006-0000-0400-000021000000}">
      <text>
        <r>
          <rPr>
            <sz val="9"/>
            <color indexed="81"/>
            <rFont val="ＭＳ Ｐゴシック"/>
            <family val="3"/>
            <charset val="128"/>
          </rPr>
          <t>同上</t>
        </r>
      </text>
    </comment>
    <comment ref="F30" authorId="0" shapeId="0" xr:uid="{223CC9BB-EB51-4EF7-9FEE-E017D42580AF}">
      <text>
        <r>
          <rPr>
            <sz val="9"/>
            <color indexed="81"/>
            <rFont val="ＭＳ Ｐゴシック"/>
            <family val="3"/>
            <charset val="128"/>
          </rPr>
          <t>前年度（令和６年度）の実績を記入してください。</t>
        </r>
      </text>
    </comment>
    <comment ref="Q30" authorId="0" shapeId="0" xr:uid="{00000000-0006-0000-0400-000023000000}">
      <text>
        <r>
          <rPr>
            <sz val="9"/>
            <color indexed="81"/>
            <rFont val="ＭＳ Ｐゴシック"/>
            <family val="3"/>
            <charset val="128"/>
          </rPr>
          <t>右側にある3つの委託目的別内訳量から、自動的に計算されます。</t>
        </r>
      </text>
    </comment>
    <comment ref="Z30" authorId="0" shapeId="0" xr:uid="{00000000-0006-0000-0400-000024000000}">
      <text>
        <r>
          <rPr>
            <sz val="9"/>
            <color indexed="81"/>
            <rFont val="ＭＳ Ｐゴシック"/>
            <family val="3"/>
            <charset val="128"/>
          </rPr>
          <t>同上</t>
        </r>
      </text>
    </comment>
    <comment ref="AK30" authorId="0" shapeId="0" xr:uid="{00000000-0006-0000-04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7DFB568-694C-4C6F-A02B-89FE4BF02C5B}">
      <text>
        <r>
          <rPr>
            <sz val="9"/>
            <color indexed="81"/>
            <rFont val="ＭＳ Ｐゴシック"/>
            <family val="3"/>
            <charset val="128"/>
          </rPr>
          <t>前年度（令和６年度）の実績を記入してください。</t>
        </r>
      </text>
    </comment>
    <comment ref="AR31" authorId="0" shapeId="0" xr:uid="{00000000-0006-0000-04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E87FDF7C-A7FE-4CD7-9CBD-46FA85342F23}">
      <text>
        <r>
          <rPr>
            <sz val="9"/>
            <color indexed="81"/>
            <rFont val="ＭＳ Ｐゴシック"/>
            <family val="3"/>
            <charset val="128"/>
          </rPr>
          <t>前年度（令和６年度）の実績を記入してください。</t>
        </r>
      </text>
    </comment>
    <comment ref="F33" authorId="0" shapeId="0" xr:uid="{FB4E1025-7B2E-45F9-B453-A867EC33A130}">
      <text>
        <r>
          <rPr>
            <sz val="9"/>
            <color indexed="81"/>
            <rFont val="ＭＳ Ｐゴシック"/>
            <family val="3"/>
            <charset val="128"/>
          </rPr>
          <t>前年度（令和６年度）の実績を記入してください。</t>
        </r>
      </text>
    </comment>
    <comment ref="Q33" authorId="0" shapeId="0" xr:uid="{00000000-0006-0000-04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500-000001000000}">
      <text>
        <r>
          <rPr>
            <sz val="10"/>
            <color indexed="81"/>
            <rFont val="ＭＳ Ｐゴシック"/>
            <family val="3"/>
            <charset val="128"/>
          </rPr>
          <t>「表紙」シートで選択された○印が自動的に反映されます。</t>
        </r>
      </text>
    </comment>
    <comment ref="AT4" authorId="0" shapeId="0" xr:uid="{00000000-0006-0000-0500-000002000000}">
      <text>
        <r>
          <rPr>
            <sz val="10"/>
            <color indexed="81"/>
            <rFont val="ＭＳ Ｐゴシック"/>
            <family val="3"/>
            <charset val="128"/>
          </rPr>
          <t>「表紙」シートで選択された○印が自動的に反映されます。</t>
        </r>
      </text>
    </comment>
    <comment ref="AE5" authorId="0" shapeId="0" xr:uid="{00000000-0006-0000-05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5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5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5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5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5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5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5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5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500-00000C000000}">
      <text>
        <r>
          <rPr>
            <sz val="9"/>
            <color indexed="81"/>
            <rFont val="ＭＳ Ｐゴシック"/>
            <family val="3"/>
            <charset val="128"/>
          </rPr>
          <t>同上</t>
        </r>
      </text>
    </comment>
    <comment ref="O18" authorId="0" shapeId="0" xr:uid="{00000000-0006-0000-05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500-00000E000000}">
      <text>
        <r>
          <rPr>
            <sz val="9"/>
            <color indexed="81"/>
            <rFont val="ＭＳ Ｐゴシック"/>
            <family val="3"/>
            <charset val="128"/>
          </rPr>
          <t>⑧、⑨、※3及びｂの合計から自動的に計算されます。</t>
        </r>
      </text>
    </comment>
    <comment ref="AG18" authorId="0" shapeId="0" xr:uid="{00000000-0006-0000-0500-00000F000000}">
      <text>
        <r>
          <rPr>
            <sz val="9"/>
            <color indexed="81"/>
            <rFont val="ＭＳ Ｐゴシック"/>
            <family val="3"/>
            <charset val="128"/>
          </rPr>
          <t>右にあるｂ-1およびｂ-2から、自動的に計算されます。</t>
        </r>
      </text>
    </comment>
    <comment ref="AN18" authorId="0" shapeId="0" xr:uid="{00000000-0006-0000-0500-000010000000}">
      <text>
        <r>
          <rPr>
            <sz val="9"/>
            <color indexed="81"/>
            <rFont val="ＭＳ Ｐゴシック"/>
            <family val="3"/>
            <charset val="128"/>
          </rPr>
          <t>右側にある3つの委託目的別内訳量から、自動的に計算されます。</t>
        </r>
      </text>
    </comment>
    <comment ref="AT18" authorId="0" shapeId="0" xr:uid="{00000000-0006-0000-0500-000011000000}">
      <text>
        <r>
          <rPr>
            <sz val="9"/>
            <color indexed="81"/>
            <rFont val="ＭＳ Ｐゴシック"/>
            <family val="3"/>
            <charset val="128"/>
          </rPr>
          <t>同上</t>
        </r>
      </text>
    </comment>
    <comment ref="O21" authorId="0" shapeId="0" xr:uid="{00000000-0006-0000-05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5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5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4F7B74F5-43B1-4B70-8574-B0A8FEAE35EE}">
      <text>
        <r>
          <rPr>
            <sz val="9"/>
            <color indexed="81"/>
            <rFont val="ＭＳ Ｐゴシック"/>
            <family val="3"/>
            <charset val="128"/>
          </rPr>
          <t>前年度（令和６年度）の実績を記入してください。</t>
        </r>
      </text>
    </comment>
    <comment ref="O24" authorId="0" shapeId="0" xr:uid="{00000000-0006-0000-05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5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087B18C-3880-45B1-B2ED-ED4A6274CD5B}">
      <text>
        <r>
          <rPr>
            <sz val="9"/>
            <color indexed="81"/>
            <rFont val="ＭＳ Ｐゴシック"/>
            <family val="3"/>
            <charset val="128"/>
          </rPr>
          <t>前年度（令和６年度）の実績を記入してください。</t>
        </r>
      </text>
    </comment>
    <comment ref="F26" authorId="0" shapeId="0" xr:uid="{965A3BFD-569B-45F5-8DDE-6EC5A0DFB3C2}">
      <text>
        <r>
          <rPr>
            <sz val="9"/>
            <color indexed="81"/>
            <rFont val="ＭＳ Ｐゴシック"/>
            <family val="3"/>
            <charset val="128"/>
          </rPr>
          <t>前年度（令和６年度）の実績を記入してください。</t>
        </r>
      </text>
    </comment>
    <comment ref="F27" authorId="0" shapeId="0" xr:uid="{209810CB-710C-40CC-A40D-74C75845B29A}">
      <text>
        <r>
          <rPr>
            <sz val="9"/>
            <color indexed="81"/>
            <rFont val="ＭＳ Ｐゴシック"/>
            <family val="3"/>
            <charset val="128"/>
          </rPr>
          <t>前年度（令和６年度）の実績を記入してください。</t>
        </r>
      </text>
    </comment>
    <comment ref="O27" authorId="0" shapeId="0" xr:uid="{00000000-0006-0000-0500-00001B000000}">
      <text>
        <r>
          <rPr>
            <sz val="9"/>
            <color indexed="81"/>
            <rFont val="ＭＳ Ｐゴシック"/>
            <family val="3"/>
            <charset val="128"/>
          </rPr>
          <t>下にあるＢ-1およびＢ-2から、自動的に計算されます。</t>
        </r>
      </text>
    </comment>
    <comment ref="AK27" authorId="0" shapeId="0" xr:uid="{00000000-0006-0000-0500-00001C000000}">
      <text>
        <r>
          <rPr>
            <sz val="9"/>
            <color indexed="81"/>
            <rFont val="ＭＳ Ｐゴシック"/>
            <family val="3"/>
            <charset val="128"/>
          </rPr>
          <t>Ｂとｂの合計が自動的に計算されます。</t>
        </r>
      </text>
    </comment>
    <comment ref="AR27" authorId="0" shapeId="0" xr:uid="{00000000-0006-0000-05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1083BF0C-CE2E-43F8-8BCF-81C5979D31C3}">
      <text>
        <r>
          <rPr>
            <sz val="9"/>
            <color indexed="81"/>
            <rFont val="ＭＳ Ｐゴシック"/>
            <family val="3"/>
            <charset val="128"/>
          </rPr>
          <t>前年度（令和６年度）の実績を記入してください。</t>
        </r>
      </text>
    </comment>
    <comment ref="Z28" authorId="0" shapeId="0" xr:uid="{00000000-0006-0000-05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78B688C4-196B-4C0D-8775-A59E6D0A8073}">
      <text>
        <r>
          <rPr>
            <sz val="9"/>
            <color indexed="81"/>
            <rFont val="ＭＳ Ｐゴシック"/>
            <family val="3"/>
            <charset val="128"/>
          </rPr>
          <t>前年度（令和６年度）の実績を記入してください。</t>
        </r>
      </text>
    </comment>
    <comment ref="Z29" authorId="0" shapeId="0" xr:uid="{00000000-0006-0000-0500-000021000000}">
      <text>
        <r>
          <rPr>
            <sz val="9"/>
            <color indexed="81"/>
            <rFont val="ＭＳ Ｐゴシック"/>
            <family val="3"/>
            <charset val="128"/>
          </rPr>
          <t>同上</t>
        </r>
      </text>
    </comment>
    <comment ref="F30" authorId="0" shapeId="0" xr:uid="{1AC7937B-23F0-47E1-B59D-0988F8E1BE41}">
      <text>
        <r>
          <rPr>
            <sz val="9"/>
            <color indexed="81"/>
            <rFont val="ＭＳ Ｐゴシック"/>
            <family val="3"/>
            <charset val="128"/>
          </rPr>
          <t>前年度（令和６年度）の実績を記入してください。</t>
        </r>
      </text>
    </comment>
    <comment ref="Q30" authorId="0" shapeId="0" xr:uid="{00000000-0006-0000-0500-000023000000}">
      <text>
        <r>
          <rPr>
            <sz val="9"/>
            <color indexed="81"/>
            <rFont val="ＭＳ Ｐゴシック"/>
            <family val="3"/>
            <charset val="128"/>
          </rPr>
          <t>右側にある3つの委託目的別内訳量から、自動的に計算されます。</t>
        </r>
      </text>
    </comment>
    <comment ref="Z30" authorId="0" shapeId="0" xr:uid="{00000000-0006-0000-0500-000024000000}">
      <text>
        <r>
          <rPr>
            <sz val="9"/>
            <color indexed="81"/>
            <rFont val="ＭＳ Ｐゴシック"/>
            <family val="3"/>
            <charset val="128"/>
          </rPr>
          <t>同上</t>
        </r>
      </text>
    </comment>
    <comment ref="AK30" authorId="0" shapeId="0" xr:uid="{00000000-0006-0000-05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FF894B87-40D6-43EE-82BB-96A9AD81FD42}">
      <text>
        <r>
          <rPr>
            <sz val="9"/>
            <color indexed="81"/>
            <rFont val="ＭＳ Ｐゴシック"/>
            <family val="3"/>
            <charset val="128"/>
          </rPr>
          <t>前年度（令和６年度）の実績を記入してください。</t>
        </r>
      </text>
    </comment>
    <comment ref="AR31" authorId="0" shapeId="0" xr:uid="{00000000-0006-0000-05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105513D4-5F35-4450-8168-353E04730795}">
      <text>
        <r>
          <rPr>
            <sz val="9"/>
            <color indexed="81"/>
            <rFont val="ＭＳ Ｐゴシック"/>
            <family val="3"/>
            <charset val="128"/>
          </rPr>
          <t>前年度（令和６年度）の実績を記入してください。</t>
        </r>
      </text>
    </comment>
    <comment ref="F33" authorId="0" shapeId="0" xr:uid="{971FE8E8-E96B-4378-9537-F462AB4047E0}">
      <text>
        <r>
          <rPr>
            <sz val="9"/>
            <color indexed="81"/>
            <rFont val="ＭＳ Ｐゴシック"/>
            <family val="3"/>
            <charset val="128"/>
          </rPr>
          <t>前年度（令和６年度）の実績を記入してください。</t>
        </r>
      </text>
    </comment>
    <comment ref="Q33" authorId="0" shapeId="0" xr:uid="{00000000-0006-0000-05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600-000001000000}">
      <text>
        <r>
          <rPr>
            <sz val="10"/>
            <color indexed="81"/>
            <rFont val="ＭＳ Ｐゴシック"/>
            <family val="3"/>
            <charset val="128"/>
          </rPr>
          <t>「表紙」シートで選択された○印が自動的に反映されます。</t>
        </r>
      </text>
    </comment>
    <comment ref="AT4" authorId="0" shapeId="0" xr:uid="{00000000-0006-0000-0600-000002000000}">
      <text>
        <r>
          <rPr>
            <sz val="10"/>
            <color indexed="81"/>
            <rFont val="ＭＳ Ｐゴシック"/>
            <family val="3"/>
            <charset val="128"/>
          </rPr>
          <t>「表紙」シートで選択された○印が自動的に反映されます。</t>
        </r>
      </text>
    </comment>
    <comment ref="AE5" authorId="0" shapeId="0" xr:uid="{00000000-0006-0000-06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6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6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6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6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6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6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6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6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600-00000C000000}">
      <text>
        <r>
          <rPr>
            <sz val="9"/>
            <color indexed="81"/>
            <rFont val="ＭＳ Ｐゴシック"/>
            <family val="3"/>
            <charset val="128"/>
          </rPr>
          <t>同上</t>
        </r>
      </text>
    </comment>
    <comment ref="O18" authorId="0" shapeId="0" xr:uid="{00000000-0006-0000-06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600-00000E000000}">
      <text>
        <r>
          <rPr>
            <sz val="9"/>
            <color indexed="81"/>
            <rFont val="ＭＳ Ｐゴシック"/>
            <family val="3"/>
            <charset val="128"/>
          </rPr>
          <t>⑧、⑨、※3及びｂの合計から自動的に計算されます。</t>
        </r>
      </text>
    </comment>
    <comment ref="AG18" authorId="0" shapeId="0" xr:uid="{00000000-0006-0000-0600-00000F000000}">
      <text>
        <r>
          <rPr>
            <sz val="9"/>
            <color indexed="81"/>
            <rFont val="ＭＳ Ｐゴシック"/>
            <family val="3"/>
            <charset val="128"/>
          </rPr>
          <t>右にあるｂ-1およびｂ-2から、自動的に計算されます。</t>
        </r>
      </text>
    </comment>
    <comment ref="AN18" authorId="0" shapeId="0" xr:uid="{00000000-0006-0000-0600-000010000000}">
      <text>
        <r>
          <rPr>
            <sz val="9"/>
            <color indexed="81"/>
            <rFont val="ＭＳ Ｐゴシック"/>
            <family val="3"/>
            <charset val="128"/>
          </rPr>
          <t>右側にある3つの委託目的別内訳量から、自動的に計算されます。</t>
        </r>
      </text>
    </comment>
    <comment ref="AT18" authorId="0" shapeId="0" xr:uid="{00000000-0006-0000-0600-000011000000}">
      <text>
        <r>
          <rPr>
            <sz val="9"/>
            <color indexed="81"/>
            <rFont val="ＭＳ Ｐゴシック"/>
            <family val="3"/>
            <charset val="128"/>
          </rPr>
          <t>同上</t>
        </r>
      </text>
    </comment>
    <comment ref="O21" authorId="0" shapeId="0" xr:uid="{00000000-0006-0000-06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6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6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65D6F24B-2ED1-4952-AE18-040AC0CF181C}">
      <text>
        <r>
          <rPr>
            <sz val="9"/>
            <color indexed="81"/>
            <rFont val="ＭＳ Ｐゴシック"/>
            <family val="3"/>
            <charset val="128"/>
          </rPr>
          <t>前年度（令和６年度）の実績を記入してください。</t>
        </r>
      </text>
    </comment>
    <comment ref="O24" authorId="0" shapeId="0" xr:uid="{00000000-0006-0000-06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6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8C26A5B4-AD5C-4299-AC6C-D725247E781A}">
      <text>
        <r>
          <rPr>
            <sz val="9"/>
            <color indexed="81"/>
            <rFont val="ＭＳ Ｐゴシック"/>
            <family val="3"/>
            <charset val="128"/>
          </rPr>
          <t>前年度（令和６年度）の実績を記入してください。</t>
        </r>
      </text>
    </comment>
    <comment ref="F26" authorId="0" shapeId="0" xr:uid="{80B1CA72-73BC-450F-B458-A97DDE7C05D3}">
      <text>
        <r>
          <rPr>
            <sz val="9"/>
            <color indexed="81"/>
            <rFont val="ＭＳ Ｐゴシック"/>
            <family val="3"/>
            <charset val="128"/>
          </rPr>
          <t>前年度（令和６年度）の実績を記入してください。</t>
        </r>
      </text>
    </comment>
    <comment ref="F27" authorId="0" shapeId="0" xr:uid="{6B2E7FEB-EB6F-4125-9427-CFFCC4F74694}">
      <text>
        <r>
          <rPr>
            <sz val="9"/>
            <color indexed="81"/>
            <rFont val="ＭＳ Ｐゴシック"/>
            <family val="3"/>
            <charset val="128"/>
          </rPr>
          <t>前年度（令和６年度）の実績を記入してください。</t>
        </r>
      </text>
    </comment>
    <comment ref="O27" authorId="0" shapeId="0" xr:uid="{00000000-0006-0000-0600-00001B000000}">
      <text>
        <r>
          <rPr>
            <sz val="9"/>
            <color indexed="81"/>
            <rFont val="ＭＳ Ｐゴシック"/>
            <family val="3"/>
            <charset val="128"/>
          </rPr>
          <t>下にあるＢ-1およびＢ-2から、自動的に計算されます。</t>
        </r>
      </text>
    </comment>
    <comment ref="AK27" authorId="0" shapeId="0" xr:uid="{00000000-0006-0000-0600-00001C000000}">
      <text>
        <r>
          <rPr>
            <sz val="9"/>
            <color indexed="81"/>
            <rFont val="ＭＳ Ｐゴシック"/>
            <family val="3"/>
            <charset val="128"/>
          </rPr>
          <t>Ｂとｂの合計が自動的に計算されます。</t>
        </r>
      </text>
    </comment>
    <comment ref="AR27" authorId="0" shapeId="0" xr:uid="{00000000-0006-0000-06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A66EB1F9-B623-4D13-AA3C-BDCB259AA631}">
      <text>
        <r>
          <rPr>
            <sz val="9"/>
            <color indexed="81"/>
            <rFont val="ＭＳ Ｐゴシック"/>
            <family val="3"/>
            <charset val="128"/>
          </rPr>
          <t>前年度（令和６年度）の実績を記入してください。</t>
        </r>
      </text>
    </comment>
    <comment ref="Z28" authorId="0" shapeId="0" xr:uid="{00000000-0006-0000-06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6B1A13D4-8172-4FF9-AD25-64CA4EF2C056}">
      <text>
        <r>
          <rPr>
            <sz val="9"/>
            <color indexed="81"/>
            <rFont val="ＭＳ Ｐゴシック"/>
            <family val="3"/>
            <charset val="128"/>
          </rPr>
          <t>前年度（令和６年度）の実績を記入してください。</t>
        </r>
      </text>
    </comment>
    <comment ref="Z29" authorId="0" shapeId="0" xr:uid="{00000000-0006-0000-0600-000021000000}">
      <text>
        <r>
          <rPr>
            <sz val="9"/>
            <color indexed="81"/>
            <rFont val="ＭＳ Ｐゴシック"/>
            <family val="3"/>
            <charset val="128"/>
          </rPr>
          <t>同上</t>
        </r>
      </text>
    </comment>
    <comment ref="F30" authorId="0" shapeId="0" xr:uid="{1B5148A0-0897-44C7-97A9-7D33E9C74EFE}">
      <text>
        <r>
          <rPr>
            <sz val="9"/>
            <color indexed="81"/>
            <rFont val="ＭＳ Ｐゴシック"/>
            <family val="3"/>
            <charset val="128"/>
          </rPr>
          <t>前年度（令和６年度）の実績を記入してください。</t>
        </r>
      </text>
    </comment>
    <comment ref="Q30" authorId="0" shapeId="0" xr:uid="{00000000-0006-0000-0600-000023000000}">
      <text>
        <r>
          <rPr>
            <sz val="9"/>
            <color indexed="81"/>
            <rFont val="ＭＳ Ｐゴシック"/>
            <family val="3"/>
            <charset val="128"/>
          </rPr>
          <t>右側にある3つの委託目的別内訳量から、自動的に計算されます。</t>
        </r>
      </text>
    </comment>
    <comment ref="Z30" authorId="0" shapeId="0" xr:uid="{00000000-0006-0000-0600-000024000000}">
      <text>
        <r>
          <rPr>
            <sz val="9"/>
            <color indexed="81"/>
            <rFont val="ＭＳ Ｐゴシック"/>
            <family val="3"/>
            <charset val="128"/>
          </rPr>
          <t>同上</t>
        </r>
      </text>
    </comment>
    <comment ref="AK30" authorId="0" shapeId="0" xr:uid="{00000000-0006-0000-06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6BC17AE0-7E05-46E5-8120-036FC37E93C9}">
      <text>
        <r>
          <rPr>
            <sz val="9"/>
            <color indexed="81"/>
            <rFont val="ＭＳ Ｐゴシック"/>
            <family val="3"/>
            <charset val="128"/>
          </rPr>
          <t>前年度（令和６年度）の実績を記入してください。</t>
        </r>
      </text>
    </comment>
    <comment ref="AR31" authorId="0" shapeId="0" xr:uid="{00000000-0006-0000-06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7EEF0C5-527D-4759-ABC2-BC713300F95B}">
      <text>
        <r>
          <rPr>
            <sz val="9"/>
            <color indexed="81"/>
            <rFont val="ＭＳ Ｐゴシック"/>
            <family val="3"/>
            <charset val="128"/>
          </rPr>
          <t>前年度（令和６年度）の実績を記入してください。</t>
        </r>
      </text>
    </comment>
    <comment ref="F33" authorId="0" shapeId="0" xr:uid="{DF25622F-C53D-4278-A438-CC58027A1DF1}">
      <text>
        <r>
          <rPr>
            <sz val="9"/>
            <color indexed="81"/>
            <rFont val="ＭＳ Ｐゴシック"/>
            <family val="3"/>
            <charset val="128"/>
          </rPr>
          <t>前年度（令和６年度）の実績を記入してください。</t>
        </r>
      </text>
    </comment>
    <comment ref="Q33" authorId="0" shapeId="0" xr:uid="{00000000-0006-0000-06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700-000001000000}">
      <text>
        <r>
          <rPr>
            <sz val="10"/>
            <color indexed="81"/>
            <rFont val="ＭＳ Ｐゴシック"/>
            <family val="3"/>
            <charset val="128"/>
          </rPr>
          <t>「表紙」シートで選択された○印が自動的に反映されます。</t>
        </r>
      </text>
    </comment>
    <comment ref="AT4" authorId="0" shapeId="0" xr:uid="{00000000-0006-0000-0700-000002000000}">
      <text>
        <r>
          <rPr>
            <sz val="10"/>
            <color indexed="81"/>
            <rFont val="ＭＳ Ｐゴシック"/>
            <family val="3"/>
            <charset val="128"/>
          </rPr>
          <t>「表紙」シートで選択された○印が自動的に反映されます。</t>
        </r>
      </text>
    </comment>
    <comment ref="AE5" authorId="0" shapeId="0" xr:uid="{00000000-0006-0000-07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7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7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7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7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7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7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7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7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700-00000C000000}">
      <text>
        <r>
          <rPr>
            <sz val="9"/>
            <color indexed="81"/>
            <rFont val="ＭＳ Ｐゴシック"/>
            <family val="3"/>
            <charset val="128"/>
          </rPr>
          <t>同上</t>
        </r>
      </text>
    </comment>
    <comment ref="O18" authorId="0" shapeId="0" xr:uid="{00000000-0006-0000-07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700-00000E000000}">
      <text>
        <r>
          <rPr>
            <sz val="9"/>
            <color indexed="81"/>
            <rFont val="ＭＳ Ｐゴシック"/>
            <family val="3"/>
            <charset val="128"/>
          </rPr>
          <t>⑧、⑨、※3及びｂの合計から自動的に計算されます。</t>
        </r>
      </text>
    </comment>
    <comment ref="AG18" authorId="0" shapeId="0" xr:uid="{00000000-0006-0000-0700-00000F000000}">
      <text>
        <r>
          <rPr>
            <sz val="9"/>
            <color indexed="81"/>
            <rFont val="ＭＳ Ｐゴシック"/>
            <family val="3"/>
            <charset val="128"/>
          </rPr>
          <t>右にあるｂ-1およびｂ-2から、自動的に計算されます。</t>
        </r>
      </text>
    </comment>
    <comment ref="AN18" authorId="0" shapeId="0" xr:uid="{00000000-0006-0000-0700-000010000000}">
      <text>
        <r>
          <rPr>
            <sz val="9"/>
            <color indexed="81"/>
            <rFont val="ＭＳ Ｐゴシック"/>
            <family val="3"/>
            <charset val="128"/>
          </rPr>
          <t>右側にある3つの委託目的別内訳量から、自動的に計算されます。</t>
        </r>
      </text>
    </comment>
    <comment ref="AT18" authorId="0" shapeId="0" xr:uid="{00000000-0006-0000-0700-000011000000}">
      <text>
        <r>
          <rPr>
            <sz val="9"/>
            <color indexed="81"/>
            <rFont val="ＭＳ Ｐゴシック"/>
            <family val="3"/>
            <charset val="128"/>
          </rPr>
          <t>同上</t>
        </r>
      </text>
    </comment>
    <comment ref="O21" authorId="0" shapeId="0" xr:uid="{00000000-0006-0000-07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7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7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FA1D189-6A12-44AB-BED0-5AE5E5579A9C}">
      <text>
        <r>
          <rPr>
            <sz val="9"/>
            <color indexed="81"/>
            <rFont val="ＭＳ Ｐゴシック"/>
            <family val="3"/>
            <charset val="128"/>
          </rPr>
          <t>前年度（令和６年度）の実績を記入してください。</t>
        </r>
      </text>
    </comment>
    <comment ref="O24" authorId="0" shapeId="0" xr:uid="{00000000-0006-0000-07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7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C0862584-8959-48D7-B51D-F2DBEEA4750F}">
      <text>
        <r>
          <rPr>
            <sz val="9"/>
            <color indexed="81"/>
            <rFont val="ＭＳ Ｐゴシック"/>
            <family val="3"/>
            <charset val="128"/>
          </rPr>
          <t>前年度（令和６年度）の実績を記入してください。</t>
        </r>
      </text>
    </comment>
    <comment ref="F26" authorId="0" shapeId="0" xr:uid="{88B65B84-3D95-4E8F-BADA-F1EF22267C02}">
      <text>
        <r>
          <rPr>
            <sz val="9"/>
            <color indexed="81"/>
            <rFont val="ＭＳ Ｐゴシック"/>
            <family val="3"/>
            <charset val="128"/>
          </rPr>
          <t>前年度（令和６年度）の実績を記入してください。</t>
        </r>
      </text>
    </comment>
    <comment ref="F27" authorId="0" shapeId="0" xr:uid="{52B7585B-2BA1-4FEB-8B94-DC14886E659C}">
      <text>
        <r>
          <rPr>
            <sz val="9"/>
            <color indexed="81"/>
            <rFont val="ＭＳ Ｐゴシック"/>
            <family val="3"/>
            <charset val="128"/>
          </rPr>
          <t>前年度（令和６年度）の実績を記入してください。</t>
        </r>
      </text>
    </comment>
    <comment ref="O27" authorId="0" shapeId="0" xr:uid="{00000000-0006-0000-0700-00001B000000}">
      <text>
        <r>
          <rPr>
            <sz val="9"/>
            <color indexed="81"/>
            <rFont val="ＭＳ Ｐゴシック"/>
            <family val="3"/>
            <charset val="128"/>
          </rPr>
          <t>下にあるＢ-1およびＢ-2から、自動的に計算されます。</t>
        </r>
      </text>
    </comment>
    <comment ref="AK27" authorId="0" shapeId="0" xr:uid="{00000000-0006-0000-0700-00001C000000}">
      <text>
        <r>
          <rPr>
            <sz val="9"/>
            <color indexed="81"/>
            <rFont val="ＭＳ Ｐゴシック"/>
            <family val="3"/>
            <charset val="128"/>
          </rPr>
          <t>Ｂとｂの合計が自動的に計算されます。</t>
        </r>
      </text>
    </comment>
    <comment ref="AR27" authorId="0" shapeId="0" xr:uid="{00000000-0006-0000-07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8FF6D69A-9369-40E6-9524-33E32102481F}">
      <text>
        <r>
          <rPr>
            <sz val="9"/>
            <color indexed="81"/>
            <rFont val="ＭＳ Ｐゴシック"/>
            <family val="3"/>
            <charset val="128"/>
          </rPr>
          <t>前年度（令和６年度）の実績を記入してください。</t>
        </r>
      </text>
    </comment>
    <comment ref="Z28" authorId="0" shapeId="0" xr:uid="{00000000-0006-0000-07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8FD84458-F228-43B1-A374-1A096644ADF6}">
      <text>
        <r>
          <rPr>
            <sz val="9"/>
            <color indexed="81"/>
            <rFont val="ＭＳ Ｐゴシック"/>
            <family val="3"/>
            <charset val="128"/>
          </rPr>
          <t>前年度（令和６年度）の実績を記入してください。</t>
        </r>
      </text>
    </comment>
    <comment ref="Z29" authorId="0" shapeId="0" xr:uid="{00000000-0006-0000-0700-000021000000}">
      <text>
        <r>
          <rPr>
            <sz val="9"/>
            <color indexed="81"/>
            <rFont val="ＭＳ Ｐゴシック"/>
            <family val="3"/>
            <charset val="128"/>
          </rPr>
          <t>同上</t>
        </r>
      </text>
    </comment>
    <comment ref="F30" authorId="0" shapeId="0" xr:uid="{ECD2044C-5904-4F60-9F60-9CCDA8801C41}">
      <text>
        <r>
          <rPr>
            <sz val="9"/>
            <color indexed="81"/>
            <rFont val="ＭＳ Ｐゴシック"/>
            <family val="3"/>
            <charset val="128"/>
          </rPr>
          <t>前年度（令和６年度）の実績を記入してください。</t>
        </r>
      </text>
    </comment>
    <comment ref="Q30" authorId="0" shapeId="0" xr:uid="{00000000-0006-0000-0700-000023000000}">
      <text>
        <r>
          <rPr>
            <sz val="9"/>
            <color indexed="81"/>
            <rFont val="ＭＳ Ｐゴシック"/>
            <family val="3"/>
            <charset val="128"/>
          </rPr>
          <t>右側にある3つの委託目的別内訳量から、自動的に計算されます。</t>
        </r>
      </text>
    </comment>
    <comment ref="Z30" authorId="0" shapeId="0" xr:uid="{00000000-0006-0000-0700-000024000000}">
      <text>
        <r>
          <rPr>
            <sz val="9"/>
            <color indexed="81"/>
            <rFont val="ＭＳ Ｐゴシック"/>
            <family val="3"/>
            <charset val="128"/>
          </rPr>
          <t>同上</t>
        </r>
      </text>
    </comment>
    <comment ref="AK30" authorId="0" shapeId="0" xr:uid="{00000000-0006-0000-07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542E7916-8C99-4FE8-81CA-A7B108E32461}">
      <text>
        <r>
          <rPr>
            <sz val="9"/>
            <color indexed="81"/>
            <rFont val="ＭＳ Ｐゴシック"/>
            <family val="3"/>
            <charset val="128"/>
          </rPr>
          <t>前年度（令和６年度）の実績を記入してください。</t>
        </r>
      </text>
    </comment>
    <comment ref="AR31" authorId="0" shapeId="0" xr:uid="{00000000-0006-0000-07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AFA41EA-356D-4B85-BD12-5977EC68C5D9}">
      <text>
        <r>
          <rPr>
            <sz val="9"/>
            <color indexed="81"/>
            <rFont val="ＭＳ Ｐゴシック"/>
            <family val="3"/>
            <charset val="128"/>
          </rPr>
          <t>前年度（令和６年度）の実績を記入してください。</t>
        </r>
      </text>
    </comment>
    <comment ref="F33" authorId="0" shapeId="0" xr:uid="{E900E8D1-B2E5-49A9-A911-D9CFA909B0F0}">
      <text>
        <r>
          <rPr>
            <sz val="9"/>
            <color indexed="81"/>
            <rFont val="ＭＳ Ｐゴシック"/>
            <family val="3"/>
            <charset val="128"/>
          </rPr>
          <t>前年度（令和６年度）の実績を記入してください。</t>
        </r>
      </text>
    </comment>
    <comment ref="Q33" authorId="0" shapeId="0" xr:uid="{00000000-0006-0000-07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800-000001000000}">
      <text>
        <r>
          <rPr>
            <sz val="10"/>
            <color indexed="81"/>
            <rFont val="ＭＳ Ｐゴシック"/>
            <family val="3"/>
            <charset val="128"/>
          </rPr>
          <t>「表紙」シートで選択された○印が自動的に反映されます。</t>
        </r>
      </text>
    </comment>
    <comment ref="AT4" authorId="0" shapeId="0" xr:uid="{00000000-0006-0000-0800-000002000000}">
      <text>
        <r>
          <rPr>
            <sz val="10"/>
            <color indexed="81"/>
            <rFont val="ＭＳ Ｐゴシック"/>
            <family val="3"/>
            <charset val="128"/>
          </rPr>
          <t>「表紙」シートで選択された○印が自動的に反映されます。</t>
        </r>
      </text>
    </comment>
    <comment ref="AE5" authorId="0" shapeId="0" xr:uid="{00000000-0006-0000-08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8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8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8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8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8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8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8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8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800-00000C000000}">
      <text>
        <r>
          <rPr>
            <sz val="9"/>
            <color indexed="81"/>
            <rFont val="ＭＳ Ｐゴシック"/>
            <family val="3"/>
            <charset val="128"/>
          </rPr>
          <t>同上</t>
        </r>
      </text>
    </comment>
    <comment ref="O18" authorId="0" shapeId="0" xr:uid="{00000000-0006-0000-08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800-00000E000000}">
      <text>
        <r>
          <rPr>
            <sz val="9"/>
            <color indexed="81"/>
            <rFont val="ＭＳ Ｐゴシック"/>
            <family val="3"/>
            <charset val="128"/>
          </rPr>
          <t>⑧、⑨、※3及びｂの合計から自動的に計算されます。</t>
        </r>
      </text>
    </comment>
    <comment ref="AG18" authorId="0" shapeId="0" xr:uid="{00000000-0006-0000-0800-00000F000000}">
      <text>
        <r>
          <rPr>
            <sz val="9"/>
            <color indexed="81"/>
            <rFont val="ＭＳ Ｐゴシック"/>
            <family val="3"/>
            <charset val="128"/>
          </rPr>
          <t>右にあるｂ-1およびｂ-2から、自動的に計算されます。</t>
        </r>
      </text>
    </comment>
    <comment ref="AN18" authorId="0" shapeId="0" xr:uid="{00000000-0006-0000-0800-000010000000}">
      <text>
        <r>
          <rPr>
            <sz val="9"/>
            <color indexed="81"/>
            <rFont val="ＭＳ Ｐゴシック"/>
            <family val="3"/>
            <charset val="128"/>
          </rPr>
          <t>右側にある3つの委託目的別内訳量から、自動的に計算されます。</t>
        </r>
      </text>
    </comment>
    <comment ref="AT18" authorId="0" shapeId="0" xr:uid="{00000000-0006-0000-0800-000011000000}">
      <text>
        <r>
          <rPr>
            <sz val="9"/>
            <color indexed="81"/>
            <rFont val="ＭＳ Ｐゴシック"/>
            <family val="3"/>
            <charset val="128"/>
          </rPr>
          <t>同上</t>
        </r>
      </text>
    </comment>
    <comment ref="O21" authorId="0" shapeId="0" xr:uid="{00000000-0006-0000-08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8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8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D3B17AAD-2D0F-4025-AC9D-2A763ED7B253}">
      <text>
        <r>
          <rPr>
            <sz val="9"/>
            <color indexed="81"/>
            <rFont val="ＭＳ Ｐゴシック"/>
            <family val="3"/>
            <charset val="128"/>
          </rPr>
          <t>前年度（令和６年度）の実績を記入してください。</t>
        </r>
      </text>
    </comment>
    <comment ref="O24" authorId="0" shapeId="0" xr:uid="{00000000-0006-0000-08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8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6C941C72-985C-4828-BE3C-B4AF4933AC4C}">
      <text>
        <r>
          <rPr>
            <sz val="9"/>
            <color indexed="81"/>
            <rFont val="ＭＳ Ｐゴシック"/>
            <family val="3"/>
            <charset val="128"/>
          </rPr>
          <t>前年度（令和６年度）の実績を記入してください。</t>
        </r>
      </text>
    </comment>
    <comment ref="F26" authorId="0" shapeId="0" xr:uid="{9005197D-08C1-4349-AAB3-58A322FA7B54}">
      <text>
        <r>
          <rPr>
            <sz val="9"/>
            <color indexed="81"/>
            <rFont val="ＭＳ Ｐゴシック"/>
            <family val="3"/>
            <charset val="128"/>
          </rPr>
          <t>前年度（令和６年度）の実績を記入してください。</t>
        </r>
      </text>
    </comment>
    <comment ref="F27" authorId="0" shapeId="0" xr:uid="{2B80D647-4BEA-411D-95F8-AF90F6AD4CCA}">
      <text>
        <r>
          <rPr>
            <sz val="9"/>
            <color indexed="81"/>
            <rFont val="ＭＳ Ｐゴシック"/>
            <family val="3"/>
            <charset val="128"/>
          </rPr>
          <t>前年度（令和６年度）の実績を記入してください。</t>
        </r>
      </text>
    </comment>
    <comment ref="O27" authorId="0" shapeId="0" xr:uid="{00000000-0006-0000-0800-00001B000000}">
      <text>
        <r>
          <rPr>
            <sz val="9"/>
            <color indexed="81"/>
            <rFont val="ＭＳ Ｐゴシック"/>
            <family val="3"/>
            <charset val="128"/>
          </rPr>
          <t>下にあるＢ-1およびＢ-2から、自動的に計算されます。</t>
        </r>
      </text>
    </comment>
    <comment ref="AK27" authorId="0" shapeId="0" xr:uid="{00000000-0006-0000-0800-00001C000000}">
      <text>
        <r>
          <rPr>
            <sz val="9"/>
            <color indexed="81"/>
            <rFont val="ＭＳ Ｐゴシック"/>
            <family val="3"/>
            <charset val="128"/>
          </rPr>
          <t>Ｂとｂの合計が自動的に計算されます。</t>
        </r>
      </text>
    </comment>
    <comment ref="AR27" authorId="0" shapeId="0" xr:uid="{00000000-0006-0000-08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609AE15-8F81-47AF-B6FE-815041EE504D}">
      <text>
        <r>
          <rPr>
            <sz val="9"/>
            <color indexed="81"/>
            <rFont val="ＭＳ Ｐゴシック"/>
            <family val="3"/>
            <charset val="128"/>
          </rPr>
          <t>前年度（令和６年度）の実績を記入してください。</t>
        </r>
      </text>
    </comment>
    <comment ref="Z28" authorId="0" shapeId="0" xr:uid="{00000000-0006-0000-08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5F846F6-32F3-4109-B2C1-8346DA08DE4C}">
      <text>
        <r>
          <rPr>
            <sz val="9"/>
            <color indexed="81"/>
            <rFont val="ＭＳ Ｐゴシック"/>
            <family val="3"/>
            <charset val="128"/>
          </rPr>
          <t>前年度（令和６年度）の実績を記入してください。</t>
        </r>
      </text>
    </comment>
    <comment ref="Z29" authorId="0" shapeId="0" xr:uid="{00000000-0006-0000-0800-000021000000}">
      <text>
        <r>
          <rPr>
            <sz val="9"/>
            <color indexed="81"/>
            <rFont val="ＭＳ Ｐゴシック"/>
            <family val="3"/>
            <charset val="128"/>
          </rPr>
          <t>同上</t>
        </r>
      </text>
    </comment>
    <comment ref="F30" authorId="0" shapeId="0" xr:uid="{CCDA24F1-D5DB-4B1D-A229-F2978216F47C}">
      <text>
        <r>
          <rPr>
            <sz val="9"/>
            <color indexed="81"/>
            <rFont val="ＭＳ Ｐゴシック"/>
            <family val="3"/>
            <charset val="128"/>
          </rPr>
          <t>前年度（令和６年度）の実績を記入してください。</t>
        </r>
      </text>
    </comment>
    <comment ref="Q30" authorId="0" shapeId="0" xr:uid="{00000000-0006-0000-0800-000023000000}">
      <text>
        <r>
          <rPr>
            <sz val="9"/>
            <color indexed="81"/>
            <rFont val="ＭＳ Ｐゴシック"/>
            <family val="3"/>
            <charset val="128"/>
          </rPr>
          <t>右側にある3つの委託目的別内訳量から、自動的に計算されます。</t>
        </r>
      </text>
    </comment>
    <comment ref="Z30" authorId="0" shapeId="0" xr:uid="{00000000-0006-0000-0800-000024000000}">
      <text>
        <r>
          <rPr>
            <sz val="9"/>
            <color indexed="81"/>
            <rFont val="ＭＳ Ｐゴシック"/>
            <family val="3"/>
            <charset val="128"/>
          </rPr>
          <t>同上</t>
        </r>
      </text>
    </comment>
    <comment ref="AK30" authorId="0" shapeId="0" xr:uid="{00000000-0006-0000-08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46F35A0-3B9A-4E24-919A-EFD3D0A34B1E}">
      <text>
        <r>
          <rPr>
            <sz val="9"/>
            <color indexed="81"/>
            <rFont val="ＭＳ Ｐゴシック"/>
            <family val="3"/>
            <charset val="128"/>
          </rPr>
          <t>前年度（令和６年度）の実績を記入してください。</t>
        </r>
      </text>
    </comment>
    <comment ref="AR31" authorId="0" shapeId="0" xr:uid="{00000000-0006-0000-08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F83A0D8D-F454-4C88-BA4F-9E157E6E28AB}">
      <text>
        <r>
          <rPr>
            <sz val="9"/>
            <color indexed="81"/>
            <rFont val="ＭＳ Ｐゴシック"/>
            <family val="3"/>
            <charset val="128"/>
          </rPr>
          <t>前年度（令和６年度）の実績を記入してください。</t>
        </r>
      </text>
    </comment>
    <comment ref="F33" authorId="0" shapeId="0" xr:uid="{92B33F17-4AD4-47A4-9754-272757DF5FC4}">
      <text>
        <r>
          <rPr>
            <sz val="9"/>
            <color indexed="81"/>
            <rFont val="ＭＳ Ｐゴシック"/>
            <family val="3"/>
            <charset val="128"/>
          </rPr>
          <t>前年度（令和６年度）の実績を記入してください。</t>
        </r>
      </text>
    </comment>
    <comment ref="Q33" authorId="0" shapeId="0" xr:uid="{00000000-0006-0000-08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sharedStrings.xml><?xml version="1.0" encoding="utf-8"?>
<sst xmlns="http://schemas.openxmlformats.org/spreadsheetml/2006/main" count="3173" uniqueCount="458">
  <si>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</si>
  <si>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</si>
  <si>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</si>
  <si>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</si>
  <si>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</si>
  <si>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</si>
  <si>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</si>
  <si>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</si>
  <si>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</si>
  <si>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</si>
  <si>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</si>
  <si>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</si>
  <si>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</si>
  <si>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</si>
  <si>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</si>
  <si>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</si>
  <si>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</si>
  <si>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</si>
  <si>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</si>
  <si>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</si>
  <si>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</si>
  <si>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</si>
  <si>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</si>
  <si>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</si>
  <si>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</si>
  <si>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</si>
  <si>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</si>
  <si>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</si>
  <si>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</si>
  <si>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</si>
  <si>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</si>
  <si>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</si>
  <si>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</si>
  <si>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</si>
  <si>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</si>
  <si>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</si>
  <si>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</si>
  <si>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</si>
  <si>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</si>
  <si>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</si>
  <si>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</si>
  <si>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</si>
  <si>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</si>
  <si>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</si>
  <si>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</si>
  <si>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</si>
  <si>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</si>
  <si>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種類</t>
    <rPh sb="0" eb="2">
      <t>シュルイ</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</si>
  <si>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</si>
  <si>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</si>
  <si>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</si>
  <si>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</si>
  <si>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</si>
  <si>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</si>
  <si>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</si>
  <si>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</si>
  <si>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</si>
  <si>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</si>
  <si>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</si>
  <si>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</si>
  <si>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</si>
  <si>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</si>
  <si>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</si>
  <si>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</si>
  <si>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</si>
  <si>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</si>
  <si>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</si>
  <si>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</si>
  <si>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</si>
  <si>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</si>
  <si>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</si>
  <si>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</si>
  <si>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</si>
  <si>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</si>
  <si>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</si>
  <si>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</si>
  <si>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</si>
  <si>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</si>
  <si>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</si>
  <si>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</si>
  <si>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</si>
  <si>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</si>
  <si>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</si>
  <si>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</si>
  <si>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</si>
  <si>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</si>
  <si>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</si>
  <si>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</si>
  <si>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</si>
  <si>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</si>
  <si>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</si>
  <si>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</si>
  <si>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t>産業廃棄物処理計画書</t>
    <rPh sb="0" eb="2">
      <t>サンギョウ</t>
    </rPh>
    <rPh sb="2" eb="5">
      <t>ハイキブツ</t>
    </rPh>
    <rPh sb="5" eb="7">
      <t>ショリ</t>
    </rPh>
    <rPh sb="7" eb="9">
      <t>ケイカク</t>
    </rPh>
    <rPh sb="9" eb="10">
      <t>ショ</t>
    </rPh>
    <phoneticPr fontId="3"/>
  </si>
  <si>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</si>
  <si>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</si>
  <si>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</si>
  <si>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</si>
  <si>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</si>
  <si>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</si>
  <si>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</si>
  <si>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</si>
  <si>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</si>
  <si>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</si>
  <si>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</si>
  <si>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</si>
  <si>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</si>
  <si>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</si>
  <si>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</si>
  <si>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</si>
  <si>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</si>
  <si>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</si>
  <si>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</si>
  <si>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</si>
  <si>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</si>
  <si>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</si>
  <si>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</si>
  <si>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</si>
  <si>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</si>
  <si>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</si>
  <si>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</si>
  <si>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</si>
  <si>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</si>
  <si>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</si>
  <si>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</si>
  <si>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</si>
  <si>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</si>
  <si>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</si>
  <si>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</si>
  <si>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</si>
  <si>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</si>
  <si>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</si>
  <si>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</si>
  <si>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</si>
  <si>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</si>
  <si>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</si>
  <si>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</si>
  <si>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</si>
  <si>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</si>
  <si>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</si>
  <si>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</si>
  <si>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</si>
  <si>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</si>
  <si>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</si>
  <si>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</si>
  <si>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</si>
  <si>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</si>
  <si>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</si>
  <si>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</si>
  <si>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</si>
  <si>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</si>
  <si>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</si>
  <si>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</si>
  <si>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</si>
  <si>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</si>
  <si>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</si>
  <si>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</si>
  <si>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</si>
  <si>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phoneticPr fontId="3"/>
  </si>
  <si>
    <t>様式選択</t>
    <rPh sb="0" eb="2">
      <t>ヨウシキ</t>
    </rPh>
    <rPh sb="2" eb="4">
      <t>センタク</t>
    </rPh>
    <phoneticPr fontId="3"/>
  </si>
  <si>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</si>
  <si>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</si>
  <si>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</si>
  <si>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</si>
  <si>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</si>
  <si>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</si>
  <si>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</si>
  <si>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</si>
  <si>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</si>
  <si>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</si>
  <si>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</si>
  <si>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</si>
  <si>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</si>
  <si>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</si>
  <si>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</si>
  <si>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</si>
  <si>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</si>
  <si>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</si>
  <si>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</si>
  <si>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</si>
  <si>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</si>
  <si>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</si>
  <si>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</si>
  <si>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</si>
  <si>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</si>
  <si>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</si>
  <si>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</si>
  <si>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</si>
  <si>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</si>
  <si>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</si>
  <si>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</si>
  <si>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</si>
  <si>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</si>
  <si>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</si>
  <si>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</si>
  <si>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</si>
  <si>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</si>
  <si>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</si>
  <si>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</si>
  <si>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</si>
  <si>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</si>
  <si>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</si>
  <si>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</si>
  <si>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</si>
  <si>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</si>
  <si>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</si>
  <si>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</si>
  <si>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</si>
  <si>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</si>
  <si>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</si>
  <si>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</si>
  <si>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</si>
  <si>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</si>
  <si>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</si>
  <si>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</si>
  <si>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</si>
  <si>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</si>
  <si>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</si>
  <si>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</si>
  <si>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</si>
  <si>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</si>
  <si>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</si>
  <si>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</si>
  <si>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</si>
  <si>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</si>
  <si>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</si>
  <si>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</si>
  <si>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</si>
  <si>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</si>
  <si>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</si>
  <si>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</si>
  <si>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</si>
  <si>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</si>
  <si>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</si>
  <si>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</si>
  <si>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</si>
  <si>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</si>
  <si>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</si>
  <si>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</si>
  <si>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様式第二号の八（第八条の四の五関係）</t>
    <rPh sb="6" eb="7">
      <t>ハチ</t>
    </rPh>
    <phoneticPr fontId="3"/>
  </si>
  <si>
    <t>計画期間</t>
    <rPh sb="0" eb="2">
      <t>ケイカク</t>
    </rPh>
    <rPh sb="2" eb="4">
      <t>キカン</t>
    </rPh>
    <phoneticPr fontId="3"/>
  </si>
  <si>
    <t>事業の規模</t>
    <rPh sb="0" eb="2">
      <t>ジギョウ</t>
    </rPh>
    <rPh sb="3" eb="5">
      <t>キボ</t>
    </rPh>
    <phoneticPr fontId="3"/>
  </si>
  <si>
    <t>従業員数</t>
    <rPh sb="0" eb="3">
      <t>ジュウギョウイン</t>
    </rPh>
    <rPh sb="3" eb="4">
      <t>スウ</t>
    </rPh>
    <phoneticPr fontId="3"/>
  </si>
  <si>
    <t>産業廃棄物の処理に係る管理体制に関する事項</t>
    <rPh sb="0" eb="2">
      <t>サンギョウ</t>
    </rPh>
    <rPh sb="2" eb="5">
      <t>ハイキブツ</t>
    </rPh>
    <rPh sb="6" eb="8">
      <t>ショリ</t>
    </rPh>
    <rPh sb="9" eb="10">
      <t>カカ</t>
    </rPh>
    <rPh sb="11" eb="13">
      <t>カンリ</t>
    </rPh>
    <rPh sb="13" eb="15">
      <t>タイセイ</t>
    </rPh>
    <rPh sb="16" eb="17">
      <t>カン</t>
    </rPh>
    <rPh sb="19" eb="21">
      <t>ジコウ</t>
    </rPh>
    <phoneticPr fontId="3"/>
  </si>
  <si>
    <t>（管理体制図）</t>
    <rPh sb="1" eb="3">
      <t>カンリ</t>
    </rPh>
    <rPh sb="3" eb="5">
      <t>タイセイ</t>
    </rPh>
    <rPh sb="5" eb="6">
      <t>ズ</t>
    </rPh>
    <phoneticPr fontId="3"/>
  </si>
  <si>
    <t>産業廃棄物の排出の抑制に関する事項</t>
    <rPh sb="0" eb="2">
      <t>サンギョウ</t>
    </rPh>
    <rPh sb="2" eb="5">
      <t>ハイキブツ</t>
    </rPh>
    <rPh sb="6" eb="8">
      <t>ハイシュツ</t>
    </rPh>
    <rPh sb="9" eb="11">
      <t>ヨクセイ</t>
    </rPh>
    <rPh sb="12" eb="13">
      <t>カン</t>
    </rPh>
    <rPh sb="15" eb="17">
      <t>ジコウ</t>
    </rPh>
    <phoneticPr fontId="3"/>
  </si>
  <si>
    <t>現状</t>
    <rPh sb="0" eb="2">
      <t>ゲンジョウ</t>
    </rPh>
    <phoneticPr fontId="3"/>
  </si>
  <si>
    <t>（これまでに実施した取組）</t>
    <rPh sb="6" eb="8">
      <t>ジッシ</t>
    </rPh>
    <rPh sb="10" eb="12">
      <t>トリクミ</t>
    </rPh>
    <phoneticPr fontId="3"/>
  </si>
  <si>
    <t>（今後実施する予定の取組）</t>
    <rPh sb="1" eb="3">
      <t>コンゴ</t>
    </rPh>
    <rPh sb="3" eb="5">
      <t>ジッシ</t>
    </rPh>
    <rPh sb="7" eb="9">
      <t>ヨテイ</t>
    </rPh>
    <rPh sb="10" eb="12">
      <t>トリクミ</t>
    </rPh>
    <phoneticPr fontId="3"/>
  </si>
  <si>
    <t>計画</t>
    <rPh sb="0" eb="2">
      <t>ケイカク</t>
    </rPh>
    <phoneticPr fontId="3"/>
  </si>
  <si>
    <t>産業廃棄物の分別に関する事項</t>
    <rPh sb="0" eb="2">
      <t>サンギョウ</t>
    </rPh>
    <rPh sb="2" eb="5">
      <t>ハイキブツ</t>
    </rPh>
    <rPh sb="6" eb="8">
      <t>ブンベツ</t>
    </rPh>
    <rPh sb="9" eb="10">
      <t>カン</t>
    </rPh>
    <rPh sb="12" eb="14">
      <t>ジコウ</t>
    </rPh>
    <phoneticPr fontId="3"/>
  </si>
  <si>
    <t>（分別している産業廃棄物の種類及び分別に関する取組）</t>
    <rPh sb="1" eb="3">
      <t>ブンベツ</t>
    </rPh>
    <rPh sb="7" eb="9">
      <t>サンギョウ</t>
    </rPh>
    <rPh sb="9" eb="12">
      <t>ハイキブツ</t>
    </rPh>
    <rPh sb="13" eb="15">
      <t>シュルイ</t>
    </rPh>
    <rPh sb="15" eb="16">
      <t>オヨ</t>
    </rPh>
    <rPh sb="17" eb="19">
      <t>ブンベツ</t>
    </rPh>
    <rPh sb="20" eb="21">
      <t>カン</t>
    </rPh>
    <rPh sb="23" eb="25">
      <t>トリクミ</t>
    </rPh>
    <phoneticPr fontId="3"/>
  </si>
  <si>
    <t>（今後分別する予定の産業廃棄物の種類及び分別に関する取組）</t>
    <rPh sb="1" eb="3">
      <t>コンゴ</t>
    </rPh>
    <rPh sb="3" eb="5">
      <t>ブンベツ</t>
    </rPh>
    <rPh sb="7" eb="9">
      <t>ヨテイ</t>
    </rPh>
    <rPh sb="10" eb="12">
      <t>サンギョウ</t>
    </rPh>
    <rPh sb="12" eb="15">
      <t>ハイキブツ</t>
    </rPh>
    <rPh sb="16" eb="18">
      <t>シュルイ</t>
    </rPh>
    <rPh sb="18" eb="19">
      <t>オヨ</t>
    </rPh>
    <rPh sb="20" eb="22">
      <t>ブンベツ</t>
    </rPh>
    <rPh sb="23" eb="24">
      <t>カン</t>
    </rPh>
    <rPh sb="26" eb="28">
      <t>トリクミ</t>
    </rPh>
    <phoneticPr fontId="3"/>
  </si>
  <si>
    <t>産業廃棄物の種類数</t>
    <rPh sb="0" eb="2">
      <t>サンギョウ</t>
    </rPh>
    <rPh sb="2" eb="5">
      <t>ハイキブツ</t>
    </rPh>
    <rPh sb="6" eb="7">
      <t>タネ</t>
    </rPh>
    <rPh sb="7" eb="8">
      <t>タグイ</t>
    </rPh>
    <rPh sb="8" eb="9">
      <t>スウ</t>
    </rPh>
    <phoneticPr fontId="3"/>
  </si>
  <si>
    <t>自ら行う産業廃棄物の再生利用に関する事項</t>
    <rPh sb="0" eb="1">
      <t>ミズカ</t>
    </rPh>
    <rPh sb="2" eb="3">
      <t>オコナ</t>
    </rPh>
    <rPh sb="4" eb="6">
      <t>サンギョウ</t>
    </rPh>
    <rPh sb="6" eb="9">
      <t>ハイキブツ</t>
    </rPh>
    <rPh sb="10" eb="12">
      <t>サイセイ</t>
    </rPh>
    <rPh sb="12" eb="14">
      <t>リヨウ</t>
    </rPh>
    <rPh sb="15" eb="16">
      <t>カン</t>
    </rPh>
    <rPh sb="18" eb="20">
      <t>ジコウ</t>
    </rPh>
    <phoneticPr fontId="3"/>
  </si>
  <si>
    <t>自ら行う産業廃棄物の中間処理に関する事項</t>
    <rPh sb="0" eb="1">
      <t>ミズカ</t>
    </rPh>
    <rPh sb="2" eb="3">
      <t>オコナ</t>
    </rPh>
    <rPh sb="4" eb="6">
      <t>サンギョウ</t>
    </rPh>
    <rPh sb="6" eb="9">
      <t>ハイキブツ</t>
    </rPh>
    <rPh sb="10" eb="12">
      <t>チュウカン</t>
    </rPh>
    <rPh sb="12" eb="14">
      <t>ショリ</t>
    </rPh>
    <rPh sb="15" eb="16">
      <t>カン</t>
    </rPh>
    <rPh sb="18" eb="20">
      <t>ジコウ</t>
    </rPh>
    <phoneticPr fontId="3"/>
  </si>
  <si>
    <t>*　種類ごとの前年度自ら中間処理により減量した量は、別紙のとおり。</t>
    <rPh sb="10" eb="11">
      <t>ミズカ</t>
    </rPh>
    <rPh sb="12" eb="14">
      <t>チュウカン</t>
    </rPh>
    <rPh sb="14" eb="16">
      <t>ショリ</t>
    </rPh>
    <rPh sb="19" eb="21">
      <t>ゲンリョウ</t>
    </rPh>
    <rPh sb="23" eb="24">
      <t>リョウ</t>
    </rPh>
    <phoneticPr fontId="3"/>
  </si>
  <si>
    <t>*　種類ごとの前年度自ら熱回収を行った量は、別紙のとおり。</t>
    <rPh sb="10" eb="11">
      <t>ミズカ</t>
    </rPh>
    <rPh sb="12" eb="13">
      <t>ネツ</t>
    </rPh>
    <rPh sb="13" eb="15">
      <t>カイシュウ</t>
    </rPh>
    <rPh sb="16" eb="17">
      <t>オコナ</t>
    </rPh>
    <rPh sb="19" eb="20">
      <t>リョウ</t>
    </rPh>
    <phoneticPr fontId="3"/>
  </si>
  <si>
    <t>⑤　自ら熱回収を行った産業廃棄物の量</t>
    <rPh sb="2" eb="3">
      <t>ミズカ</t>
    </rPh>
    <rPh sb="4" eb="5">
      <t>ネツ</t>
    </rPh>
    <rPh sb="5" eb="7">
      <t>カイシュウ</t>
    </rPh>
    <rPh sb="8" eb="9">
      <t>オコナ</t>
    </rPh>
    <rPh sb="11" eb="13">
      <t>サンギョウ</t>
    </rPh>
    <rPh sb="13" eb="16">
      <t>ハイキブツ</t>
    </rPh>
    <rPh sb="17" eb="18">
      <t>リョウ</t>
    </rPh>
    <phoneticPr fontId="3"/>
  </si>
  <si>
    <t>⑦　自ら中間処理により減量した産業廃棄物の量</t>
    <rPh sb="2" eb="3">
      <t>ミズカ</t>
    </rPh>
    <rPh sb="4" eb="6">
      <t>チュウカン</t>
    </rPh>
    <rPh sb="6" eb="8">
      <t>ショリ</t>
    </rPh>
    <rPh sb="11" eb="13">
      <t>ゲンリョウ</t>
    </rPh>
    <rPh sb="15" eb="17">
      <t>サンギョウ</t>
    </rPh>
    <rPh sb="17" eb="20">
      <t>ハイキブツ</t>
    </rPh>
    <rPh sb="21" eb="22">
      <t>リョウ</t>
    </rPh>
    <phoneticPr fontId="3"/>
  </si>
  <si>
    <t>②＋⑧　自ら再生利用を行った産業廃棄物の量</t>
    <rPh sb="4" eb="5">
      <t>ミズカ</t>
    </rPh>
    <rPh sb="6" eb="8">
      <t>サイセイ</t>
    </rPh>
    <rPh sb="8" eb="10">
      <t>リヨウ</t>
    </rPh>
    <rPh sb="11" eb="12">
      <t>オコナ</t>
    </rPh>
    <rPh sb="14" eb="16">
      <t>サンギョウ</t>
    </rPh>
    <rPh sb="16" eb="19">
      <t>ハイキブツ</t>
    </rPh>
    <rPh sb="20" eb="21">
      <t>リョウ</t>
    </rPh>
    <phoneticPr fontId="3"/>
  </si>
  <si>
    <t>②＋⑧　自ら再生利用を行う産業廃棄物の量</t>
    <rPh sb="4" eb="5">
      <t>ミズカ</t>
    </rPh>
    <rPh sb="6" eb="8">
      <t>サイセイ</t>
    </rPh>
    <rPh sb="8" eb="10">
      <t>リヨウ</t>
    </rPh>
    <rPh sb="11" eb="12">
      <t>オコナ</t>
    </rPh>
    <rPh sb="13" eb="15">
      <t>サンギョウ</t>
    </rPh>
    <rPh sb="15" eb="18">
      <t>ハイキブツ</t>
    </rPh>
    <rPh sb="19" eb="20">
      <t>リョウ</t>
    </rPh>
    <phoneticPr fontId="3"/>
  </si>
  <si>
    <t>⑤　自ら熱回収を行う産業廃棄物の量</t>
    <rPh sb="2" eb="3">
      <t>ミズカ</t>
    </rPh>
    <rPh sb="4" eb="5">
      <t>ネツ</t>
    </rPh>
    <rPh sb="5" eb="7">
      <t>カイシュウ</t>
    </rPh>
    <rPh sb="8" eb="9">
      <t>オコナ</t>
    </rPh>
    <rPh sb="10" eb="12">
      <t>サンギョウ</t>
    </rPh>
    <rPh sb="12" eb="15">
      <t>ハイキブツ</t>
    </rPh>
    <rPh sb="16" eb="17">
      <t>リョウ</t>
    </rPh>
    <phoneticPr fontId="3"/>
  </si>
  <si>
    <t>⑦　自ら中間処理により減量する産業廃棄物の量</t>
    <rPh sb="2" eb="3">
      <t>ミズカ</t>
    </rPh>
    <rPh sb="4" eb="6">
      <t>チュウカン</t>
    </rPh>
    <rPh sb="6" eb="8">
      <t>ショリ</t>
    </rPh>
    <rPh sb="11" eb="13">
      <t>ゲンリョウ</t>
    </rPh>
    <rPh sb="15" eb="17">
      <t>サンギョウ</t>
    </rPh>
    <rPh sb="17" eb="20">
      <t>ハイキブツ</t>
    </rPh>
    <rPh sb="21" eb="22">
      <t>リョウ</t>
    </rPh>
    <phoneticPr fontId="3"/>
  </si>
  <si>
    <t>自ら行う産業廃棄物の埋立処分又は海洋投入処分に関する事項</t>
    <rPh sb="0" eb="1">
      <t>ミズカ</t>
    </rPh>
    <rPh sb="2" eb="3">
      <t>オコナ</t>
    </rPh>
    <rPh sb="4" eb="6">
      <t>サンギョウ</t>
    </rPh>
    <rPh sb="6" eb="9">
      <t>ハイキブツ</t>
    </rPh>
    <rPh sb="10" eb="12">
      <t>ウメタテ</t>
    </rPh>
    <rPh sb="12" eb="14">
      <t>ショブン</t>
    </rPh>
    <rPh sb="14" eb="15">
      <t>マタ</t>
    </rPh>
    <rPh sb="16" eb="18">
      <t>カイヨウ</t>
    </rPh>
    <rPh sb="18" eb="20">
      <t>トウニュウ</t>
    </rPh>
    <rPh sb="20" eb="22">
      <t>ショブン</t>
    </rPh>
    <rPh sb="23" eb="24">
      <t>カン</t>
    </rPh>
    <rPh sb="26" eb="28">
      <t>ジコウ</t>
    </rPh>
    <phoneticPr fontId="3"/>
  </si>
  <si>
    <t>③＋⑨　自ら埋立処分又は海洋投入処分を行った産業廃棄物の量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2" eb="24">
      <t>サンギョウ</t>
    </rPh>
    <rPh sb="24" eb="27">
      <t>ハイキブツ</t>
    </rPh>
    <rPh sb="28" eb="29">
      <t>リョウ</t>
    </rPh>
    <phoneticPr fontId="3"/>
  </si>
  <si>
    <t>③＋⑨　自ら埋立処分又は海洋投入処分を行う産業廃棄物の量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1" eb="23">
      <t>サンギョウ</t>
    </rPh>
    <rPh sb="23" eb="26">
      <t>ハイキブツ</t>
    </rPh>
    <rPh sb="27" eb="28">
      <t>リョウ</t>
    </rPh>
    <phoneticPr fontId="3"/>
  </si>
  <si>
    <t>産業廃棄物の処理の委託に関する事項</t>
    <rPh sb="0" eb="2">
      <t>サンギョウ</t>
    </rPh>
    <rPh sb="2" eb="5">
      <t>ハイキブツ</t>
    </rPh>
    <rPh sb="6" eb="8">
      <t>ショリ</t>
    </rPh>
    <rPh sb="9" eb="11">
      <t>イタク</t>
    </rPh>
    <rPh sb="12" eb="13">
      <t>カン</t>
    </rPh>
    <rPh sb="15" eb="17">
      <t>ジコウ</t>
    </rPh>
    <phoneticPr fontId="3"/>
  </si>
  <si>
    <t>⑩　全処理委託量</t>
    <rPh sb="2" eb="3">
      <t>ゼン</t>
    </rPh>
    <rPh sb="3" eb="5">
      <t>ショリ</t>
    </rPh>
    <rPh sb="5" eb="7">
      <t>イタク</t>
    </rPh>
    <rPh sb="7" eb="8">
      <t>リョウ</t>
    </rPh>
    <phoneticPr fontId="3"/>
  </si>
  <si>
    <t>備考</t>
    <rPh sb="0" eb="1">
      <t>ソナエ</t>
    </rPh>
    <rPh sb="1" eb="2">
      <t>コウ</t>
    </rPh>
    <phoneticPr fontId="3"/>
  </si>
  <si>
    <t>　「当該事業場において現に行っている事業に関する事項」の欄は、以下に従って記入してください。</t>
    <rPh sb="4" eb="7">
      <t>ジギョウジョウ</t>
    </rPh>
    <rPh sb="11" eb="12">
      <t>ゲン</t>
    </rPh>
    <rPh sb="13" eb="14">
      <t>オコナ</t>
    </rPh>
    <rPh sb="18" eb="20">
      <t>ジギョウ</t>
    </rPh>
    <rPh sb="21" eb="22">
      <t>カン</t>
    </rPh>
    <rPh sb="24" eb="26">
      <t>ジコウ</t>
    </rPh>
    <rPh sb="28" eb="29">
      <t>ラン</t>
    </rPh>
    <rPh sb="31" eb="33">
      <t>イカ</t>
    </rPh>
    <rPh sb="34" eb="35">
      <t>シタガ</t>
    </rPh>
    <rPh sb="37" eb="39">
      <t>キニュウ</t>
    </rPh>
    <phoneticPr fontId="3"/>
  </si>
  <si>
    <t>(1)</t>
    <phoneticPr fontId="3"/>
  </si>
  <si>
    <t>(2)</t>
    <phoneticPr fontId="3"/>
  </si>
  <si>
    <t>(3)</t>
    <phoneticPr fontId="3"/>
  </si>
  <si>
    <t>　①欄には、日本標準産業分類（中分類）の区分を記入してください。</t>
    <rPh sb="2" eb="3">
      <t>ラン</t>
    </rPh>
    <phoneticPr fontId="3"/>
  </si>
  <si>
    <t>　②欄には、製造業の場合における製造品出荷額（前年度実績）、建設業の場合における元請完成工事高（前年度実績）、医療機関の場合における病床数（前年度末時点）等の業種に応じ事業規模が分かるような前年度の実績を記入してください。</t>
    <rPh sb="6" eb="9">
      <t>セイゾウギョウ</t>
    </rPh>
    <rPh sb="10" eb="12">
      <t>バアイ</t>
    </rPh>
    <rPh sb="16" eb="19">
      <t>セイゾウヒン</t>
    </rPh>
    <rPh sb="19" eb="21">
      <t>シュッカ</t>
    </rPh>
    <rPh sb="21" eb="22">
      <t>ガク</t>
    </rPh>
    <rPh sb="23" eb="26">
      <t>ゼンネンド</t>
    </rPh>
    <rPh sb="26" eb="28">
      <t>ジッセキ</t>
    </rPh>
    <rPh sb="30" eb="33">
      <t>ケンセツギョウ</t>
    </rPh>
    <rPh sb="34" eb="36">
      <t>バアイ</t>
    </rPh>
    <rPh sb="40" eb="41">
      <t>モト</t>
    </rPh>
    <rPh sb="41" eb="42">
      <t>ウ</t>
    </rPh>
    <rPh sb="42" eb="44">
      <t>カンセイ</t>
    </rPh>
    <rPh sb="44" eb="46">
      <t>コウジ</t>
    </rPh>
    <rPh sb="46" eb="47">
      <t>ダカ</t>
    </rPh>
    <rPh sb="55" eb="57">
      <t>イリョウ</t>
    </rPh>
    <rPh sb="57" eb="59">
      <t>キカン</t>
    </rPh>
    <rPh sb="60" eb="62">
      <t>バアイ</t>
    </rPh>
    <rPh sb="66" eb="69">
      <t>ビョウショウスウ</t>
    </rPh>
    <rPh sb="70" eb="73">
      <t>ゼンネンド</t>
    </rPh>
    <rPh sb="73" eb="74">
      <t>マツ</t>
    </rPh>
    <rPh sb="74" eb="76">
      <t>ジテン</t>
    </rPh>
    <rPh sb="77" eb="78">
      <t>トウ</t>
    </rPh>
    <rPh sb="79" eb="81">
      <t>ギョウシュ</t>
    </rPh>
    <rPh sb="82" eb="83">
      <t>オウ</t>
    </rPh>
    <rPh sb="84" eb="86">
      <t>ジギョウ</t>
    </rPh>
    <rPh sb="86" eb="88">
      <t>キボ</t>
    </rPh>
    <rPh sb="89" eb="90">
      <t>ワ</t>
    </rPh>
    <rPh sb="95" eb="98">
      <t>ゼンネンド</t>
    </rPh>
    <rPh sb="99" eb="101">
      <t>ジッセキ</t>
    </rPh>
    <phoneticPr fontId="3"/>
  </si>
  <si>
    <t>　④欄には、当該事業場において生ずる産業廃棄物についての発生から最終処分が終了するまでの一連の処理の工程（当該処理を委託する場合は、委託の内容を含む。）を記入してください。</t>
    <rPh sb="2" eb="3">
      <t>ラン</t>
    </rPh>
    <rPh sb="6" eb="8">
      <t>トウガイ</t>
    </rPh>
    <rPh sb="8" eb="10">
      <t>ジギョウ</t>
    </rPh>
    <rPh sb="10" eb="11">
      <t>ジョウ</t>
    </rPh>
    <rPh sb="15" eb="16">
      <t>ショウ</t>
    </rPh>
    <rPh sb="18" eb="20">
      <t>サンギョウ</t>
    </rPh>
    <rPh sb="20" eb="23">
      <t>ハイキブツ</t>
    </rPh>
    <rPh sb="28" eb="29">
      <t>ハツ</t>
    </rPh>
    <rPh sb="29" eb="30">
      <t>セイ</t>
    </rPh>
    <rPh sb="32" eb="34">
      <t>サイシュウ</t>
    </rPh>
    <rPh sb="34" eb="36">
      <t>ショブン</t>
    </rPh>
    <rPh sb="37" eb="39">
      <t>シュウリョウ</t>
    </rPh>
    <rPh sb="44" eb="46">
      <t>イチレン</t>
    </rPh>
    <rPh sb="47" eb="49">
      <t>ショリ</t>
    </rPh>
    <rPh sb="50" eb="52">
      <t>コウテイ</t>
    </rPh>
    <rPh sb="53" eb="55">
      <t>トウガイ</t>
    </rPh>
    <rPh sb="55" eb="57">
      <t>ショリ</t>
    </rPh>
    <rPh sb="58" eb="60">
      <t>イタク</t>
    </rPh>
    <rPh sb="62" eb="64">
      <t>バアイ</t>
    </rPh>
    <rPh sb="66" eb="68">
      <t>イタク</t>
    </rPh>
    <rPh sb="69" eb="71">
      <t>ナイヨウ</t>
    </rPh>
    <rPh sb="72" eb="73">
      <t>フク</t>
    </rPh>
    <rPh sb="77" eb="79">
      <t>キニュウ</t>
    </rPh>
    <phoneticPr fontId="3"/>
  </si>
  <si>
    <t>　「自ら行う産業廃棄物の中間処理に関する事項」の欄には、産業廃棄物の種類ごとに、自ら中間処理を行うに際して熱回収を行った場合における熱回収を行った産業廃棄物の量と、自ら中間処理を行うことによって減量した量について、前年度の実績、目標及び取組を記入してください。</t>
    <rPh sb="24" eb="25">
      <t>ラン</t>
    </rPh>
    <rPh sb="28" eb="30">
      <t>サンギョウ</t>
    </rPh>
    <rPh sb="30" eb="33">
      <t>ハイキブツ</t>
    </rPh>
    <rPh sb="34" eb="36">
      <t>シュルイ</t>
    </rPh>
    <rPh sb="40" eb="41">
      <t>ミズカ</t>
    </rPh>
    <rPh sb="42" eb="44">
      <t>チュウカン</t>
    </rPh>
    <rPh sb="44" eb="46">
      <t>ショリ</t>
    </rPh>
    <rPh sb="47" eb="48">
      <t>オコナ</t>
    </rPh>
    <rPh sb="50" eb="51">
      <t>サイ</t>
    </rPh>
    <rPh sb="53" eb="54">
      <t>ネツ</t>
    </rPh>
    <rPh sb="54" eb="56">
      <t>カイシュウ</t>
    </rPh>
    <rPh sb="57" eb="58">
      <t>オコナ</t>
    </rPh>
    <rPh sb="60" eb="62">
      <t>バアイ</t>
    </rPh>
    <rPh sb="66" eb="67">
      <t>ネツ</t>
    </rPh>
    <rPh sb="67" eb="69">
      <t>カイシュウ</t>
    </rPh>
    <rPh sb="70" eb="71">
      <t>オコナ</t>
    </rPh>
    <rPh sb="73" eb="75">
      <t>サンギョウ</t>
    </rPh>
    <rPh sb="75" eb="78">
      <t>ハイキブツ</t>
    </rPh>
    <rPh sb="79" eb="80">
      <t>リョウ</t>
    </rPh>
    <rPh sb="82" eb="83">
      <t>ミズカ</t>
    </rPh>
    <rPh sb="84" eb="86">
      <t>チュウカン</t>
    </rPh>
    <rPh sb="86" eb="88">
      <t>ショリ</t>
    </rPh>
    <rPh sb="89" eb="90">
      <t>オコナ</t>
    </rPh>
    <rPh sb="97" eb="99">
      <t>ゲンリョウ</t>
    </rPh>
    <rPh sb="101" eb="102">
      <t>リョウ</t>
    </rPh>
    <rPh sb="107" eb="110">
      <t>ゼンネンド</t>
    </rPh>
    <rPh sb="111" eb="113">
      <t>ジッセキ</t>
    </rPh>
    <rPh sb="114" eb="116">
      <t>モクヒョウ</t>
    </rPh>
    <rPh sb="116" eb="117">
      <t>オヨ</t>
    </rPh>
    <rPh sb="118" eb="120">
      <t>トリクミ</t>
    </rPh>
    <rPh sb="121" eb="123">
      <t>キニュウ</t>
    </rPh>
    <phoneticPr fontId="3"/>
  </si>
  <si>
    <t>　それぞれの欄に記入すべき事項の全てを記入することができないときは、当該欄に「別紙のとおり」と記入し、当該欄に記入すべき内容を記入した別紙を添付してください。また、それぞれの欄に記入すべき事項がないときは、「―」を記入してください。</t>
    <rPh sb="6" eb="7">
      <t>ラン</t>
    </rPh>
    <rPh sb="8" eb="10">
      <t>キニュウ</t>
    </rPh>
    <rPh sb="13" eb="15">
      <t>ジコウ</t>
    </rPh>
    <rPh sb="16" eb="17">
      <t>スベ</t>
    </rPh>
    <rPh sb="19" eb="21">
      <t>キニュウ</t>
    </rPh>
    <rPh sb="34" eb="36">
      <t>トウガイ</t>
    </rPh>
    <rPh sb="36" eb="37">
      <t>ラン</t>
    </rPh>
    <rPh sb="39" eb="40">
      <t>ベツ</t>
    </rPh>
    <rPh sb="40" eb="41">
      <t>シ</t>
    </rPh>
    <rPh sb="47" eb="49">
      <t>キニュウ</t>
    </rPh>
    <rPh sb="51" eb="53">
      <t>トウガイ</t>
    </rPh>
    <rPh sb="53" eb="54">
      <t>ラン</t>
    </rPh>
    <rPh sb="55" eb="57">
      <t>キニュウ</t>
    </rPh>
    <rPh sb="60" eb="62">
      <t>ナイヨウ</t>
    </rPh>
    <rPh sb="63" eb="65">
      <t>キニュウ</t>
    </rPh>
    <rPh sb="67" eb="68">
      <t>ベツ</t>
    </rPh>
    <rPh sb="68" eb="69">
      <t>シ</t>
    </rPh>
    <rPh sb="70" eb="72">
      <t>テンプ</t>
    </rPh>
    <rPh sb="87" eb="88">
      <t>ラン</t>
    </rPh>
    <rPh sb="89" eb="91">
      <t>キニュウ</t>
    </rPh>
    <rPh sb="94" eb="96">
      <t>ジコウ</t>
    </rPh>
    <rPh sb="107" eb="109">
      <t>キニュウ</t>
    </rPh>
    <phoneticPr fontId="3"/>
  </si>
  <si>
    <t>製造業</t>
    <rPh sb="0" eb="2">
      <t>セイゾウ</t>
    </rPh>
    <rPh sb="2" eb="3">
      <t>ギョウ</t>
    </rPh>
    <phoneticPr fontId="3"/>
  </si>
  <si>
    <t>建設業</t>
    <rPh sb="0" eb="3">
      <t>ケンセツギョウ</t>
    </rPh>
    <phoneticPr fontId="3"/>
  </si>
  <si>
    <t>医療機関</t>
    <rPh sb="0" eb="2">
      <t>イリョウ</t>
    </rPh>
    <rPh sb="2" eb="4">
      <t>キカン</t>
    </rPh>
    <phoneticPr fontId="3"/>
  </si>
  <si>
    <t>製造品出荷額</t>
    <rPh sb="0" eb="3">
      <t>セイゾウヒン</t>
    </rPh>
    <rPh sb="3" eb="5">
      <t>シュッカ</t>
    </rPh>
    <rPh sb="5" eb="6">
      <t>ガク</t>
    </rPh>
    <phoneticPr fontId="3"/>
  </si>
  <si>
    <t>病床数</t>
    <rPh sb="0" eb="2">
      <t>ビョウショウ</t>
    </rPh>
    <rPh sb="2" eb="3">
      <t>スウ</t>
    </rPh>
    <phoneticPr fontId="3"/>
  </si>
  <si>
    <t>売上高</t>
    <rPh sb="0" eb="2">
      <t>ウリアゲ</t>
    </rPh>
    <rPh sb="2" eb="3">
      <t>ダカ</t>
    </rPh>
    <phoneticPr fontId="3"/>
  </si>
  <si>
    <t>エリア内元請完成工事高</t>
    <rPh sb="3" eb="4">
      <t>ナイ</t>
    </rPh>
    <phoneticPr fontId="3"/>
  </si>
  <si>
    <t>百万円</t>
    <rPh sb="0" eb="2">
      <t>ヒャクマン</t>
    </rPh>
    <rPh sb="2" eb="3">
      <t>エン</t>
    </rPh>
    <phoneticPr fontId="3"/>
  </si>
  <si>
    <t>床</t>
    <rPh sb="0" eb="1">
      <t>ユカ</t>
    </rPh>
    <phoneticPr fontId="3"/>
  </si>
  <si>
    <t>その他の業種</t>
    <rPh sb="2" eb="3">
      <t>タ</t>
    </rPh>
    <rPh sb="4" eb="6">
      <t>ギョウシュ</t>
    </rPh>
    <phoneticPr fontId="3"/>
  </si>
  <si>
    <t>①</t>
    <phoneticPr fontId="3"/>
  </si>
  <si>
    <t>②</t>
    <phoneticPr fontId="3"/>
  </si>
  <si>
    <t>③</t>
    <phoneticPr fontId="3"/>
  </si>
  <si>
    <t>ｔ</t>
    <phoneticPr fontId="3"/>
  </si>
  <si>
    <t>*　種類ごとの本年度自ら再生利用量は、別紙のとおり。</t>
    <phoneticPr fontId="3"/>
  </si>
  <si>
    <t>*　種類ごとの前年度処理委託量は、別紙のとおり。</t>
    <phoneticPr fontId="3"/>
  </si>
  <si>
    <t>②＋⑧　自ら再生利用を行った量</t>
    <phoneticPr fontId="3"/>
  </si>
  <si>
    <t>⑤　自ら熱回収を行った量</t>
    <phoneticPr fontId="3"/>
  </si>
  <si>
    <t>⑦　自ら中間処理により減量した量</t>
    <phoneticPr fontId="3"/>
  </si>
  <si>
    <t>③＋⑨　自ら埋立処分又は海洋投入処分を行った量</t>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</si>
  <si>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</si>
  <si>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</si>
  <si>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</si>
  <si>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</si>
  <si>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</si>
  <si>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</si>
  <si>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</si>
  <si>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</si>
  <si>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</si>
  <si>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</si>
  <si>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</si>
  <si>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</si>
  <si>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</si>
  <si>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</si>
  <si>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</si>
  <si>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</si>
  <si>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</si>
  <si>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</si>
  <si>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</si>
  <si>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</si>
  <si>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</si>
  <si>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</si>
  <si>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</si>
  <si>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</si>
  <si>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</si>
  <si>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</si>
  <si>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</si>
  <si>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</si>
  <si>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</si>
  <si>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　前年度実績を記入、医療機関は前年度末時点の病床数を記入。</t>
  </si>
  <si>
    <t>提出者</t>
  </si>
  <si>
    <t>自ら中間処理により減量する量</t>
    <rPh sb="0" eb="1">
      <t>ミズカ</t>
    </rPh>
    <rPh sb="2" eb="4">
      <t>チュウカン</t>
    </rPh>
    <rPh sb="4" eb="6">
      <t>ショリ</t>
    </rPh>
    <rPh sb="9" eb="11">
      <t>ゲンリョウ</t>
    </rPh>
    <phoneticPr fontId="3"/>
  </si>
  <si>
    <t>自ら直接再生利用する量</t>
    <rPh sb="0" eb="1">
      <t>ミズカ</t>
    </rPh>
    <rPh sb="2" eb="4">
      <t>チョクセツ</t>
    </rPh>
    <rPh sb="4" eb="6">
      <t>サイセイ</t>
    </rPh>
    <rPh sb="6" eb="8">
      <t>リヨウ</t>
    </rPh>
    <rPh sb="10" eb="11">
      <t>リョウ</t>
    </rPh>
    <phoneticPr fontId="3"/>
  </si>
  <si>
    <t>自ら直接埋立処分又は海洋投入処分する量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</si>
  <si>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自ら中間処理する量</t>
    <rPh sb="0" eb="1">
      <t>ミズカ</t>
    </rPh>
    <rPh sb="2" eb="4">
      <t>チュウカン</t>
    </rPh>
    <rPh sb="4" eb="6">
      <t>ショリ</t>
    </rPh>
    <rPh sb="8" eb="9">
      <t>リョウ</t>
    </rPh>
    <phoneticPr fontId="3"/>
  </si>
  <si>
    <t>④のうち熱回収を行う量</t>
    <rPh sb="4" eb="5">
      <t>ネツ</t>
    </rPh>
    <rPh sb="5" eb="7">
      <t>カイシュウ</t>
    </rPh>
    <rPh sb="8" eb="9">
      <t>オコナ</t>
    </rPh>
    <rPh sb="10" eb="11">
      <t>リョウ</t>
    </rPh>
    <phoneticPr fontId="3"/>
  </si>
  <si>
    <t>自ら中間処理後の残さ量</t>
    <rPh sb="0" eb="1">
      <t>ミズカ</t>
    </rPh>
    <rPh sb="2" eb="4">
      <t>チュウカン</t>
    </rPh>
    <rPh sb="4" eb="6">
      <t>ショリ</t>
    </rPh>
    <rPh sb="6" eb="7">
      <t>アト</t>
    </rPh>
    <phoneticPr fontId="3"/>
  </si>
  <si>
    <t>自ら中間処理後に自ら埋立処分又は海洋投入処分する量</t>
    <rPh sb="0" eb="1">
      <t>ミズカ</t>
    </rPh>
    <rPh sb="2" eb="4">
      <t>チュウカン</t>
    </rPh>
    <rPh sb="4" eb="6">
      <t>ショリ</t>
    </rPh>
    <rPh sb="6" eb="7">
      <t>ゴ</t>
    </rPh>
    <rPh sb="8" eb="9">
      <t>ミズカ</t>
    </rPh>
    <rPh sb="10" eb="12">
      <t>ウメタテ</t>
    </rPh>
    <rPh sb="12" eb="14">
      <t>ショブン</t>
    </rPh>
    <rPh sb="14" eb="15">
      <t>マタ</t>
    </rPh>
    <rPh sb="16" eb="18">
      <t>カイヨウ</t>
    </rPh>
    <rPh sb="18" eb="20">
      <t>トウニュウ</t>
    </rPh>
    <rPh sb="20" eb="22">
      <t>ショブン</t>
    </rPh>
    <rPh sb="24" eb="25">
      <t>リョウ</t>
    </rPh>
    <phoneticPr fontId="3"/>
  </si>
  <si>
    <t>自ら中間処理後の処理委託量</t>
    <rPh sb="0" eb="1">
      <t>ミズカ</t>
    </rPh>
    <rPh sb="2" eb="4">
      <t>チュウカン</t>
    </rPh>
    <rPh sb="4" eb="6">
      <t>ショリ</t>
    </rPh>
    <rPh sb="6" eb="7">
      <t>ゴ</t>
    </rPh>
    <rPh sb="8" eb="10">
      <t>ショリ</t>
    </rPh>
    <rPh sb="10" eb="12">
      <t>イタク</t>
    </rPh>
    <rPh sb="12" eb="13">
      <t>リョウ</t>
    </rPh>
    <phoneticPr fontId="3"/>
  </si>
  <si>
    <t>直接及び自ら中間処理後の処理委託量</t>
    <rPh sb="0" eb="2">
      <t>チョクセツ</t>
    </rPh>
    <rPh sb="2" eb="3">
      <t>オヨ</t>
    </rPh>
    <rPh sb="4" eb="5">
      <t>ミズカ</t>
    </rPh>
    <rPh sb="6" eb="8">
      <t>チュウカン</t>
    </rPh>
    <rPh sb="8" eb="10">
      <t>ショリ</t>
    </rPh>
    <rPh sb="10" eb="11">
      <t>アト</t>
    </rPh>
    <rPh sb="12" eb="14">
      <t>ショリ</t>
    </rPh>
    <rPh sb="14" eb="16">
      <t>イタク</t>
    </rPh>
    <rPh sb="16" eb="17">
      <t>リョウ</t>
    </rPh>
    <phoneticPr fontId="3"/>
  </si>
  <si>
    <t>自ら直接再生利用する量</t>
    <phoneticPr fontId="3"/>
  </si>
  <si>
    <t>自ら直接埋立処分又は海洋投入処分する量</t>
    <phoneticPr fontId="3"/>
  </si>
  <si>
    <t>自ら中間処理する量</t>
    <phoneticPr fontId="3"/>
  </si>
  <si>
    <t>④のうち熱回収を行う量</t>
    <phoneticPr fontId="3"/>
  </si>
  <si>
    <t>自社の他事業場での処理量</t>
    <rPh sb="6" eb="7">
      <t>ジョウ</t>
    </rPh>
    <phoneticPr fontId="3"/>
  </si>
  <si>
    <t>自ら中間処理後の残さ量</t>
    <phoneticPr fontId="3"/>
  </si>
  <si>
    <t>自ら中間処理により減量する量</t>
    <phoneticPr fontId="3"/>
  </si>
  <si>
    <t>自ら中間処理後に自ら埋立処分又は海洋投入処分する量</t>
    <phoneticPr fontId="3"/>
  </si>
  <si>
    <t>自ら中間処理後に自社の他事業場での処理量</t>
    <rPh sb="0" eb="1">
      <t>ミズカ</t>
    </rPh>
    <rPh sb="2" eb="4">
      <t>チュウカン</t>
    </rPh>
    <rPh sb="4" eb="6">
      <t>ショリ</t>
    </rPh>
    <rPh sb="6" eb="7">
      <t>ゴ</t>
    </rPh>
    <rPh sb="8" eb="10">
      <t>ジシャ</t>
    </rPh>
    <rPh sb="11" eb="12">
      <t>タ</t>
    </rPh>
    <rPh sb="12" eb="15">
      <t>ジギョウジョウ</t>
    </rPh>
    <rPh sb="17" eb="19">
      <t>ショリ</t>
    </rPh>
    <rPh sb="19" eb="20">
      <t>リョウ</t>
    </rPh>
    <phoneticPr fontId="3"/>
  </si>
  <si>
    <t>自ら中間処理後に自社の他事業場での処理量</t>
    <phoneticPr fontId="3"/>
  </si>
  <si>
    <t>自ら中間処理後の処理委託量</t>
    <phoneticPr fontId="3"/>
  </si>
  <si>
    <t>直接及び自ら中間処理後の処理委託量</t>
    <phoneticPr fontId="3"/>
  </si>
  <si>
    <t>自社の他事業場での処理量</t>
    <rPh sb="0" eb="2">
      <t>ジシャ</t>
    </rPh>
    <rPh sb="3" eb="4">
      <t>ホカ</t>
    </rPh>
    <rPh sb="4" eb="7">
      <t>ジギョウジョウ</t>
    </rPh>
    <rPh sb="9" eb="11">
      <t>ショリ</t>
    </rPh>
    <rPh sb="11" eb="12">
      <t>リョウ</t>
    </rPh>
    <phoneticPr fontId="3"/>
  </si>
  <si>
    <t>このページは、印刷用ページですので、入力できません。入力はシート「表紙」にしてください。</t>
    <phoneticPr fontId="3"/>
  </si>
  <si>
    <t>注意：前年度の排出量のみでフロー図のデータ①がない場合にも、前年度データを該当欄に入力してください</t>
    <rPh sb="7" eb="9">
      <t>ハイシュツ</t>
    </rPh>
    <phoneticPr fontId="3"/>
  </si>
  <si>
    <t>*　種類ごとの前年度排出量は、別紙のとおり。</t>
  </si>
  <si>
    <t>*　種類ごとの本年度排出目標量は、別紙のとおり。</t>
  </si>
  <si>
    <t>２－１</t>
    <phoneticPr fontId="3"/>
  </si>
  <si>
    <t>２</t>
    <phoneticPr fontId="3"/>
  </si>
  <si>
    <t>２－２</t>
    <phoneticPr fontId="3"/>
  </si>
  <si>
    <t>（上記項目に該当しない場合にはこちらに記載をしてください。）</t>
    <rPh sb="1" eb="3">
      <t>ジョウキ</t>
    </rPh>
    <rPh sb="3" eb="5">
      <t>コウモク</t>
    </rPh>
    <rPh sb="6" eb="8">
      <t>ガイトウ</t>
    </rPh>
    <rPh sb="11" eb="13">
      <t>バアイ</t>
    </rPh>
    <rPh sb="19" eb="21">
      <t>キサイ</t>
    </rPh>
    <phoneticPr fontId="3"/>
  </si>
  <si>
    <t>*　種類ごとの前年度自ら再生利用量は、別紙のとおり。</t>
    <phoneticPr fontId="3"/>
  </si>
  <si>
    <t>*　種類ごとの本年度自ら再生利用量は、別紙のとおり。</t>
    <phoneticPr fontId="3"/>
  </si>
  <si>
    <t>*　種類ごとの本年度自ら熱回収を行う量は、別紙のとおり。</t>
    <phoneticPr fontId="3"/>
  </si>
  <si>
    <t>*　種類ごとの本年度自ら中間処理により減量する量は、別紙のとおり。</t>
    <phoneticPr fontId="3"/>
  </si>
  <si>
    <t>*　種類ごとの前年度自ら埋立処分又は海洋投入処分を行った量は、別紙のとおり。</t>
    <phoneticPr fontId="3"/>
  </si>
  <si>
    <t>*　種類ごとの本年度自ら埋立処分又は海洋投入処分を行う量は、別紙のとおり。</t>
    <phoneticPr fontId="3"/>
  </si>
  <si>
    <t>*　種類ごとの前年度処理委託量は、別紙のとおり。</t>
    <phoneticPr fontId="3"/>
  </si>
  <si>
    <t>*　種類ごとの本年度処理委託量は、別紙のとおり。</t>
    <phoneticPr fontId="3"/>
  </si>
  <si>
    <t>ア.　燃え殻</t>
    <rPh sb="5" eb="6">
      <t>ガラ</t>
    </rPh>
    <phoneticPr fontId="3"/>
  </si>
  <si>
    <t>ｱ.　燃え殻
ｲ.　汚泥
ｳ.　廃油
ｴ.　廃酸
ｵ.　廃アルカリ
ｶ.　廃ﾌﾟﾗｽﾁｯｸ類
ｷ.　紙くず</t>
    <rPh sb="5" eb="6">
      <t>ガラ</t>
    </rPh>
    <phoneticPr fontId="3"/>
  </si>
  <si>
    <t>燃え殻</t>
    <rPh sb="2" eb="3">
      <t>ガラ</t>
    </rPh>
    <phoneticPr fontId="3"/>
  </si>
  <si>
    <t>当該事業場における排出量</t>
    <rPh sb="9" eb="11">
      <t>ハイシュツ</t>
    </rPh>
    <phoneticPr fontId="3"/>
  </si>
  <si>
    <t>⑦　自ら中間処理により減量した量</t>
  </si>
  <si>
    <t>③＋⑨　自ら埋立処分又は海洋投入処分を行った量</t>
  </si>
  <si>
    <t>⑩　全処理委託量</t>
  </si>
  <si>
    <t>⑪　優良認定処理業者への処理委託量</t>
  </si>
  <si>
    <t>⑫　再生利用業者への処理委託量</t>
  </si>
  <si>
    <t>①</t>
    <phoneticPr fontId="3"/>
  </si>
  <si>
    <t>当該事業場における排出量</t>
    <phoneticPr fontId="3"/>
  </si>
  <si>
    <t>2-1</t>
    <phoneticPr fontId="3"/>
  </si>
  <si>
    <t>自ら中間処理後に再生利用する量</t>
    <rPh sb="0" eb="1">
      <t>ミズカ</t>
    </rPh>
    <rPh sb="2" eb="4">
      <t>チュウカン</t>
    </rPh>
    <rPh sb="4" eb="6">
      <t>ショリ</t>
    </rPh>
    <rPh sb="6" eb="7">
      <t>ゴ</t>
    </rPh>
    <rPh sb="8" eb="10">
      <t>サイセイ</t>
    </rPh>
    <rPh sb="10" eb="12">
      <t>リヨウ</t>
    </rPh>
    <rPh sb="14" eb="15">
      <t>リョウ</t>
    </rPh>
    <phoneticPr fontId="3"/>
  </si>
  <si>
    <t>自ら中間処理後に再生利用する量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</si>
  <si>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</si>
  <si>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</si>
  <si>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　直接入力することも可能です。</t>
    <rPh sb="1" eb="2">
      <t>チョク</t>
    </rPh>
    <rPh sb="2" eb="3">
      <t>セツ</t>
    </rPh>
    <rPh sb="3" eb="5">
      <t>ニュウリョク</t>
    </rPh>
    <rPh sb="10" eb="12">
      <t>カノウ</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</si>
  <si>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</si>
  <si>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</si>
  <si>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</si>
  <si>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</si>
  <si>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</si>
  <si>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様式１及び様式３の情報を反映させることができます。</t>
    <rPh sb="6" eb="7">
      <t>オヨ</t>
    </rPh>
    <rPh sb="8" eb="10">
      <t>ヨウシキ</t>
    </rPh>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</si>
  <si>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</si>
  <si>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</si>
  <si>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</si>
  <si>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</si>
  <si>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</si>
  <si>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</si>
  <si>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</si>
  <si>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</si>
  <si>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</si>
  <si>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Ｔ－分類不能の産業</t>
    <rPh sb="2" eb="4">
      <t>ブンルイ</t>
    </rPh>
    <rPh sb="4" eb="6">
      <t>フノウ</t>
    </rPh>
    <rPh sb="7" eb="9">
      <t>サンギョウ</t>
    </rPh>
    <phoneticPr fontId="3"/>
  </si>
  <si>
    <t>Ｓ－公務（他に分類されるものを除く）</t>
    <rPh sb="2" eb="4">
      <t>コウム</t>
    </rPh>
    <rPh sb="5" eb="6">
      <t>ホカ</t>
    </rPh>
    <rPh sb="7" eb="9">
      <t>ブンルイ</t>
    </rPh>
    <rPh sb="15" eb="16">
      <t>ノゾ</t>
    </rPh>
    <phoneticPr fontId="3"/>
  </si>
  <si>
    <t>Ｒ－サービス業（他に分類されないもの）</t>
    <phoneticPr fontId="3"/>
  </si>
  <si>
    <t>動物の
ふん尿</t>
    <rPh sb="6" eb="7">
      <t>ニョウ</t>
    </rPh>
    <phoneticPr fontId="3"/>
  </si>
  <si>
    <t>動物の
死体</t>
    <phoneticPr fontId="3"/>
  </si>
  <si>
    <t>廃
ﾌﾟﾗｽﾁｯｸ</t>
    <phoneticPr fontId="3"/>
  </si>
  <si>
    <t>　廃棄物の処理及び清掃に関する法律第12条第９項の規定に基づき、産業廃棄物の減量その他その処理に関する計画を作成したので、提出します。</t>
    <phoneticPr fontId="3"/>
  </si>
  <si>
    <t>　「産業廃棄物の処理の委託に関する事項」の欄には、産業廃棄物の種類ごとに、全処理委託量を記入するほか、その内数として、優良認定処理業者（廃棄物の処理及び清掃に関する法律施行令第６条の11第２号に該当する者）への処理委託量、処理業者への再生利用委託量、認定熱回収施設設置者（廃棄物の処理及び清掃に関する法律第15条の３の３第１項の認定を受けた者）である処理業者への焼却処理委託量及び認定熱回収施設設置者以外の熱回収を行っている処理業者への焼却処理委託量について、前年度実績、目標及び取組を記入してください。</t>
    <rPh sb="21" eb="22">
      <t>ラン</t>
    </rPh>
    <rPh sb="25" eb="27">
      <t>サンギョウ</t>
    </rPh>
    <rPh sb="27" eb="30">
      <t>ハイキブツ</t>
    </rPh>
    <rPh sb="31" eb="33">
      <t>シュルイ</t>
    </rPh>
    <rPh sb="37" eb="38">
      <t>ゼン</t>
    </rPh>
    <rPh sb="38" eb="40">
      <t>ショリ</t>
    </rPh>
    <rPh sb="40" eb="42">
      <t>イタク</t>
    </rPh>
    <rPh sb="42" eb="43">
      <t>リョウ</t>
    </rPh>
    <rPh sb="44" eb="46">
      <t>キニュウ</t>
    </rPh>
    <rPh sb="53" eb="54">
      <t>ウチ</t>
    </rPh>
    <rPh sb="54" eb="55">
      <t>スウ</t>
    </rPh>
    <rPh sb="59" eb="61">
      <t>ユウリョウ</t>
    </rPh>
    <rPh sb="61" eb="63">
      <t>ニンテイ</t>
    </rPh>
    <rPh sb="63" eb="65">
      <t>ショリ</t>
    </rPh>
    <rPh sb="65" eb="67">
      <t>ギョウシャ</t>
    </rPh>
    <rPh sb="68" eb="71">
      <t>ハイキブツ</t>
    </rPh>
    <rPh sb="72" eb="74">
      <t>ショリ</t>
    </rPh>
    <rPh sb="74" eb="75">
      <t>オヨ</t>
    </rPh>
    <rPh sb="76" eb="78">
      <t>セイソウ</t>
    </rPh>
    <rPh sb="79" eb="80">
      <t>カン</t>
    </rPh>
    <rPh sb="82" eb="84">
      <t>ホウリツ</t>
    </rPh>
    <rPh sb="84" eb="86">
      <t>セコウ</t>
    </rPh>
    <rPh sb="86" eb="87">
      <t>レイ</t>
    </rPh>
    <rPh sb="87" eb="88">
      <t>ダイ</t>
    </rPh>
    <rPh sb="89" eb="90">
      <t>ジョウ</t>
    </rPh>
    <rPh sb="93" eb="94">
      <t>ダイ</t>
    </rPh>
    <rPh sb="95" eb="96">
      <t>ゴウ</t>
    </rPh>
    <rPh sb="97" eb="99">
      <t>ガイトウ</t>
    </rPh>
    <rPh sb="101" eb="102">
      <t>モノ</t>
    </rPh>
    <rPh sb="105" eb="107">
      <t>ショリ</t>
    </rPh>
    <rPh sb="107" eb="109">
      <t>イタク</t>
    </rPh>
    <rPh sb="109" eb="110">
      <t>リョウ</t>
    </rPh>
    <rPh sb="111" eb="113">
      <t>ショリ</t>
    </rPh>
    <rPh sb="113" eb="115">
      <t>ギョウシャ</t>
    </rPh>
    <rPh sb="117" eb="119">
      <t>サイセイ</t>
    </rPh>
    <rPh sb="119" eb="121">
      <t>リヨウ</t>
    </rPh>
    <rPh sb="121" eb="123">
      <t>イタク</t>
    </rPh>
    <rPh sb="123" eb="124">
      <t>リョウ</t>
    </rPh>
    <rPh sb="125" eb="127">
      <t>ニンテイ</t>
    </rPh>
    <rPh sb="127" eb="128">
      <t>ネツ</t>
    </rPh>
    <rPh sb="128" eb="130">
      <t>カイシュウ</t>
    </rPh>
    <rPh sb="130" eb="132">
      <t>シセツ</t>
    </rPh>
    <rPh sb="132" eb="133">
      <t>セツ</t>
    </rPh>
    <rPh sb="133" eb="134">
      <t>チ</t>
    </rPh>
    <rPh sb="134" eb="135">
      <t>シャ</t>
    </rPh>
    <rPh sb="162" eb="163">
      <t>コウ</t>
    </rPh>
    <rPh sb="164" eb="166">
      <t>ニンテイ</t>
    </rPh>
    <rPh sb="167" eb="168">
      <t>ウ</t>
    </rPh>
    <rPh sb="175" eb="177">
      <t>ショリ</t>
    </rPh>
    <rPh sb="177" eb="179">
      <t>ギョウシャ</t>
    </rPh>
    <rPh sb="181" eb="183">
      <t>ショウキャク</t>
    </rPh>
    <rPh sb="183" eb="185">
      <t>ショリ</t>
    </rPh>
    <rPh sb="185" eb="187">
      <t>イタク</t>
    </rPh>
    <rPh sb="187" eb="188">
      <t>リョウ</t>
    </rPh>
    <rPh sb="188" eb="189">
      <t>オヨ</t>
    </rPh>
    <rPh sb="190" eb="192">
      <t>ニンテイ</t>
    </rPh>
    <rPh sb="192" eb="193">
      <t>ネツ</t>
    </rPh>
    <rPh sb="193" eb="195">
      <t>カイシュウ</t>
    </rPh>
    <rPh sb="195" eb="197">
      <t>シセツ</t>
    </rPh>
    <rPh sb="197" eb="198">
      <t>セツ</t>
    </rPh>
    <rPh sb="198" eb="199">
      <t>チ</t>
    </rPh>
    <rPh sb="199" eb="200">
      <t>シャ</t>
    </rPh>
    <rPh sb="200" eb="202">
      <t>イガイ</t>
    </rPh>
    <rPh sb="203" eb="204">
      <t>ネツ</t>
    </rPh>
    <rPh sb="204" eb="206">
      <t>カイシュウ</t>
    </rPh>
    <rPh sb="207" eb="208">
      <t>オコナ</t>
    </rPh>
    <rPh sb="212" eb="214">
      <t>ショリ</t>
    </rPh>
    <rPh sb="214" eb="216">
      <t>ギョウシャ</t>
    </rPh>
    <rPh sb="218" eb="220">
      <t>ショウキャク</t>
    </rPh>
    <rPh sb="220" eb="222">
      <t>ショリ</t>
    </rPh>
    <rPh sb="222" eb="224">
      <t>イタク</t>
    </rPh>
    <rPh sb="224" eb="225">
      <t>リョウ</t>
    </rPh>
    <rPh sb="230" eb="233">
      <t>ゼンネンド</t>
    </rPh>
    <rPh sb="233" eb="234">
      <t>ジツ</t>
    </rPh>
    <rPh sb="234" eb="235">
      <t>セキ</t>
    </rPh>
    <rPh sb="236" eb="238">
      <t>モクヒョウ</t>
    </rPh>
    <rPh sb="238" eb="239">
      <t>オヨ</t>
    </rPh>
    <rPh sb="240" eb="242">
      <t>トリクミ</t>
    </rPh>
    <rPh sb="243" eb="245">
      <t>キニュウ</t>
    </rPh>
    <phoneticPr fontId="3"/>
  </si>
  <si>
    <t>　第５面の※欄には、何も記入しないでください。</t>
    <rPh sb="1" eb="2">
      <t>ダイ</t>
    </rPh>
    <rPh sb="3" eb="4">
      <t>メン</t>
    </rPh>
    <phoneticPr fontId="3"/>
  </si>
  <si>
    <t>⑬　認定熱回収業者への処理委託量</t>
    <phoneticPr fontId="3"/>
  </si>
  <si>
    <t>⑭　認定熱回収業者以外の熱回収を行う業者への処理委託量</t>
    <phoneticPr fontId="3"/>
  </si>
  <si>
    <t>動物系
固形不要物</t>
    <phoneticPr fontId="3"/>
  </si>
  <si>
    <t>動植物性
残さ</t>
    <phoneticPr fontId="3"/>
  </si>
  <si>
    <t>混合廃棄物
その他</t>
    <phoneticPr fontId="3"/>
  </si>
  <si>
    <t>産業廃棄物の一連の処理の工程</t>
    <phoneticPr fontId="48"/>
  </si>
  <si>
    <t>※　産業廃棄物の種類ごとに記入</t>
    <phoneticPr fontId="48"/>
  </si>
  <si>
    <t>（第２面）</t>
    <rPh sb="1" eb="2">
      <t>ダイ</t>
    </rPh>
    <rPh sb="3" eb="4">
      <t>メン</t>
    </rPh>
    <phoneticPr fontId="3"/>
  </si>
  <si>
    <t>（第１面）</t>
    <rPh sb="1" eb="2">
      <t>ダイ</t>
    </rPh>
    <rPh sb="3" eb="4">
      <t>メン</t>
    </rPh>
    <phoneticPr fontId="3"/>
  </si>
  <si>
    <t>（第３面）</t>
    <rPh sb="1" eb="2">
      <t>ダイ</t>
    </rPh>
    <rPh sb="3" eb="4">
      <t>メン</t>
    </rPh>
    <phoneticPr fontId="3"/>
  </si>
  <si>
    <t>（第４面）</t>
    <rPh sb="1" eb="2">
      <t>ダイ</t>
    </rPh>
    <rPh sb="3" eb="4">
      <t>メン</t>
    </rPh>
    <phoneticPr fontId="3"/>
  </si>
  <si>
    <t>（第５面）</t>
    <rPh sb="1" eb="2">
      <t>ダイ</t>
    </rPh>
    <rPh sb="3" eb="4">
      <t>メン</t>
    </rPh>
    <phoneticPr fontId="3"/>
  </si>
  <si>
    <t>（第６面）</t>
    <rPh sb="1" eb="2">
      <t>ダイ</t>
    </rPh>
    <rPh sb="3" eb="4">
      <t>メン</t>
    </rPh>
    <phoneticPr fontId="3"/>
  </si>
  <si>
    <t>※　前年度実績を記入、医療機関は前年度末時点の病床数を記入。</t>
    <phoneticPr fontId="3"/>
  </si>
  <si>
    <t>　　　「法定」「自主」は昨年度の実績により、自動入力されます。</t>
    <rPh sb="4" eb="6">
      <t>ホウテイ</t>
    </rPh>
    <rPh sb="8" eb="10">
      <t>ジシュ</t>
    </rPh>
    <rPh sb="12" eb="15">
      <t>サクネンド</t>
    </rPh>
    <rPh sb="16" eb="18">
      <t>ジッセキ</t>
    </rPh>
    <rPh sb="22" eb="24">
      <t>ジドウ</t>
    </rPh>
    <rPh sb="24" eb="26">
      <t>ニュウリョク</t>
    </rPh>
    <phoneticPr fontId="3"/>
  </si>
  <si>
    <t>当該事業場に関する事項</t>
    <rPh sb="0" eb="2">
      <t>トウガイ</t>
    </rPh>
    <rPh sb="2" eb="5">
      <t>ジギョウジョウ</t>
    </rPh>
    <rPh sb="6" eb="7">
      <t>カン</t>
    </rPh>
    <rPh sb="9" eb="11">
      <t>ジコウ</t>
    </rPh>
    <phoneticPr fontId="3"/>
  </si>
  <si>
    <t>⑬　認定熱回収業者への処理委託量</t>
    <rPh sb="2" eb="4">
      <t>ニンテイ</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</si>
  <si>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</si>
  <si>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</si>
  <si>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※１</t>
    <phoneticPr fontId="3"/>
  </si>
  <si>
    <t>認定熱回収業者以外の熱回収を行う業者への処理委託量</t>
    <phoneticPr fontId="3"/>
  </si>
  <si>
    <t>⑩のうち認定熱回収業者への処理委託量</t>
    <phoneticPr fontId="3"/>
  </si>
  <si>
    <t>⑩のうち認定熱回収業者以外の熱回収を行う業者への処理委託量</t>
    <phoneticPr fontId="3"/>
  </si>
  <si>
    <t>自主管理事業登録番号</t>
    <rPh sb="0" eb="2">
      <t>ジシュ</t>
    </rPh>
    <rPh sb="2" eb="4">
      <t>カンリ</t>
    </rPh>
    <rPh sb="4" eb="6">
      <t>ジギョウ</t>
    </rPh>
    <rPh sb="6" eb="8">
      <t>トウロク</t>
    </rPh>
    <rPh sb="8" eb="10">
      <t>バンゴウ</t>
    </rPh>
    <phoneticPr fontId="6"/>
  </si>
  <si>
    <t>自主管理事業登録番号</t>
    <rPh sb="0" eb="2">
      <t>ジシュ</t>
    </rPh>
    <rPh sb="2" eb="4">
      <t>カンリ</t>
    </rPh>
    <rPh sb="4" eb="6">
      <t>ジギョウ</t>
    </rPh>
    <rPh sb="6" eb="8">
      <t>トウロク</t>
    </rPh>
    <rPh sb="8" eb="10">
      <t>バンゴウ</t>
    </rPh>
    <phoneticPr fontId="3"/>
  </si>
  <si>
    <t>本ファイルは閉じ、2025form6.xlsmを開き、①又は②の「事業場情報等の反映」及び「③実績値等の反映」をクリックして下さい。</t>
    <rPh sb="28" eb="29">
      <t>マタ</t>
    </rPh>
    <rPh sb="43" eb="44">
      <t>オヨ</t>
    </rPh>
    <rPh sb="47" eb="50">
      <t>ジッセキチ</t>
    </rPh>
    <rPh sb="50" eb="51">
      <t>トウ</t>
    </rPh>
    <rPh sb="52" eb="54">
      <t>ハンエイ</t>
    </rPh>
    <phoneticPr fontId="3"/>
  </si>
  <si>
    <r>
      <t>　＊　印刷を行いたい場合は、</t>
    </r>
    <r>
      <rPr>
        <b/>
        <u/>
        <sz val="11"/>
        <color rgb="FFFF0000"/>
        <rFont val="ＭＳ Ｐゴシック"/>
        <family val="3"/>
        <charset val="128"/>
      </rPr>
      <t>本ファイルを閉じ、2025form6.xlsmを開き「印刷ボタン（様式２）」をクリックしてください。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</si>
  <si>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令和 ７ 年 ４ 月 １ 日 ～ 令和 ８ 年 ３ 月 31 日（ １ 年間）</t>
    <phoneticPr fontId="3"/>
  </si>
  <si>
    <t>【前年度（令和 ６ 年度）実績】</t>
    <rPh sb="5" eb="7">
      <t>レイワ</t>
    </rPh>
    <rPh sb="10" eb="12">
      <t>ネンド</t>
    </rPh>
    <phoneticPr fontId="3"/>
  </si>
  <si>
    <t>【（令和 ７ 年度）目標】</t>
    <phoneticPr fontId="3"/>
  </si>
  <si>
    <t>　この様式は、前年度（令和６年度）の産業廃棄物の発生量が1,000トン以上の事業場ごとに１枚作成し、提出してください。</t>
    <rPh sb="11" eb="13">
      <t>レイワ</t>
    </rPh>
    <rPh sb="14" eb="16">
      <t>ネンド</t>
    </rPh>
    <rPh sb="50" eb="52">
      <t>テイシュツ</t>
    </rPh>
    <phoneticPr fontId="3"/>
  </si>
  <si>
    <t>　また、前年度（令和６年度）の産業廃棄物の発生量が1,000トン未満の事業場にあっては、神奈川県・横浜市・川崎市・相模原市・横須賀市が推進する廃棄物自主管理事業へ参加するにあたり、事業場ごとに１枚作成し、提出してください。</t>
    <rPh sb="102" eb="104">
      <t>テイシュツ</t>
    </rPh>
    <phoneticPr fontId="3"/>
  </si>
  <si>
    <t>　当該年度（令和７年度）の６月30日までに提出してください。</t>
    <phoneticPr fontId="3"/>
  </si>
  <si>
    <t>令和７年度発生する産業廃棄物ごとの目標量と処理計画</t>
    <rPh sb="0" eb="2">
      <t>レイワ</t>
    </rPh>
    <rPh sb="3" eb="5">
      <t>ネンド</t>
    </rPh>
    <rPh sb="5" eb="7">
      <t>ハッセイ</t>
    </rPh>
    <rPh sb="9" eb="11">
      <t>サンギョウ</t>
    </rPh>
    <rPh sb="11" eb="14">
      <t>ハイキブツ</t>
    </rPh>
    <rPh sb="17" eb="19">
      <t>モクヒョウ</t>
    </rPh>
    <rPh sb="19" eb="20">
      <t>リョウ</t>
    </rPh>
    <rPh sb="21" eb="23">
      <t>ショリ</t>
    </rPh>
    <rPh sb="23" eb="25">
      <t>ケイカク</t>
    </rPh>
    <phoneticPr fontId="3"/>
  </si>
  <si>
    <t>注）右上のフローには、令和７年度の目標量を記載してください。下の表には、令和６年度実績を記載してください。　なお、様式３をあわせて提出する場合には、先に様式３を入力し、データ反映・印刷ツールを使用するとこちらに数値が反映されます。</t>
    <rPh sb="0" eb="1">
      <t>チュウ</t>
    </rPh>
    <rPh sb="2" eb="4">
      <t>ミギウエ</t>
    </rPh>
    <rPh sb="11" eb="13">
      <t>レイワ</t>
    </rPh>
    <rPh sb="14" eb="16">
      <t>ネンド</t>
    </rPh>
    <rPh sb="17" eb="19">
      <t>モクヒョウ</t>
    </rPh>
    <rPh sb="19" eb="20">
      <t>リョウ</t>
    </rPh>
    <rPh sb="21" eb="23">
      <t>キサイ</t>
    </rPh>
    <rPh sb="30" eb="31">
      <t>シタ</t>
    </rPh>
    <rPh sb="32" eb="33">
      <t>ヒョウ</t>
    </rPh>
    <rPh sb="36" eb="38">
      <t>レイワ</t>
    </rPh>
    <rPh sb="40" eb="41">
      <t>ガンネン</t>
    </rPh>
    <rPh sb="41" eb="42">
      <t>ジツ</t>
    </rPh>
    <rPh sb="42" eb="43">
      <t>セキ</t>
    </rPh>
    <rPh sb="44" eb="46">
      <t>キサイ</t>
    </rPh>
    <rPh sb="87" eb="89">
      <t>ハンエイ</t>
    </rPh>
    <rPh sb="90" eb="92">
      <t>インサツ</t>
    </rPh>
    <rPh sb="96" eb="98">
      <t>シヨウ</t>
    </rPh>
    <phoneticPr fontId="3"/>
  </si>
  <si>
    <t>令和６年度実績</t>
    <rPh sb="0" eb="2">
      <t>レイワ</t>
    </rPh>
    <rPh sb="3" eb="5">
      <t>ネンド</t>
    </rPh>
    <rPh sb="5" eb="7">
      <t>ジッセキ</t>
    </rPh>
    <phoneticPr fontId="3"/>
  </si>
  <si>
    <t>（様式１又は３から反映→提出先、提出者情報、事業場情報、事業の種類、事業規模。様式３から反映→連絡先、令和６年度実績。）</t>
    <rPh sb="1" eb="3">
      <t>ヨウシキ</t>
    </rPh>
    <rPh sb="4" eb="5">
      <t>マタ</t>
    </rPh>
    <rPh sb="9" eb="11">
      <t>ハンエイ</t>
    </rPh>
    <rPh sb="12" eb="14">
      <t>テイシュツ</t>
    </rPh>
    <rPh sb="14" eb="15">
      <t>サキ</t>
    </rPh>
    <rPh sb="16" eb="19">
      <t>テイシュツシャ</t>
    </rPh>
    <rPh sb="19" eb="21">
      <t>ジョウホウ</t>
    </rPh>
    <rPh sb="22" eb="25">
      <t>ジギョウジョウ</t>
    </rPh>
    <rPh sb="25" eb="27">
      <t>ジョウホウ</t>
    </rPh>
    <rPh sb="28" eb="30">
      <t>ジギョウ</t>
    </rPh>
    <rPh sb="31" eb="33">
      <t>シュルイ</t>
    </rPh>
    <rPh sb="34" eb="38">
      <t>ジギョウキボ</t>
    </rPh>
    <rPh sb="51" eb="53">
      <t>レイワ</t>
    </rPh>
    <rPh sb="54" eb="56">
      <t>ネンド</t>
    </rPh>
    <phoneticPr fontId="3"/>
  </si>
  <si>
    <t>←必ず記入してください</t>
    <phoneticPr fontId="3"/>
  </si>
  <si>
    <t>令和 7  年  6  月   30 日</t>
    <phoneticPr fontId="3"/>
  </si>
  <si>
    <t>横浜市港北区鳥山町657-3</t>
  </si>
  <si>
    <t>三晃商事㈱代表取締役　佐々木富見夫</t>
  </si>
  <si>
    <t>三晃商事株式会社</t>
  </si>
  <si>
    <t>045-474-1175</t>
  </si>
  <si>
    <t>横浜市長</t>
  </si>
  <si>
    <t>解体工事現場で発生する廃棄物を分別し、収集運搬委託する。運搬された廃棄物はこちらも委託された中間処分業者、もしくは最終処分業者で破砕・圧縮、あるいは埋め立てなどをして処分する。再生利用可能な「がれき類」「ガラス・コンクリート・陶磁器くず」「金属くず」「繊維くず」は破砕のうえ再資源化、「廃プラスチック類」は破砕・圧縮のうえ再資源化、再資源できないものは、中間処理なしの混合廃棄物として埋め立て処理。通常、木造一戸建ての解体、もしくは小規模マンションの解体業務なので、燃え殻、汚泥、廃油、廃酸、その他、この計画書に記載していない廃棄物は、弊社では排出しておりません。</t>
    <rPh sb="88" eb="94">
      <t>サイセイリヨウカノウ</t>
    </rPh>
    <rPh sb="120" eb="122">
      <t>キンゾク</t>
    </rPh>
    <rPh sb="126" eb="128">
      <t>センイ</t>
    </rPh>
    <rPh sb="166" eb="169">
      <t>サイシゲン</t>
    </rPh>
    <rPh sb="177" eb="181">
      <t>チュウカンショリ</t>
    </rPh>
    <rPh sb="184" eb="189">
      <t>コンゴウハイキブツ</t>
    </rPh>
    <rPh sb="192" eb="193">
      <t>ウ</t>
    </rPh>
    <rPh sb="194" eb="195">
      <t>タ</t>
    </rPh>
    <rPh sb="196" eb="198">
      <t>ショリ</t>
    </rPh>
    <rPh sb="199" eb="201">
      <t>ツウジョウ</t>
    </rPh>
    <rPh sb="202" eb="204">
      <t>モクゾウ</t>
    </rPh>
    <rPh sb="204" eb="207">
      <t>イッコダ</t>
    </rPh>
    <rPh sb="209" eb="211">
      <t>カイタイ</t>
    </rPh>
    <rPh sb="216" eb="219">
      <t>ショウキボ</t>
    </rPh>
    <rPh sb="225" eb="227">
      <t>カイタイ</t>
    </rPh>
    <rPh sb="227" eb="229">
      <t>ギョウム</t>
    </rPh>
    <rPh sb="233" eb="234">
      <t>モ</t>
    </rPh>
    <rPh sb="235" eb="236">
      <t>ガラ</t>
    </rPh>
    <rPh sb="237" eb="239">
      <t>オデイ</t>
    </rPh>
    <rPh sb="240" eb="242">
      <t>ハイユ</t>
    </rPh>
    <rPh sb="243" eb="245">
      <t>ハイサン</t>
    </rPh>
    <rPh sb="248" eb="249">
      <t>タ</t>
    </rPh>
    <rPh sb="252" eb="255">
      <t>ケイカクショ</t>
    </rPh>
    <rPh sb="256" eb="258">
      <t>キサイ</t>
    </rPh>
    <rPh sb="263" eb="266">
      <t>ハイキブツ</t>
    </rPh>
    <rPh sb="268" eb="270">
      <t>ヘイシャ</t>
    </rPh>
    <rPh sb="272" eb="274">
      <t>ハイシュツ</t>
    </rPh>
    <phoneticPr fontId="3"/>
  </si>
  <si>
    <t>産廃管理責任者と工事担当者が連携しまたそれを工事部長が統括しながら収集運搬業者・処分業者に処理委託する。</t>
    <phoneticPr fontId="3"/>
  </si>
  <si>
    <t>解体工事における排出物は対象建物の規模に左右される。建物の全てを解体・撤去する廃棄物の抑制は、非常に困難である。がれき・木くずなど再生利用な廃材については現場内で仕分けを行い再生利用業者へ搬出するようにしている。</t>
    <phoneticPr fontId="3"/>
  </si>
  <si>
    <t>解体工事については受注量との関係が大きく単純に排出量の抑制は難しいが廃棄物の再生利用に努める。</t>
    <phoneticPr fontId="3"/>
  </si>
  <si>
    <t>がれき類(コンクリート塊)、木くずは分別し、その他の品目についても分別をできる限り行い、混合廃棄物の再生利用に努める。</t>
    <phoneticPr fontId="3"/>
  </si>
  <si>
    <t>同上</t>
    <rPh sb="0" eb="2">
      <t>ドウジョウ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</si>
</sst>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0.0_ ;[Red]\-#,##0.0\ "/>
    <numFmt numFmtId="177" formatCode="_ * #,###_ ;_ * \-#,###_ ;_ * &quot;&quot;_ ;_ @_ "/>
    <numFmt numFmtId="178" formatCode="#,##0.0;[Red]\-#,##0.0"/>
    <numFmt numFmtId="179" formatCode="_ * #,###.0_ ;_ * \-#,###.0_ ;_ * &quot;&quot;_ ;_ @_ "/>
    <numFmt numFmtId="180" formatCode="\(\ \ \ \ \ ###\ \ \ \ \ \)"/>
    <numFmt numFmtId="181" formatCode="0;0;"/>
    <numFmt numFmtId="182" formatCode="&quot;県；&quot;#,##0.0&quot;ｔ&quot;"/>
    <numFmt numFmtId="183" formatCode="&quot;横浜；&quot;#,##0.0&quot;ｔ&quot;"/>
    <numFmt numFmtId="184" formatCode="&quot;川崎；&quot;#,##0.0&quot;ｔ&quot;"/>
    <numFmt numFmtId="185" formatCode="&quot;横須賀；&quot;#,##0.0&quot;ｔ&quot;"/>
    <numFmt numFmtId="186" formatCode="#,##0.0"/>
    <numFmt numFmtId="187" formatCode="#,##0_ "/>
    <numFmt numFmtId="188" formatCode="_ * #,##0.0_ ;_ * \-#,##0.0_ ;_ * &quot;&quot;_ ;_ @_ "/>
  </numFmts>
  <fonts count="52" x14ac:knownFonts="1">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b/>
      <sz val="10"/>
      <color indexed="81"/>
      <name val="ＭＳ Ｐゴシック"/>
      <family val="3"/>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sz val="10"/>
      <color indexed="81"/>
      <name val="ＭＳ Ｐゴシック"/>
      <family val="3"/>
      <charset val="128"/>
    </font>
    <font>
      <b/>
      <sz val="11"/>
      <color indexed="81"/>
      <name val="ＭＳ Ｐゴシック"/>
      <family val="3"/>
      <charset val="128"/>
    </font>
    <font>
      <sz val="7"/>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0"/>
      <color rgb="FFFF0000"/>
      <name val="ＭＳ Ｐゴシック"/>
      <family val="3"/>
      <charset val="128"/>
    </font>
    <font>
      <b/>
      <sz val="10"/>
      <color rgb="FFFF0000"/>
      <name val="ＭＳ Ｐゴシック"/>
      <family val="3"/>
      <charset val="128"/>
    </font>
    <font>
      <u/>
      <sz val="10"/>
      <color rgb="FFFF0000"/>
      <name val="ＭＳ Ｐゴシック"/>
      <family val="3"/>
      <charset val="128"/>
    </font>
    <font>
      <b/>
      <u/>
      <sz val="11"/>
      <color rgb="FFFF0000"/>
      <name val="ＭＳ Ｐゴシック"/>
      <family val="3"/>
      <charset val="128"/>
    </font>
    <font>
      <sz val="11"/>
      <color rgb="FFFF0000"/>
      <name val="ＭＳ Ｐゴシック"/>
      <family val="3"/>
      <charset val="128"/>
    </font>
    <font>
      <u/>
      <sz val="11"/>
      <color rgb="FFFF0000"/>
      <name val="ＭＳ Ｐゴシック"/>
      <family val="3"/>
      <charset val="128"/>
    </font>
    <font>
      <sz val="6"/>
      <name val="ＭＳ 明朝"/>
      <family val="2"/>
      <charset val="128"/>
    </font>
    <font>
      <sz val="12"/>
      <name val="ＭＳ 明朝"/>
      <family val="2"/>
      <charset val="128"/>
    </font>
    <font>
      <b/>
      <sz val="11"/>
      <name val="ＭＳ Ｐゴシック"/>
      <family val="3"/>
      <charset val="128"/>
    </font>
    <font>
      <sz val="9"/>
      <color theme="0"/>
      <name val="ＭＳ Ｐゴシック"/>
      <family val="3"/>
      <charset val="128"/>
    </font>
  </fonts>
  <fills count="10">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rgb="FFFFCC99"/>
        <bgColor indexed="64"/>
      </patternFill>
    </fill>
  </fills>
  <borders count="159">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style="medium">
        <color indexed="64"/>
      </right>
      <top style="medium">
        <color indexed="64"/>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bottom style="dotted">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style="dotted">
        <color indexed="64"/>
      </left>
      <right/>
      <top/>
      <bottom style="dotted">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style="dotted">
        <color indexed="64"/>
      </right>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top style="thin">
        <color indexed="64"/>
      </top>
      <bottom style="hair">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style="thin">
        <color indexed="64"/>
      </right>
      <top style="hair">
        <color indexed="64"/>
      </top>
      <bottom style="medium">
        <color indexed="64"/>
      </bottom>
      <diagonal/>
    </border>
    <border>
      <left/>
      <right style="thin">
        <color indexed="64"/>
      </right>
      <top style="double">
        <color indexed="64"/>
      </top>
      <bottom style="thin">
        <color indexed="64"/>
      </bottom>
      <diagonal/>
    </border>
    <border>
      <left/>
      <right style="thin">
        <color indexed="64"/>
      </right>
      <top/>
      <bottom style="hair">
        <color indexed="64"/>
      </bottom>
      <diagonal/>
    </border>
    <border>
      <left/>
      <right/>
      <top style="medium">
        <color indexed="8"/>
      </top>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912">
    <xf numFmtId="0" fontId="0" fillId="0" borderId="0" xfId="0">
      <alignment vertical="center"/>
    </xf>
    <xf numFmtId="0" fontId="4" fillId="0" borderId="0" xfId="0" applyFont="1" applyAlignment="1">
      <alignment horizontal="right" vertical="center"/>
    </xf>
    <xf numFmtId="0" fontId="9" fillId="0" borderId="0" xfId="0" applyFont="1" applyAlignment="1">
      <alignment vertical="top"/>
    </xf>
    <xf numFmtId="0" fontId="4" fillId="0" borderId="0" xfId="0" applyFont="1">
      <alignment vertical="center"/>
    </xf>
    <xf numFmtId="0" fontId="0" fillId="0" borderId="1" xfId="0" applyBorder="1" applyAlignment="1">
      <alignment horizontal="left" vertical="center"/>
    </xf>
    <xf numFmtId="0" fontId="0" fillId="0" borderId="1" xfId="0" applyBorder="1" applyAlignment="1">
      <alignment vertical="center" wrapText="1"/>
    </xf>
    <xf numFmtId="0" fontId="17"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20" fillId="0" borderId="0" xfId="2" applyFont="1" applyAlignment="1">
      <alignment horizontal="left"/>
    </xf>
    <xf numFmtId="0" fontId="12" fillId="0" borderId="0" xfId="4" applyFont="1"/>
    <xf numFmtId="0" fontId="4" fillId="0" borderId="0" xfId="4" applyFont="1"/>
    <xf numFmtId="0" fontId="2" fillId="0" borderId="0" xfId="4"/>
    <xf numFmtId="0" fontId="4" fillId="0" borderId="0" xfId="4" applyFont="1" applyProtection="1">
      <protection hidden="1"/>
    </xf>
    <xf numFmtId="0" fontId="4" fillId="0" borderId="0" xfId="4" applyFont="1" applyAlignment="1">
      <alignment horizontal="right" vertical="center"/>
    </xf>
    <xf numFmtId="0" fontId="4" fillId="0" borderId="0" xfId="4" applyFont="1" applyAlignment="1">
      <alignment horizontal="left"/>
    </xf>
    <xf numFmtId="0" fontId="4" fillId="0" borderId="13" xfId="4" applyFont="1" applyBorder="1"/>
    <xf numFmtId="0" fontId="16" fillId="0" borderId="0" xfId="4" applyFont="1"/>
    <xf numFmtId="0" fontId="4" fillId="0" borderId="14" xfId="4" applyFont="1" applyBorder="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6" xfId="4" applyFont="1" applyBorder="1" applyAlignment="1">
      <alignment horizontal="left" vertical="center"/>
    </xf>
    <xf numFmtId="0" fontId="4" fillId="0" borderId="0" xfId="4" applyFont="1" applyAlignment="1">
      <alignment vertical="top"/>
    </xf>
    <xf numFmtId="0" fontId="4" fillId="0" borderId="17" xfId="4" applyFont="1" applyBorder="1" applyAlignment="1">
      <alignment vertical="top"/>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Alignment="1">
      <alignment horizontal="right"/>
    </xf>
    <xf numFmtId="38" fontId="21"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7" fillId="0" borderId="23" xfId="1" applyFont="1" applyBorder="1" applyAlignment="1">
      <alignment horizontal="center" vertical="center" shrinkToFi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horizontal="left"/>
    </xf>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4" applyFont="1" applyAlignment="1">
      <alignment horizontal="center"/>
    </xf>
    <xf numFmtId="0" fontId="4" fillId="0" borderId="0" xfId="2" applyFont="1" applyProtection="1">
      <protection hidden="1"/>
    </xf>
    <xf numFmtId="0" fontId="4" fillId="0" borderId="0" xfId="2" applyFont="1"/>
    <xf numFmtId="0" fontId="16" fillId="0" borderId="0" xfId="3" applyFont="1" applyAlignment="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2" fillId="0" borderId="0" xfId="2" applyFont="1"/>
    <xf numFmtId="0" fontId="15" fillId="0" borderId="0" xfId="4" applyFont="1"/>
    <xf numFmtId="0" fontId="0" fillId="0" borderId="0" xfId="0" applyAlignment="1">
      <alignment horizontal="center" vertical="center" shrinkToFit="1"/>
    </xf>
    <xf numFmtId="0" fontId="4" fillId="0" borderId="0" xfId="0" applyFont="1" applyAlignment="1">
      <alignment vertical="center" wrapText="1"/>
    </xf>
    <xf numFmtId="0" fontId="22" fillId="0" borderId="0" xfId="4" applyFont="1"/>
    <xf numFmtId="0" fontId="0" fillId="0" borderId="0" xfId="0" applyAlignment="1">
      <alignment vertical="top" wrapText="1"/>
    </xf>
    <xf numFmtId="38" fontId="10" fillId="0" borderId="0" xfId="1" applyFont="1" applyBorder="1" applyAlignment="1">
      <alignment horizontal="center"/>
    </xf>
    <xf numFmtId="0" fontId="26" fillId="0" borderId="0" xfId="4" applyFont="1"/>
    <xf numFmtId="176" fontId="4" fillId="3" borderId="23" xfId="1" applyNumberFormat="1" applyFont="1" applyFill="1" applyBorder="1" applyAlignment="1" applyProtection="1">
      <alignment vertical="center" shrinkToFit="1"/>
      <protection locked="0"/>
    </xf>
    <xf numFmtId="0" fontId="7" fillId="0" borderId="0" xfId="4" applyFont="1" applyAlignment="1">
      <alignment horizontal="right"/>
    </xf>
    <xf numFmtId="0" fontId="9" fillId="0" borderId="46" xfId="0" applyFont="1" applyBorder="1" applyAlignment="1">
      <alignment horizontal="center" vertical="top" wrapText="1"/>
    </xf>
    <xf numFmtId="0" fontId="19" fillId="0" borderId="47" xfId="0" applyFont="1" applyBorder="1" applyAlignment="1">
      <alignment horizontal="left" vertical="center" wrapText="1"/>
    </xf>
    <xf numFmtId="0" fontId="19" fillId="0" borderId="47" xfId="0" applyFont="1" applyBorder="1" applyAlignment="1">
      <alignment horizontal="justify" vertical="center" wrapText="1"/>
    </xf>
    <xf numFmtId="0" fontId="9" fillId="0" borderId="47" xfId="0" applyFont="1" applyBorder="1" applyAlignment="1">
      <alignment horizontal="justify" vertical="center" wrapText="1"/>
    </xf>
    <xf numFmtId="0" fontId="9" fillId="0" borderId="48" xfId="0" applyFont="1" applyBorder="1" applyAlignment="1">
      <alignment horizontal="justify" vertical="center" wrapText="1"/>
    </xf>
    <xf numFmtId="0" fontId="0" fillId="0" borderId="49" xfId="0" applyBorder="1">
      <alignment vertical="center"/>
    </xf>
    <xf numFmtId="0" fontId="27" fillId="0" borderId="0" xfId="0" applyFont="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Alignment="1">
      <alignment vertical="center" wrapText="1" shrinkToFit="1"/>
    </xf>
    <xf numFmtId="0" fontId="4" fillId="0" borderId="0" xfId="0" applyFont="1" applyAlignment="1">
      <alignment horizontal="right"/>
    </xf>
    <xf numFmtId="0" fontId="5" fillId="0" borderId="50" xfId="0" applyFont="1" applyBorder="1" applyAlignment="1">
      <alignment horizontal="center"/>
    </xf>
    <xf numFmtId="0" fontId="5" fillId="0" borderId="45" xfId="0" applyFont="1" applyBorder="1" applyAlignment="1">
      <alignment horizontal="center"/>
    </xf>
    <xf numFmtId="0" fontId="5" fillId="0" borderId="51" xfId="0" applyFont="1" applyBorder="1" applyAlignment="1">
      <alignment horizontal="center" vertical="center"/>
    </xf>
    <xf numFmtId="0" fontId="6" fillId="0" borderId="0" xfId="0" applyFont="1" applyAlignment="1">
      <alignment horizontal="center" vertical="center"/>
    </xf>
    <xf numFmtId="38" fontId="4" fillId="0" borderId="0" xfId="1" applyFont="1" applyFill="1" applyBorder="1" applyAlignment="1">
      <alignment horizontal="right" vertical="center" shrinkToFit="1"/>
    </xf>
    <xf numFmtId="0" fontId="6" fillId="0" borderId="0" xfId="0" applyFont="1" applyAlignment="1">
      <alignment horizontal="center" vertical="center" shrinkToFit="1"/>
    </xf>
    <xf numFmtId="0" fontId="2" fillId="0" borderId="45" xfId="0" applyFont="1" applyBorder="1" applyAlignment="1">
      <alignment horizontal="center"/>
    </xf>
    <xf numFmtId="38" fontId="7" fillId="0" borderId="0" xfId="1" applyFont="1" applyFill="1" applyBorder="1" applyAlignment="1">
      <alignment horizontal="right" vertical="center"/>
    </xf>
    <xf numFmtId="0" fontId="5" fillId="0" borderId="52" xfId="0" applyFont="1" applyBorder="1">
      <alignment vertical="center"/>
    </xf>
    <xf numFmtId="0" fontId="7" fillId="0" borderId="53" xfId="0" applyFont="1" applyBorder="1">
      <alignment vertical="center"/>
    </xf>
    <xf numFmtId="0" fontId="5" fillId="0" borderId="54" xfId="0" applyFont="1" applyBorder="1">
      <alignment vertical="center"/>
    </xf>
    <xf numFmtId="0" fontId="5" fillId="0" borderId="0" xfId="0" applyFont="1" applyAlignment="1">
      <alignment vertical="center" shrinkToFit="1"/>
    </xf>
    <xf numFmtId="0" fontId="7" fillId="0" borderId="55"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38" fontId="4" fillId="0" borderId="19" xfId="1" applyFont="1" applyBorder="1" applyAlignment="1">
      <alignment vertical="center" wrapText="1"/>
    </xf>
    <xf numFmtId="38" fontId="4" fillId="0" borderId="53" xfId="1" applyFont="1" applyBorder="1" applyAlignment="1">
      <alignment vertical="center" wrapText="1"/>
    </xf>
    <xf numFmtId="38" fontId="23"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6" xfId="1" applyFont="1" applyBorder="1" applyAlignment="1">
      <alignment vertical="center" wrapText="1"/>
    </xf>
    <xf numFmtId="38" fontId="4" fillId="0" borderId="57" xfId="1" applyFont="1" applyBorder="1" applyAlignment="1">
      <alignment vertical="center" wrapText="1"/>
    </xf>
    <xf numFmtId="38" fontId="4" fillId="0" borderId="51" xfId="1" applyFont="1" applyBorder="1" applyAlignment="1">
      <alignment vertical="center" wrapText="1"/>
    </xf>
    <xf numFmtId="38" fontId="4" fillId="0" borderId="58"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59"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30" fillId="0" borderId="0" xfId="1" applyFont="1" applyFill="1" applyBorder="1" applyAlignment="1">
      <alignment vertical="center" wrapText="1"/>
    </xf>
    <xf numFmtId="0" fontId="8" fillId="0" borderId="0" xfId="0" applyFont="1" applyAlignment="1">
      <alignment vertical="center" wrapText="1"/>
    </xf>
    <xf numFmtId="0" fontId="0" fillId="0" borderId="0" xfId="0" applyAlignment="1">
      <alignment vertical="center" wrapText="1"/>
    </xf>
    <xf numFmtId="0" fontId="22" fillId="0" borderId="60" xfId="4" applyFont="1" applyBorder="1" applyAlignment="1">
      <alignment vertical="top" wrapText="1"/>
    </xf>
    <xf numFmtId="0" fontId="22" fillId="0" borderId="0" xfId="0" applyFont="1" applyAlignment="1">
      <alignment vertical="top" wrapText="1"/>
    </xf>
    <xf numFmtId="38" fontId="4" fillId="0" borderId="61" xfId="1" applyFont="1" applyBorder="1" applyAlignment="1">
      <alignment vertical="center" wrapText="1"/>
    </xf>
    <xf numFmtId="38" fontId="4" fillId="0" borderId="62" xfId="1" applyFont="1" applyBorder="1" applyAlignment="1">
      <alignment horizontal="center" vertical="center" wrapText="1"/>
    </xf>
    <xf numFmtId="0" fontId="5" fillId="0" borderId="21" xfId="0" applyFont="1" applyBorder="1">
      <alignment vertical="center"/>
    </xf>
    <xf numFmtId="0" fontId="7" fillId="0" borderId="67" xfId="0" applyFont="1" applyBorder="1">
      <alignment vertical="center"/>
    </xf>
    <xf numFmtId="0" fontId="7" fillId="0" borderId="27" xfId="0" applyFont="1" applyBorder="1">
      <alignment vertical="center"/>
    </xf>
    <xf numFmtId="0" fontId="7" fillId="0" borderId="51" xfId="0" applyFont="1" applyBorder="1">
      <alignment vertical="center"/>
    </xf>
    <xf numFmtId="0" fontId="5" fillId="0" borderId="27" xfId="0" applyFont="1" applyBorder="1" applyAlignment="1">
      <alignment horizontal="center" vertical="center"/>
    </xf>
    <xf numFmtId="0" fontId="7" fillId="0" borderId="68" xfId="0" applyFont="1" applyBorder="1">
      <alignment vertical="center"/>
    </xf>
    <xf numFmtId="0" fontId="5" fillId="0" borderId="69" xfId="0" applyFont="1" applyBorder="1">
      <alignment vertical="center"/>
    </xf>
    <xf numFmtId="0" fontId="5" fillId="0" borderId="23" xfId="0" applyFont="1" applyBorder="1" applyAlignment="1">
      <alignment vertical="center" shrinkToFit="1"/>
    </xf>
    <xf numFmtId="0" fontId="5" fillId="0" borderId="71" xfId="0" applyFont="1" applyBorder="1" applyAlignment="1">
      <alignment vertical="center" shrinkToFit="1"/>
    </xf>
    <xf numFmtId="0" fontId="5" fillId="0" borderId="55" xfId="0" applyFont="1" applyBorder="1">
      <alignment vertical="center"/>
    </xf>
    <xf numFmtId="0" fontId="5" fillId="0" borderId="77" xfId="0" applyFont="1" applyBorder="1">
      <alignment vertical="center"/>
    </xf>
    <xf numFmtId="0" fontId="22" fillId="0" borderId="0" xfId="4" applyFont="1" applyAlignment="1">
      <alignment vertical="top" wrapText="1"/>
    </xf>
    <xf numFmtId="0" fontId="4" fillId="0" borderId="81" xfId="4" applyFont="1" applyBorder="1" applyAlignment="1">
      <alignment vertical="center"/>
    </xf>
    <xf numFmtId="0" fontId="4" fillId="0" borderId="1" xfId="0" applyFont="1" applyBorder="1" applyAlignment="1">
      <alignment horizontal="distributed" vertical="center"/>
    </xf>
    <xf numFmtId="0" fontId="4" fillId="0" borderId="81" xfId="0" applyFont="1" applyBorder="1">
      <alignment vertical="center"/>
    </xf>
    <xf numFmtId="0" fontId="4" fillId="0" borderId="14" xfId="0" applyFont="1" applyBorder="1" applyAlignment="1">
      <alignment horizontal="distributed" vertical="center"/>
    </xf>
    <xf numFmtId="0" fontId="4" fillId="0" borderId="13" xfId="0" applyFont="1" applyBorder="1" applyAlignment="1">
      <alignment horizontal="left" vertical="center" wrapText="1"/>
    </xf>
    <xf numFmtId="0" fontId="4" fillId="0" borderId="13" xfId="0" applyFont="1" applyBorder="1" applyAlignment="1">
      <alignment vertical="center" shrinkToFit="1"/>
    </xf>
    <xf numFmtId="0" fontId="4" fillId="0" borderId="60" xfId="4" applyFont="1" applyBorder="1" applyAlignment="1">
      <alignment vertical="center"/>
    </xf>
    <xf numFmtId="0" fontId="4" fillId="0" borderId="23" xfId="4" applyFont="1" applyBorder="1" applyAlignment="1">
      <alignment horizontal="center" vertical="center"/>
    </xf>
    <xf numFmtId="0" fontId="4" fillId="0" borderId="79" xfId="4" applyFont="1" applyBorder="1" applyAlignment="1">
      <alignment horizontal="distributed" vertical="center"/>
    </xf>
    <xf numFmtId="0" fontId="4" fillId="0" borderId="60" xfId="4" applyFont="1" applyBorder="1" applyAlignment="1">
      <alignment horizontal="distributed" vertical="center"/>
    </xf>
    <xf numFmtId="0" fontId="4" fillId="0" borderId="17" xfId="0" applyFont="1" applyBorder="1">
      <alignment vertical="center"/>
    </xf>
    <xf numFmtId="0" fontId="4" fillId="0" borderId="15" xfId="0" applyFont="1" applyBorder="1" applyAlignment="1">
      <alignment vertical="center" wrapText="1"/>
    </xf>
    <xf numFmtId="0" fontId="4" fillId="0" borderId="79" xfId="0" applyFont="1" applyBorder="1">
      <alignment vertical="center"/>
    </xf>
    <xf numFmtId="0" fontId="4" fillId="0" borderId="0" xfId="4" applyFont="1" applyAlignment="1">
      <alignment vertical="center"/>
    </xf>
    <xf numFmtId="0" fontId="4" fillId="0" borderId="14" xfId="0" applyFont="1" applyBorder="1" applyAlignment="1">
      <alignment horizontal="center" vertical="center" shrinkToFit="1"/>
    </xf>
    <xf numFmtId="0" fontId="4" fillId="0" borderId="79" xfId="0" applyFont="1" applyBorder="1" applyAlignment="1">
      <alignment vertical="center" textRotation="255"/>
    </xf>
    <xf numFmtId="0" fontId="4" fillId="0" borderId="13" xfId="4" applyFont="1" applyBorder="1" applyAlignment="1">
      <alignment vertical="center"/>
    </xf>
    <xf numFmtId="0" fontId="4" fillId="0" borderId="80" xfId="0" applyFont="1" applyBorder="1" applyAlignment="1">
      <alignment vertical="center" textRotation="255"/>
    </xf>
    <xf numFmtId="0" fontId="4" fillId="0" borderId="15" xfId="4" applyFont="1" applyBorder="1" applyAlignment="1">
      <alignment vertical="center"/>
    </xf>
    <xf numFmtId="0" fontId="4" fillId="0" borderId="84" xfId="0" applyFont="1" applyBorder="1" applyAlignment="1">
      <alignment vertical="center" textRotation="255"/>
    </xf>
    <xf numFmtId="0" fontId="4" fillId="0" borderId="60" xfId="4" applyFont="1" applyBorder="1" applyAlignment="1">
      <alignment vertical="top"/>
    </xf>
    <xf numFmtId="0" fontId="4" fillId="0" borderId="0" xfId="0" applyFont="1" applyAlignment="1">
      <alignment vertical="top"/>
    </xf>
    <xf numFmtId="49" fontId="4" fillId="0" borderId="0" xfId="0" applyNumberFormat="1" applyFont="1" applyAlignment="1">
      <alignment vertical="top"/>
    </xf>
    <xf numFmtId="0" fontId="4" fillId="0" borderId="83"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2"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8" xfId="1" applyFont="1" applyBorder="1" applyAlignment="1">
      <alignment vertical="center" wrapText="1"/>
    </xf>
    <xf numFmtId="38" fontId="4" fillId="0" borderId="60" xfId="1" applyFont="1" applyBorder="1" applyAlignment="1">
      <alignment vertical="center" wrapText="1"/>
    </xf>
    <xf numFmtId="38" fontId="15" fillId="0" borderId="54" xfId="1" applyFont="1" applyBorder="1" applyAlignment="1">
      <alignment vertical="center" wrapText="1"/>
    </xf>
    <xf numFmtId="38" fontId="4" fillId="0" borderId="54" xfId="1" applyFont="1" applyBorder="1" applyAlignment="1">
      <alignment vertical="center" wrapText="1"/>
    </xf>
    <xf numFmtId="0" fontId="0" fillId="0" borderId="89" xfId="0" applyBorder="1">
      <alignment vertical="center"/>
    </xf>
    <xf numFmtId="38" fontId="4" fillId="0" borderId="38" xfId="1" applyFont="1" applyBorder="1" applyAlignment="1">
      <alignment vertical="center" wrapText="1"/>
    </xf>
    <xf numFmtId="38" fontId="4" fillId="0" borderId="90" xfId="1" applyFont="1" applyBorder="1" applyAlignment="1">
      <alignment vertical="center" wrapText="1"/>
    </xf>
    <xf numFmtId="38" fontId="12" fillId="0" borderId="91" xfId="1" applyFont="1" applyBorder="1" applyAlignment="1">
      <alignment vertical="center" wrapText="1"/>
    </xf>
    <xf numFmtId="0" fontId="5" fillId="0" borderId="92" xfId="0" applyFont="1" applyBorder="1" applyAlignment="1">
      <alignment vertical="center" shrinkToFit="1"/>
    </xf>
    <xf numFmtId="0" fontId="5" fillId="0" borderId="83" xfId="0" applyFont="1" applyBorder="1" applyAlignment="1">
      <alignment horizontal="left" vertical="center" wrapText="1" shrinkToFit="1"/>
    </xf>
    <xf numFmtId="0" fontId="5" fillId="0" borderId="94" xfId="0" applyFont="1" applyBorder="1" applyAlignment="1">
      <alignment horizontal="left" vertical="center" wrapText="1" shrinkToFit="1"/>
    </xf>
    <xf numFmtId="0" fontId="5" fillId="0" borderId="95" xfId="0" applyFont="1" applyBorder="1" applyAlignment="1">
      <alignment horizontal="left" vertical="center" shrinkToFit="1"/>
    </xf>
    <xf numFmtId="0" fontId="5" fillId="0" borderId="97" xfId="0" applyFont="1" applyBorder="1">
      <alignment vertical="center"/>
    </xf>
    <xf numFmtId="0" fontId="5" fillId="0" borderId="98" xfId="0" applyFont="1" applyBorder="1">
      <alignment vertical="center"/>
    </xf>
    <xf numFmtId="0" fontId="5" fillId="0" borderId="99" xfId="0" applyFont="1" applyBorder="1">
      <alignment vertical="center"/>
    </xf>
    <xf numFmtId="0" fontId="5" fillId="0" borderId="100" xfId="0" applyFont="1" applyBorder="1">
      <alignment vertical="center"/>
    </xf>
    <xf numFmtId="0" fontId="5" fillId="0" borderId="1" xfId="0" applyFont="1" applyBorder="1">
      <alignment vertical="center"/>
    </xf>
    <xf numFmtId="0" fontId="5" fillId="0" borderId="73" xfId="0" applyFont="1" applyBorder="1">
      <alignment vertical="center"/>
    </xf>
    <xf numFmtId="49" fontId="5" fillId="0" borderId="79" xfId="0" applyNumberFormat="1" applyFont="1" applyBorder="1">
      <alignment vertical="center"/>
    </xf>
    <xf numFmtId="0" fontId="5" fillId="0" borderId="79" xfId="0" applyFont="1" applyBorder="1" applyAlignment="1">
      <alignment vertical="center" shrinkToFit="1"/>
    </xf>
    <xf numFmtId="49" fontId="5" fillId="0" borderId="101" xfId="0" applyNumberFormat="1" applyFont="1" applyBorder="1">
      <alignment vertical="center"/>
    </xf>
    <xf numFmtId="0" fontId="5" fillId="0" borderId="79" xfId="0" applyFont="1" applyBorder="1">
      <alignment vertical="center"/>
    </xf>
    <xf numFmtId="0" fontId="2" fillId="0" borderId="79" xfId="0" applyFont="1" applyBorder="1" applyAlignment="1">
      <alignment vertical="center" textRotation="255"/>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7" xfId="0" applyFont="1" applyBorder="1">
      <alignment vertical="center"/>
    </xf>
    <xf numFmtId="0" fontId="5" fillId="0" borderId="101" xfId="0" applyFont="1" applyBorder="1">
      <alignment vertical="center"/>
    </xf>
    <xf numFmtId="0" fontId="5" fillId="0" borderId="107" xfId="0" applyFont="1" applyBorder="1">
      <alignment vertical="center"/>
    </xf>
    <xf numFmtId="0" fontId="5" fillId="0" borderId="83" xfId="0" applyFont="1" applyBorder="1" applyAlignment="1">
      <alignment vertical="center" shrinkToFit="1"/>
    </xf>
    <xf numFmtId="0" fontId="5" fillId="0" borderId="109" xfId="0" applyFont="1" applyBorder="1">
      <alignment vertical="center"/>
    </xf>
    <xf numFmtId="0" fontId="4" fillId="0" borderId="15" xfId="4" applyFont="1" applyBorder="1" applyAlignment="1">
      <alignment horizontal="left" vertical="center" wrapText="1"/>
    </xf>
    <xf numFmtId="0" fontId="4" fillId="0" borderId="13" xfId="0" applyFont="1" applyBorder="1" applyAlignment="1">
      <alignment horizontal="center" vertical="center" shrinkToFit="1"/>
    </xf>
    <xf numFmtId="0" fontId="2" fillId="0" borderId="79" xfId="4" applyBorder="1" applyAlignment="1">
      <alignment horizontal="distributed" vertical="center"/>
    </xf>
    <xf numFmtId="0" fontId="2" fillId="0" borderId="80" xfId="4" applyBorder="1" applyAlignment="1">
      <alignment horizontal="distributed" vertical="center"/>
    </xf>
    <xf numFmtId="0" fontId="0" fillId="0" borderId="14" xfId="4" applyFont="1" applyBorder="1" applyAlignment="1">
      <alignment vertical="center"/>
    </xf>
    <xf numFmtId="0" fontId="7" fillId="0" borderId="0" xfId="4" applyFont="1" applyAlignment="1">
      <alignment vertical="center"/>
    </xf>
    <xf numFmtId="178" fontId="2" fillId="0" borderId="0" xfId="1" applyNumberFormat="1" applyFont="1" applyFill="1" applyBorder="1" applyAlignment="1" applyProtection="1">
      <alignment horizontal="center" vertical="center"/>
    </xf>
    <xf numFmtId="0" fontId="2" fillId="0" borderId="0" xfId="4" applyAlignment="1">
      <alignment vertical="center"/>
    </xf>
    <xf numFmtId="0" fontId="0" fillId="0" borderId="17" xfId="0" applyBorder="1" applyAlignment="1">
      <alignment vertical="center" wrapText="1"/>
    </xf>
    <xf numFmtId="0" fontId="26" fillId="0" borderId="60" xfId="4" applyFont="1" applyBorder="1"/>
    <xf numFmtId="0" fontId="0" fillId="0" borderId="1" xfId="4" applyFont="1" applyBorder="1" applyAlignment="1">
      <alignment vertical="center"/>
    </xf>
    <xf numFmtId="0" fontId="7" fillId="0" borderId="60" xfId="4" applyFont="1" applyBorder="1" applyAlignment="1">
      <alignment vertical="center"/>
    </xf>
    <xf numFmtId="0" fontId="2" fillId="0" borderId="80" xfId="0" applyFont="1" applyBorder="1" applyAlignment="1">
      <alignment horizontal="center" vertical="center" shrinkToFit="1"/>
    </xf>
    <xf numFmtId="0" fontId="2" fillId="0" borderId="14" xfId="0" applyFont="1" applyBorder="1" applyAlignment="1">
      <alignment horizontal="center" vertical="center" shrinkToFit="1"/>
    </xf>
    <xf numFmtId="0" fontId="0" fillId="0" borderId="14" xfId="0" applyBorder="1" applyAlignment="1">
      <alignment horizontal="center" vertical="center" shrinkToFit="1"/>
    </xf>
    <xf numFmtId="0" fontId="0" fillId="0" borderId="14" xfId="4" applyFont="1" applyBorder="1" applyAlignment="1">
      <alignment vertical="center" wrapText="1"/>
    </xf>
    <xf numFmtId="0" fontId="2" fillId="0" borderId="14" xfId="4" applyBorder="1" applyAlignment="1">
      <alignment vertical="center" wrapText="1"/>
    </xf>
    <xf numFmtId="0" fontId="2" fillId="0" borderId="15" xfId="4" applyBorder="1" applyAlignment="1">
      <alignment vertical="center" wrapText="1"/>
    </xf>
    <xf numFmtId="0" fontId="2" fillId="0" borderId="1" xfId="4" applyBorder="1" applyAlignment="1">
      <alignment horizontal="center" vertical="center" wrapText="1"/>
    </xf>
    <xf numFmtId="0" fontId="2" fillId="0" borderId="60" xfId="0" applyFont="1" applyBorder="1" applyAlignment="1">
      <alignment vertical="center" textRotation="255"/>
    </xf>
    <xf numFmtId="0" fontId="4" fillId="0" borderId="1" xfId="4" applyFont="1" applyBorder="1" applyAlignment="1">
      <alignment horizontal="center" vertical="center" wrapText="1"/>
    </xf>
    <xf numFmtId="0" fontId="4" fillId="0" borderId="16" xfId="4" applyFont="1" applyBorder="1" applyAlignment="1">
      <alignment horizontal="center" vertical="center" wrapText="1"/>
    </xf>
    <xf numFmtId="0" fontId="2" fillId="0" borderId="83" xfId="0" applyFont="1" applyBorder="1" applyAlignment="1">
      <alignment vertical="center" textRotation="255"/>
    </xf>
    <xf numFmtId="0" fontId="4" fillId="0" borderId="15" xfId="4" applyFont="1" applyBorder="1" applyAlignment="1">
      <alignment vertical="center" wrapText="1"/>
    </xf>
    <xf numFmtId="0" fontId="4" fillId="0" borderId="79" xfId="4" applyFont="1" applyBorder="1" applyAlignment="1">
      <alignment horizontal="center" vertical="center" wrapText="1"/>
    </xf>
    <xf numFmtId="0" fontId="4" fillId="0" borderId="80" xfId="4" applyFont="1" applyBorder="1" applyAlignment="1">
      <alignment horizontal="center" vertical="center" wrapText="1"/>
    </xf>
    <xf numFmtId="0" fontId="0" fillId="0" borderId="60" xfId="4" applyFont="1" applyBorder="1" applyAlignment="1">
      <alignment vertical="top"/>
    </xf>
    <xf numFmtId="0" fontId="0" fillId="0" borderId="0" xfId="0" applyAlignment="1">
      <alignment horizontal="left" vertical="center"/>
    </xf>
    <xf numFmtId="0" fontId="4" fillId="0" borderId="0" xfId="4" applyFont="1" applyAlignment="1">
      <alignment wrapText="1"/>
    </xf>
    <xf numFmtId="38" fontId="0" fillId="0" borderId="0" xfId="1" applyFont="1" applyBorder="1">
      <alignment vertical="center"/>
    </xf>
    <xf numFmtId="38" fontId="4" fillId="0" borderId="23" xfId="1" applyFont="1" applyBorder="1" applyAlignment="1">
      <alignment horizontal="center" vertical="center" wrapText="1"/>
    </xf>
    <xf numFmtId="0" fontId="0" fillId="0" borderId="10" xfId="0" applyBorder="1">
      <alignment vertical="center"/>
    </xf>
    <xf numFmtId="38" fontId="15" fillId="0" borderId="26" xfId="1" applyFont="1" applyBorder="1" applyAlignment="1">
      <alignment vertical="center" wrapText="1"/>
    </xf>
    <xf numFmtId="38" fontId="12" fillId="0" borderId="26" xfId="1" applyFont="1" applyBorder="1" applyAlignment="1">
      <alignment vertical="center" wrapText="1"/>
    </xf>
    <xf numFmtId="38" fontId="15" fillId="0" borderId="57" xfId="1" applyFont="1" applyBorder="1" applyAlignment="1">
      <alignment vertical="center" wrapText="1"/>
    </xf>
    <xf numFmtId="38" fontId="15" fillId="0" borderId="22" xfId="1" applyFont="1" applyBorder="1" applyAlignment="1">
      <alignment vertical="center" wrapText="1"/>
    </xf>
    <xf numFmtId="38" fontId="12" fillId="0" borderId="57" xfId="1" applyFont="1" applyBorder="1" applyAlignment="1">
      <alignment vertical="center" wrapText="1"/>
    </xf>
    <xf numFmtId="38" fontId="12" fillId="0" borderId="22" xfId="1" applyFont="1" applyBorder="1" applyAlignment="1">
      <alignment vertical="center" wrapText="1"/>
    </xf>
    <xf numFmtId="38" fontId="4" fillId="0" borderId="111" xfId="1" applyFont="1" applyBorder="1" applyAlignment="1">
      <alignment vertical="center" wrapText="1"/>
    </xf>
    <xf numFmtId="38" fontId="4" fillId="0" borderId="77" xfId="1" applyFont="1" applyBorder="1" applyAlignment="1">
      <alignment vertical="center" wrapText="1"/>
    </xf>
    <xf numFmtId="38" fontId="4" fillId="0" borderId="112" xfId="1" applyFont="1" applyBorder="1" applyAlignment="1">
      <alignment vertical="center" wrapText="1"/>
    </xf>
    <xf numFmtId="0" fontId="0" fillId="0" borderId="26" xfId="0" applyBorder="1">
      <alignment vertical="center"/>
    </xf>
    <xf numFmtId="58" fontId="2" fillId="0" borderId="34" xfId="0" applyNumberFormat="1" applyFont="1" applyBorder="1" applyAlignment="1"/>
    <xf numFmtId="179" fontId="0" fillId="0" borderId="34" xfId="0" applyNumberFormat="1" applyBorder="1" applyAlignment="1">
      <alignment horizontal="left" vertical="center" wrapText="1"/>
    </xf>
    <xf numFmtId="0" fontId="4" fillId="0" borderId="34" xfId="4" applyFont="1" applyBorder="1" applyAlignment="1">
      <alignment horizontal="left"/>
    </xf>
    <xf numFmtId="0" fontId="8" fillId="0" borderId="0" xfId="4" applyFont="1" applyAlignment="1">
      <alignment vertical="center" wrapText="1"/>
    </xf>
    <xf numFmtId="0" fontId="4" fillId="0" borderId="1" xfId="4" applyFont="1" applyBorder="1" applyAlignment="1">
      <alignment vertical="center" wrapText="1"/>
    </xf>
    <xf numFmtId="0" fontId="4" fillId="0" borderId="16" xfId="4" applyFont="1" applyBorder="1" applyAlignment="1">
      <alignment horizontal="left" vertical="center" wrapText="1"/>
    </xf>
    <xf numFmtId="182" fontId="7" fillId="0" borderId="13" xfId="4" applyNumberFormat="1" applyFont="1" applyBorder="1" applyAlignment="1" applyProtection="1">
      <alignment vertical="center" shrinkToFit="1"/>
      <protection locked="0"/>
    </xf>
    <xf numFmtId="183" fontId="7" fillId="0" borderId="13" xfId="4" applyNumberFormat="1" applyFont="1" applyBorder="1" applyAlignment="1" applyProtection="1">
      <alignment vertical="center" shrinkToFit="1"/>
      <protection locked="0"/>
    </xf>
    <xf numFmtId="184" fontId="7" fillId="0" borderId="13" xfId="4" applyNumberFormat="1" applyFont="1" applyBorder="1" applyAlignment="1" applyProtection="1">
      <alignment vertical="center" shrinkToFit="1"/>
      <protection locked="0"/>
    </xf>
    <xf numFmtId="0" fontId="1" fillId="0" borderId="0" xfId="4" applyFont="1" applyAlignment="1">
      <alignment horizontal="center"/>
    </xf>
    <xf numFmtId="0" fontId="4" fillId="0" borderId="0" xfId="4" applyFont="1" applyAlignment="1">
      <alignment horizontal="left" vertical="center"/>
    </xf>
    <xf numFmtId="0" fontId="7" fillId="0" borderId="0" xfId="0" applyFont="1" applyAlignment="1">
      <alignment vertical="center" wrapText="1"/>
    </xf>
    <xf numFmtId="0" fontId="4" fillId="0" borderId="0" xfId="4" applyFont="1" applyAlignment="1">
      <alignment horizontal="center" vertical="center" wrapText="1"/>
    </xf>
    <xf numFmtId="0" fontId="2" fillId="0" borderId="0" xfId="4" applyAlignment="1">
      <alignment horizontal="center" vertical="center" wrapText="1"/>
    </xf>
    <xf numFmtId="0" fontId="4" fillId="0" borderId="15" xfId="0" applyFont="1" applyBorder="1" applyAlignment="1">
      <alignment horizontal="center" vertical="center" shrinkToFit="1"/>
    </xf>
    <xf numFmtId="0" fontId="4" fillId="0" borderId="14" xfId="4" applyFont="1" applyBorder="1" applyAlignment="1">
      <alignment horizontal="left" vertical="center" wrapText="1"/>
    </xf>
    <xf numFmtId="0" fontId="4" fillId="0" borderId="1" xfId="4" applyFont="1" applyBorder="1" applyAlignment="1">
      <alignment horizontal="left" vertical="center" wrapText="1"/>
    </xf>
    <xf numFmtId="0" fontId="4" fillId="0" borderId="17" xfId="4" applyFont="1" applyBorder="1" applyAlignment="1">
      <alignment horizontal="left" vertical="center"/>
    </xf>
    <xf numFmtId="0" fontId="4" fillId="0" borderId="23" xfId="4" applyFont="1" applyBorder="1" applyAlignment="1">
      <alignment vertical="center"/>
    </xf>
    <xf numFmtId="0" fontId="4" fillId="0" borderId="13" xfId="4" applyFont="1" applyBorder="1" applyAlignment="1">
      <alignment horizontal="left" vertical="center"/>
    </xf>
    <xf numFmtId="0" fontId="4" fillId="0" borderId="18" xfId="4" applyFont="1" applyBorder="1" applyAlignment="1">
      <alignment horizontal="left" vertical="center"/>
    </xf>
    <xf numFmtId="0" fontId="2" fillId="0" borderId="17" xfId="4" applyBorder="1" applyAlignment="1">
      <alignment horizontal="center" vertical="center" wrapText="1"/>
    </xf>
    <xf numFmtId="0" fontId="4" fillId="0" borderId="17" xfId="4" applyFont="1" applyBorder="1" applyAlignment="1">
      <alignment horizontal="center" vertical="center" wrapText="1"/>
    </xf>
    <xf numFmtId="0" fontId="7" fillId="0" borderId="60" xfId="0" applyFont="1" applyBorder="1" applyAlignment="1">
      <alignment vertical="center" wrapText="1"/>
    </xf>
    <xf numFmtId="0" fontId="4" fillId="0" borderId="23" xfId="4" applyFont="1" applyBorder="1"/>
    <xf numFmtId="0" fontId="4" fillId="0" borderId="13" xfId="4" applyFont="1" applyBorder="1" applyAlignment="1">
      <alignment horizontal="right" vertical="center"/>
    </xf>
    <xf numFmtId="0" fontId="22" fillId="0" borderId="60" xfId="4" applyFont="1" applyBorder="1" applyAlignment="1">
      <alignment vertical="top"/>
    </xf>
    <xf numFmtId="38" fontId="35" fillId="0" borderId="54" xfId="1" applyFont="1" applyBorder="1" applyAlignment="1">
      <alignment vertical="center" wrapText="1"/>
    </xf>
    <xf numFmtId="38" fontId="35" fillId="0" borderId="0" xfId="1" applyFont="1" applyBorder="1" applyAlignment="1">
      <alignment vertical="center"/>
    </xf>
    <xf numFmtId="38" fontId="35" fillId="0" borderId="54" xfId="1" applyFont="1" applyBorder="1" applyAlignment="1"/>
    <xf numFmtId="0" fontId="36" fillId="0" borderId="0" xfId="4" applyFont="1"/>
    <xf numFmtId="0" fontId="37" fillId="0" borderId="0" xfId="0" applyFont="1">
      <alignment vertical="center"/>
    </xf>
    <xf numFmtId="49" fontId="37" fillId="0" borderId="0" xfId="0" applyNumberFormat="1" applyFont="1">
      <alignment vertical="center"/>
    </xf>
    <xf numFmtId="0" fontId="37" fillId="0" borderId="0" xfId="4" applyFont="1"/>
    <xf numFmtId="0" fontId="5" fillId="0" borderId="15" xfId="0" applyFont="1" applyBorder="1" applyAlignment="1">
      <alignment vertical="center" wrapText="1" shrinkToFit="1"/>
    </xf>
    <xf numFmtId="38" fontId="12" fillId="0" borderId="113" xfId="1" applyFont="1" applyBorder="1" applyAlignment="1">
      <alignment vertical="center" wrapText="1"/>
    </xf>
    <xf numFmtId="38" fontId="4" fillId="0" borderId="113" xfId="1" applyFont="1" applyBorder="1" applyAlignment="1">
      <alignment vertical="center" wrapText="1"/>
    </xf>
    <xf numFmtId="38" fontId="0" fillId="0" borderId="26" xfId="1" applyFont="1" applyBorder="1" applyAlignment="1">
      <alignment vertical="center"/>
    </xf>
    <xf numFmtId="38" fontId="0" fillId="0" borderId="114" xfId="1" applyFont="1" applyBorder="1" applyAlignment="1">
      <alignment vertical="center"/>
    </xf>
    <xf numFmtId="38" fontId="0" fillId="0" borderId="59" xfId="1" applyFont="1" applyBorder="1" applyAlignment="1">
      <alignment vertical="center"/>
    </xf>
    <xf numFmtId="38" fontId="0" fillId="0" borderId="22" xfId="1" applyFont="1" applyBorder="1" applyAlignment="1">
      <alignment vertical="center"/>
    </xf>
    <xf numFmtId="38" fontId="0" fillId="0" borderId="115" xfId="1" applyFont="1" applyBorder="1" applyAlignment="1">
      <alignment vertical="center"/>
    </xf>
    <xf numFmtId="0" fontId="2" fillId="4" borderId="29" xfId="0" applyFont="1" applyFill="1" applyBorder="1" applyAlignment="1">
      <alignment horizontal="center" vertical="center"/>
    </xf>
    <xf numFmtId="176" fontId="4" fillId="4" borderId="23" xfId="1" applyNumberFormat="1" applyFont="1" applyFill="1" applyBorder="1" applyAlignment="1">
      <alignment vertical="center" shrinkToFit="1"/>
    </xf>
    <xf numFmtId="0" fontId="7" fillId="0" borderId="83" xfId="4" applyFont="1" applyBorder="1" applyAlignment="1">
      <alignment vertical="center" shrinkToFit="1"/>
    </xf>
    <xf numFmtId="185" fontId="34" fillId="0" borderId="18" xfId="0" applyNumberFormat="1" applyFont="1" applyBorder="1" applyAlignment="1" applyProtection="1">
      <alignment vertical="center" shrinkToFit="1"/>
      <protection locked="0"/>
    </xf>
    <xf numFmtId="0" fontId="20" fillId="0" borderId="0" xfId="0" applyFont="1">
      <alignment vertical="center"/>
    </xf>
    <xf numFmtId="0" fontId="1" fillId="0" borderId="0" xfId="4" applyFont="1"/>
    <xf numFmtId="0" fontId="15" fillId="0" borderId="0" xfId="4" applyFont="1" applyAlignment="1">
      <alignment vertical="center"/>
    </xf>
    <xf numFmtId="176" fontId="4" fillId="0" borderId="0" xfId="1" applyNumberFormat="1" applyFont="1" applyFill="1" applyBorder="1" applyAlignment="1" applyProtection="1">
      <alignment vertical="center" shrinkToFit="1"/>
    </xf>
    <xf numFmtId="0" fontId="4" fillId="0" borderId="18" xfId="0" applyFont="1" applyBorder="1" applyAlignment="1">
      <alignment horizontal="center" vertical="center" shrinkToFit="1"/>
    </xf>
    <xf numFmtId="0" fontId="4" fillId="0" borderId="0" xfId="4" applyFont="1" applyAlignment="1">
      <alignment horizontal="left" vertical="center" wrapText="1"/>
    </xf>
    <xf numFmtId="0" fontId="4" fillId="0" borderId="13" xfId="4" applyFont="1" applyBorder="1" applyAlignment="1">
      <alignment vertical="center" wrapText="1"/>
    </xf>
    <xf numFmtId="0" fontId="4" fillId="0" borderId="1" xfId="4" applyFont="1" applyBorder="1" applyAlignment="1">
      <alignment horizontal="center" vertical="center"/>
    </xf>
    <xf numFmtId="0" fontId="4" fillId="0" borderId="1" xfId="0" applyFont="1" applyBorder="1" applyAlignment="1">
      <alignment vertical="center" wrapText="1"/>
    </xf>
    <xf numFmtId="0" fontId="2" fillId="0" borderId="1" xfId="4" applyBorder="1" applyAlignment="1">
      <alignment horizontal="distributed" vertical="center"/>
    </xf>
    <xf numFmtId="0" fontId="4" fillId="0" borderId="14" xfId="4" applyFont="1" applyBorder="1" applyAlignment="1">
      <alignment vertical="center" wrapText="1"/>
    </xf>
    <xf numFmtId="0" fontId="8" fillId="0" borderId="17" xfId="4" applyFont="1" applyBorder="1" applyAlignment="1">
      <alignment vertical="center" wrapText="1"/>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 xfId="0" applyFont="1" applyBorder="1">
      <alignment vertical="center"/>
    </xf>
    <xf numFmtId="0" fontId="4" fillId="0" borderId="16" xfId="0" applyFont="1" applyBorder="1">
      <alignment vertical="center"/>
    </xf>
    <xf numFmtId="0" fontId="1" fillId="0" borderId="45" xfId="4" applyFont="1" applyBorder="1" applyAlignment="1">
      <alignment horizontal="center"/>
    </xf>
    <xf numFmtId="0" fontId="6" fillId="0" borderId="90" xfId="0" applyFont="1" applyBorder="1" applyAlignment="1">
      <alignment horizontal="center" vertical="center"/>
    </xf>
    <xf numFmtId="179" fontId="4" fillId="0" borderId="13" xfId="0" applyNumberFormat="1" applyFont="1" applyBorder="1" applyAlignment="1">
      <alignment vertical="center" shrinkToFit="1"/>
    </xf>
    <xf numFmtId="0" fontId="4" fillId="0" borderId="18" xfId="4" applyFont="1" applyBorder="1" applyAlignment="1">
      <alignment vertical="center"/>
    </xf>
    <xf numFmtId="0" fontId="4" fillId="0" borderId="16" xfId="0" applyFont="1" applyBorder="1" applyAlignment="1">
      <alignment vertical="center" wrapText="1"/>
    </xf>
    <xf numFmtId="0" fontId="2" fillId="0" borderId="79" xfId="4" applyBorder="1" applyAlignment="1">
      <alignment horizontal="center" vertical="center"/>
    </xf>
    <xf numFmtId="0" fontId="2" fillId="0" borderId="79" xfId="0" applyFont="1" applyBorder="1" applyAlignment="1">
      <alignment horizontal="center" vertical="center" shrinkToFit="1"/>
    </xf>
    <xf numFmtId="0" fontId="4" fillId="0" borderId="0" xfId="0" applyFont="1" applyAlignment="1">
      <alignment vertical="top" wrapText="1"/>
    </xf>
    <xf numFmtId="0" fontId="4" fillId="0" borderId="17" xfId="0" applyFont="1" applyBorder="1" applyAlignment="1">
      <alignment vertical="top" wrapText="1"/>
    </xf>
    <xf numFmtId="182" fontId="7" fillId="0" borderId="13" xfId="4" applyNumberFormat="1" applyFont="1" applyBorder="1" applyAlignment="1">
      <alignment vertical="center" shrinkToFit="1"/>
    </xf>
    <xf numFmtId="183" fontId="7" fillId="0" borderId="13" xfId="4" applyNumberFormat="1" applyFont="1" applyBorder="1" applyAlignment="1">
      <alignment vertical="center" shrinkToFit="1"/>
    </xf>
    <xf numFmtId="184" fontId="7" fillId="0" borderId="13" xfId="4" applyNumberFormat="1" applyFont="1" applyBorder="1" applyAlignment="1">
      <alignment vertical="center" shrinkToFit="1"/>
    </xf>
    <xf numFmtId="185" fontId="34" fillId="0" borderId="18" xfId="0" applyNumberFormat="1" applyFont="1" applyBorder="1" applyAlignment="1">
      <alignment vertical="center" shrinkToFit="1"/>
    </xf>
    <xf numFmtId="0" fontId="2" fillId="0" borderId="1" xfId="4" applyBorder="1" applyAlignment="1">
      <alignment vertical="center" wrapText="1"/>
    </xf>
    <xf numFmtId="0" fontId="2" fillId="0" borderId="1" xfId="0" applyFont="1" applyBorder="1" applyAlignment="1">
      <alignment vertical="center" wrapText="1"/>
    </xf>
    <xf numFmtId="0" fontId="2" fillId="0" borderId="0" xfId="4" applyAlignment="1">
      <alignment vertical="center" wrapText="1"/>
    </xf>
    <xf numFmtId="0" fontId="2" fillId="0" borderId="0" xfId="0" applyFont="1" applyAlignment="1">
      <alignment vertical="center" wrapText="1"/>
    </xf>
    <xf numFmtId="0" fontId="38" fillId="0" borderId="0" xfId="4" applyFont="1" applyProtection="1">
      <protection hidden="1"/>
    </xf>
    <xf numFmtId="0" fontId="38" fillId="0" borderId="0" xfId="4" applyFont="1"/>
    <xf numFmtId="0" fontId="39" fillId="0" borderId="0" xfId="4" applyFont="1"/>
    <xf numFmtId="0" fontId="40" fillId="0" borderId="0" xfId="4" applyFont="1"/>
    <xf numFmtId="0" fontId="41" fillId="0" borderId="0" xfId="4" applyFont="1"/>
    <xf numFmtId="0" fontId="42" fillId="0" borderId="0" xfId="4" applyFont="1"/>
    <xf numFmtId="0" fontId="43" fillId="0" borderId="0" xfId="4" applyFont="1"/>
    <xf numFmtId="0" fontId="44" fillId="0" borderId="0" xfId="4" applyFont="1"/>
    <xf numFmtId="0" fontId="45" fillId="0" borderId="0" xfId="4" applyFont="1"/>
    <xf numFmtId="0" fontId="42" fillId="0" borderId="0" xfId="2" applyFont="1"/>
    <xf numFmtId="0" fontId="46" fillId="0" borderId="0" xfId="2" applyFont="1"/>
    <xf numFmtId="38" fontId="1" fillId="0" borderId="0" xfId="1" applyFont="1" applyFill="1" applyBorder="1" applyAlignment="1">
      <alignment vertical="center"/>
    </xf>
    <xf numFmtId="0" fontId="6" fillId="9" borderId="29" xfId="4" applyFont="1" applyFill="1" applyBorder="1" applyAlignment="1">
      <alignment horizontal="center" vertical="center"/>
    </xf>
    <xf numFmtId="0" fontId="4" fillId="0" borderId="81" xfId="4" applyFont="1" applyBorder="1" applyAlignment="1">
      <alignment horizontal="center" vertical="center"/>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0" borderId="18" xfId="0" applyFont="1" applyBorder="1" applyAlignment="1">
      <alignment vertical="center" wrapText="1"/>
    </xf>
    <xf numFmtId="188" fontId="6" fillId="0" borderId="63" xfId="1" applyNumberFormat="1" applyFont="1" applyFill="1" applyBorder="1" applyAlignment="1">
      <alignment horizontal="right" vertical="center" shrinkToFit="1"/>
    </xf>
    <xf numFmtId="188" fontId="6" fillId="0" borderId="64" xfId="1" applyNumberFormat="1" applyFont="1" applyFill="1" applyBorder="1" applyAlignment="1">
      <alignment horizontal="right" vertical="center" shrinkToFit="1"/>
    </xf>
    <xf numFmtId="188" fontId="6" fillId="0" borderId="78" xfId="1" applyNumberFormat="1" applyFont="1" applyFill="1" applyBorder="1" applyAlignment="1">
      <alignment horizontal="right" vertical="center" shrinkToFit="1"/>
    </xf>
    <xf numFmtId="188" fontId="6" fillId="0" borderId="63" xfId="1" applyNumberFormat="1" applyFont="1" applyBorder="1" applyAlignment="1">
      <alignment horizontal="right" vertical="center" shrinkToFit="1"/>
    </xf>
    <xf numFmtId="188" fontId="6" fillId="0" borderId="64" xfId="1" applyNumberFormat="1" applyFont="1" applyBorder="1" applyAlignment="1">
      <alignment horizontal="right" vertical="center" shrinkToFit="1"/>
    </xf>
    <xf numFmtId="188" fontId="6" fillId="0" borderId="78" xfId="1" applyNumberFormat="1" applyFont="1" applyBorder="1" applyAlignment="1">
      <alignment horizontal="right" vertical="center" shrinkToFit="1"/>
    </xf>
    <xf numFmtId="188" fontId="6" fillId="0" borderId="39" xfId="1" applyNumberFormat="1" applyFont="1" applyBorder="1" applyAlignment="1">
      <alignment horizontal="right" vertical="center" shrinkToFit="1"/>
    </xf>
    <xf numFmtId="188" fontId="6" fillId="0" borderId="40" xfId="1" applyNumberFormat="1" applyFont="1" applyBorder="1" applyAlignment="1">
      <alignment horizontal="right" vertical="center" shrinkToFit="1"/>
    </xf>
    <xf numFmtId="188" fontId="6" fillId="0" borderId="41" xfId="1" applyNumberFormat="1" applyFont="1" applyBorder="1" applyAlignment="1">
      <alignment horizontal="right" vertical="center" shrinkToFit="1"/>
    </xf>
    <xf numFmtId="188" fontId="6" fillId="0" borderId="65" xfId="1" applyNumberFormat="1" applyFont="1" applyBorder="1" applyAlignment="1">
      <alignment horizontal="right" vertical="center" shrinkToFit="1"/>
    </xf>
    <xf numFmtId="188" fontId="6" fillId="0" borderId="66" xfId="1" applyNumberFormat="1" applyFont="1" applyBorder="1" applyAlignment="1">
      <alignment horizontal="right" vertical="center" shrinkToFit="1"/>
    </xf>
    <xf numFmtId="188" fontId="6" fillId="0" borderId="110" xfId="1" applyNumberFormat="1" applyFont="1" applyBorder="1" applyAlignment="1">
      <alignment horizontal="right" vertical="center" shrinkToFit="1"/>
    </xf>
    <xf numFmtId="188" fontId="6" fillId="5" borderId="116" xfId="1" applyNumberFormat="1" applyFont="1" applyFill="1" applyBorder="1" applyAlignment="1">
      <alignment vertical="center" shrinkToFit="1"/>
    </xf>
    <xf numFmtId="188" fontId="6" fillId="5" borderId="117" xfId="1" applyNumberFormat="1" applyFont="1" applyFill="1" applyBorder="1" applyAlignment="1">
      <alignment vertical="center" shrinkToFit="1"/>
    </xf>
    <xf numFmtId="188" fontId="6" fillId="5" borderId="118" xfId="1" applyNumberFormat="1" applyFont="1" applyFill="1" applyBorder="1" applyAlignment="1">
      <alignment vertical="center" shrinkToFit="1"/>
    </xf>
    <xf numFmtId="188" fontId="6" fillId="0" borderId="105" xfId="1" applyNumberFormat="1" applyFont="1" applyBorder="1" applyAlignment="1">
      <alignment vertical="center" shrinkToFit="1"/>
    </xf>
    <xf numFmtId="188" fontId="6" fillId="0" borderId="106" xfId="1" applyNumberFormat="1" applyFont="1" applyBorder="1" applyAlignment="1">
      <alignment vertical="center" shrinkToFit="1"/>
    </xf>
    <xf numFmtId="188" fontId="6" fillId="0" borderId="90" xfId="1" applyNumberFormat="1" applyFont="1" applyBorder="1" applyAlignment="1">
      <alignment vertical="center" shrinkToFit="1"/>
    </xf>
    <xf numFmtId="188" fontId="6" fillId="0" borderId="74" xfId="1" applyNumberFormat="1" applyFont="1" applyFill="1" applyBorder="1" applyAlignment="1">
      <alignment vertical="center" shrinkToFit="1"/>
    </xf>
    <xf numFmtId="188" fontId="6" fillId="0" borderId="119" xfId="1" applyNumberFormat="1" applyFont="1" applyFill="1" applyBorder="1" applyAlignment="1">
      <alignment vertical="center" shrinkToFit="1"/>
    </xf>
    <xf numFmtId="188" fontId="6" fillId="0" borderId="76" xfId="1" applyNumberFormat="1" applyFont="1" applyFill="1" applyBorder="1" applyAlignment="1">
      <alignment vertical="center" shrinkToFit="1"/>
    </xf>
    <xf numFmtId="188" fontId="6" fillId="0" borderId="84" xfId="1" applyNumberFormat="1" applyFont="1" applyFill="1" applyBorder="1" applyAlignment="1">
      <alignment vertical="center" shrinkToFit="1"/>
    </xf>
    <xf numFmtId="188" fontId="6" fillId="0" borderId="63" xfId="1" applyNumberFormat="1" applyFont="1" applyFill="1" applyBorder="1" applyAlignment="1">
      <alignment vertical="center" shrinkToFit="1"/>
    </xf>
    <xf numFmtId="188" fontId="6" fillId="0" borderId="64" xfId="1" applyNumberFormat="1" applyFont="1" applyFill="1" applyBorder="1" applyAlignment="1">
      <alignment vertical="center" shrinkToFit="1"/>
    </xf>
    <xf numFmtId="188" fontId="6" fillId="0" borderId="78" xfId="1" applyNumberFormat="1" applyFont="1" applyFill="1" applyBorder="1" applyAlignment="1">
      <alignment vertical="center" shrinkToFit="1"/>
    </xf>
    <xf numFmtId="188" fontId="6" fillId="0" borderId="42" xfId="1" applyNumberFormat="1" applyFont="1" applyBorder="1" applyAlignment="1">
      <alignment vertical="center" shrinkToFit="1"/>
    </xf>
    <xf numFmtId="188" fontId="6" fillId="0" borderId="43" xfId="1" applyNumberFormat="1" applyFont="1" applyBorder="1" applyAlignment="1">
      <alignment vertical="center" shrinkToFit="1"/>
    </xf>
    <xf numFmtId="188" fontId="6" fillId="0" borderId="93" xfId="1" applyNumberFormat="1" applyFont="1" applyBorder="1" applyAlignment="1">
      <alignment vertical="center" shrinkToFit="1"/>
    </xf>
    <xf numFmtId="188" fontId="6" fillId="0" borderId="80" xfId="1" applyNumberFormat="1" applyFont="1" applyBorder="1" applyAlignment="1">
      <alignment vertical="center" shrinkToFit="1"/>
    </xf>
    <xf numFmtId="188" fontId="6" fillId="0" borderId="103" xfId="1" applyNumberFormat="1" applyFont="1" applyBorder="1" applyAlignment="1">
      <alignment vertical="center" shrinkToFit="1"/>
    </xf>
    <xf numFmtId="188" fontId="6" fillId="0" borderId="96" xfId="1" applyNumberFormat="1" applyFont="1" applyBorder="1" applyAlignment="1">
      <alignment vertical="center" shrinkToFit="1"/>
    </xf>
    <xf numFmtId="188" fontId="6" fillId="0" borderId="44" xfId="1" applyNumberFormat="1" applyFont="1" applyBorder="1" applyAlignment="1">
      <alignment vertical="center" shrinkToFit="1"/>
    </xf>
    <xf numFmtId="188" fontId="6" fillId="5" borderId="36" xfId="1" applyNumberFormat="1" applyFont="1" applyFill="1" applyBorder="1" applyAlignment="1">
      <alignment vertical="center" shrinkToFit="1"/>
    </xf>
    <xf numFmtId="188" fontId="6" fillId="5" borderId="37" xfId="1" applyNumberFormat="1" applyFont="1" applyFill="1" applyBorder="1" applyAlignment="1">
      <alignment vertical="center" shrinkToFit="1"/>
    </xf>
    <xf numFmtId="188" fontId="6" fillId="5" borderId="38" xfId="1" applyNumberFormat="1" applyFont="1" applyFill="1" applyBorder="1" applyAlignment="1">
      <alignment vertical="center" shrinkToFit="1"/>
    </xf>
    <xf numFmtId="188" fontId="6" fillId="0" borderId="85" xfId="1" applyNumberFormat="1" applyFont="1" applyBorder="1" applyAlignment="1">
      <alignment vertical="center" shrinkToFit="1"/>
    </xf>
    <xf numFmtId="188" fontId="6" fillId="0" borderId="86" xfId="1" applyNumberFormat="1" applyFont="1" applyBorder="1" applyAlignment="1">
      <alignment vertical="center" shrinkToFit="1"/>
    </xf>
    <xf numFmtId="188" fontId="6" fillId="0" borderId="87" xfId="1" applyNumberFormat="1" applyFont="1" applyBorder="1" applyAlignment="1">
      <alignment vertical="center" shrinkToFit="1"/>
    </xf>
    <xf numFmtId="188" fontId="6" fillId="5" borderId="63" xfId="1" applyNumberFormat="1" applyFont="1" applyFill="1" applyBorder="1" applyAlignment="1">
      <alignment vertical="center" shrinkToFit="1"/>
    </xf>
    <xf numFmtId="188" fontId="6" fillId="5" borderId="64" xfId="1" applyNumberFormat="1" applyFont="1" applyFill="1" applyBorder="1" applyAlignment="1">
      <alignment vertical="center" shrinkToFit="1"/>
    </xf>
    <xf numFmtId="188" fontId="6" fillId="5" borderId="78" xfId="1" applyNumberFormat="1" applyFont="1" applyFill="1" applyBorder="1" applyAlignment="1">
      <alignment vertical="center" shrinkToFit="1"/>
    </xf>
    <xf numFmtId="188" fontId="6" fillId="0" borderId="39" xfId="1" applyNumberFormat="1" applyFont="1" applyBorder="1" applyAlignment="1">
      <alignment vertical="center" shrinkToFit="1"/>
    </xf>
    <xf numFmtId="188" fontId="6" fillId="0" borderId="40" xfId="1" applyNumberFormat="1" applyFont="1" applyBorder="1" applyAlignment="1">
      <alignment vertical="center" shrinkToFit="1"/>
    </xf>
    <xf numFmtId="188" fontId="6" fillId="0" borderId="41" xfId="1" applyNumberFormat="1" applyFont="1" applyBorder="1" applyAlignment="1">
      <alignment vertical="center" shrinkToFit="1"/>
    </xf>
    <xf numFmtId="188" fontId="6" fillId="0" borderId="105" xfId="1" applyNumberFormat="1" applyFont="1" applyFill="1" applyBorder="1" applyAlignment="1">
      <alignment vertical="center" shrinkToFit="1"/>
    </xf>
    <xf numFmtId="188" fontId="6" fillId="0" borderId="106" xfId="1" applyNumberFormat="1" applyFont="1" applyFill="1" applyBorder="1" applyAlignment="1">
      <alignment vertical="center" shrinkToFit="1"/>
    </xf>
    <xf numFmtId="188" fontId="6" fillId="0" borderId="90" xfId="1" applyNumberFormat="1" applyFont="1" applyFill="1" applyBorder="1" applyAlignment="1">
      <alignment vertical="center" shrinkToFit="1"/>
    </xf>
    <xf numFmtId="188" fontId="6" fillId="5" borderId="80" xfId="1" applyNumberFormat="1" applyFont="1" applyFill="1" applyBorder="1" applyAlignment="1">
      <alignment vertical="center" shrinkToFit="1"/>
    </xf>
    <xf numFmtId="188" fontId="6" fillId="5" borderId="103" xfId="1" applyNumberFormat="1" applyFont="1" applyFill="1" applyBorder="1" applyAlignment="1">
      <alignment vertical="center" shrinkToFit="1"/>
    </xf>
    <xf numFmtId="188" fontId="6" fillId="5" borderId="104" xfId="1" applyNumberFormat="1" applyFont="1" applyFill="1" applyBorder="1" applyAlignment="1">
      <alignment vertical="center" shrinkToFit="1"/>
    </xf>
    <xf numFmtId="188" fontId="6" fillId="0" borderId="80" xfId="1" applyNumberFormat="1" applyFont="1" applyFill="1" applyBorder="1" applyAlignment="1">
      <alignment vertical="center" shrinkToFit="1"/>
    </xf>
    <xf numFmtId="188" fontId="6" fillId="0" borderId="103" xfId="1" applyNumberFormat="1" applyFont="1" applyFill="1" applyBorder="1" applyAlignment="1">
      <alignment vertical="center" shrinkToFit="1"/>
    </xf>
    <xf numFmtId="188" fontId="6" fillId="0" borderId="104" xfId="1" applyNumberFormat="1" applyFont="1" applyFill="1" applyBorder="1" applyAlignment="1">
      <alignment vertical="center" shrinkToFit="1"/>
    </xf>
    <xf numFmtId="188" fontId="6" fillId="0" borderId="36" xfId="1" applyNumberFormat="1" applyFont="1" applyBorder="1" applyAlignment="1">
      <alignment vertical="center" shrinkToFit="1"/>
    </xf>
    <xf numFmtId="188" fontId="6" fillId="0" borderId="37" xfId="1" applyNumberFormat="1" applyFont="1" applyBorder="1" applyAlignment="1">
      <alignment vertical="center" shrinkToFit="1"/>
    </xf>
    <xf numFmtId="188" fontId="6" fillId="0" borderId="38" xfId="1" applyNumberFormat="1" applyFont="1" applyBorder="1" applyAlignment="1">
      <alignment vertical="center" shrinkToFit="1"/>
    </xf>
    <xf numFmtId="188" fontId="6" fillId="0" borderId="74" xfId="1" applyNumberFormat="1" applyFont="1" applyBorder="1" applyAlignment="1">
      <alignment vertical="center" shrinkToFit="1"/>
    </xf>
    <xf numFmtId="188" fontId="6" fillId="0" borderId="75" xfId="1" applyNumberFormat="1" applyFont="1" applyBorder="1" applyAlignment="1">
      <alignment vertical="center" shrinkToFit="1"/>
    </xf>
    <xf numFmtId="188" fontId="6" fillId="0" borderId="76" xfId="1" applyNumberFormat="1" applyFont="1" applyBorder="1" applyAlignment="1">
      <alignment vertical="center" shrinkToFit="1"/>
    </xf>
    <xf numFmtId="188" fontId="6" fillId="0" borderId="101" xfId="1" applyNumberFormat="1" applyFont="1" applyBorder="1" applyAlignment="1">
      <alignment vertical="center" shrinkToFit="1"/>
    </xf>
    <xf numFmtId="188" fontId="6" fillId="0" borderId="28" xfId="1" applyNumberFormat="1" applyFont="1" applyBorder="1" applyAlignment="1">
      <alignment vertical="center" shrinkToFit="1"/>
    </xf>
    <xf numFmtId="188" fontId="6" fillId="0" borderId="72" xfId="1" applyNumberFormat="1" applyFont="1" applyBorder="1" applyAlignment="1">
      <alignment vertical="center" shrinkToFit="1"/>
    </xf>
    <xf numFmtId="186" fontId="4" fillId="0" borderId="13" xfId="4" applyNumberFormat="1" applyFont="1" applyBorder="1" applyAlignment="1" applyProtection="1">
      <alignment vertical="center" shrinkToFit="1"/>
      <protection locked="0"/>
    </xf>
    <xf numFmtId="0" fontId="5" fillId="0" borderId="13"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82" xfId="0" applyFont="1" applyBorder="1" applyAlignment="1">
      <alignment vertical="center" shrinkToFit="1"/>
    </xf>
    <xf numFmtId="0" fontId="5" fillId="0" borderId="70" xfId="0" applyFont="1" applyBorder="1" applyAlignment="1">
      <alignment vertical="center"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 xfId="0" applyFont="1" applyBorder="1" applyAlignment="1">
      <alignment vertical="center" shrinkToFit="1"/>
    </xf>
    <xf numFmtId="0" fontId="50" fillId="0" borderId="0" xfId="4" applyFont="1"/>
    <xf numFmtId="0" fontId="1" fillId="0" borderId="1" xfId="0" applyFont="1" applyBorder="1">
      <alignment vertical="center"/>
    </xf>
    <xf numFmtId="0" fontId="1" fillId="0" borderId="0" xfId="0" applyFont="1">
      <alignment vertical="center"/>
    </xf>
    <xf numFmtId="0" fontId="1" fillId="0" borderId="79" xfId="4" applyFont="1" applyBorder="1" applyAlignment="1">
      <alignment horizontal="distributed" vertical="center"/>
    </xf>
    <xf numFmtId="0" fontId="1" fillId="0" borderId="80" xfId="4" applyFont="1" applyBorder="1" applyAlignment="1">
      <alignment horizontal="distributed" vertical="center"/>
    </xf>
    <xf numFmtId="0" fontId="1" fillId="0" borderId="1" xfId="4" applyFont="1" applyBorder="1" applyAlignment="1">
      <alignment horizontal="distributed" vertical="center"/>
    </xf>
    <xf numFmtId="0" fontId="1" fillId="0" borderId="14" xfId="4" applyFont="1" applyBorder="1" applyAlignment="1">
      <alignment vertical="center"/>
    </xf>
    <xf numFmtId="0" fontId="1" fillId="0" borderId="1" xfId="0" applyFont="1" applyBorder="1" applyAlignment="1">
      <alignment horizontal="left" vertical="center"/>
    </xf>
    <xf numFmtId="178" fontId="1" fillId="0" borderId="0" xfId="1" applyNumberFormat="1" applyFont="1" applyFill="1" applyBorder="1" applyAlignment="1">
      <alignment horizontal="center" vertical="center"/>
    </xf>
    <xf numFmtId="0" fontId="1" fillId="0" borderId="0" xfId="4" applyFont="1" applyAlignment="1">
      <alignment vertical="center"/>
    </xf>
    <xf numFmtId="0" fontId="1" fillId="0" borderId="0" xfId="0" applyFont="1" applyAlignment="1">
      <alignment vertical="center" wrapText="1"/>
    </xf>
    <xf numFmtId="0" fontId="1" fillId="0" borderId="17" xfId="0" applyFont="1" applyBorder="1" applyAlignment="1">
      <alignment vertical="center" wrapText="1"/>
    </xf>
    <xf numFmtId="0" fontId="1" fillId="0" borderId="1" xfId="4" applyFont="1" applyBorder="1" applyAlignment="1">
      <alignment vertical="center"/>
    </xf>
    <xf numFmtId="0" fontId="1" fillId="0" borderId="79" xfId="4" applyFont="1" applyBorder="1" applyAlignment="1">
      <alignment horizontal="center" vertical="center"/>
    </xf>
    <xf numFmtId="0" fontId="1" fillId="0" borderId="79" xfId="0" applyFont="1" applyBorder="1" applyAlignment="1">
      <alignment horizontal="center" vertical="center" shrinkToFit="1"/>
    </xf>
    <xf numFmtId="0" fontId="1" fillId="0" borderId="80" xfId="0" applyFont="1" applyBorder="1" applyAlignment="1">
      <alignment horizontal="center" vertical="center" shrinkToFit="1"/>
    </xf>
    <xf numFmtId="0" fontId="1" fillId="0" borderId="14" xfId="0" applyFont="1" applyBorder="1" applyAlignment="1">
      <alignment horizontal="center" vertical="center" shrinkToFit="1"/>
    </xf>
    <xf numFmtId="0" fontId="1" fillId="0" borderId="14" xfId="4" applyFont="1" applyBorder="1" applyAlignment="1">
      <alignment vertical="center" wrapText="1"/>
    </xf>
    <xf numFmtId="0" fontId="1" fillId="0" borderId="15" xfId="4" applyFont="1" applyBorder="1" applyAlignment="1">
      <alignment vertical="center" wrapText="1"/>
    </xf>
    <xf numFmtId="0" fontId="1" fillId="0" borderId="79" xfId="0" applyFont="1" applyBorder="1" applyAlignment="1">
      <alignment vertical="center" textRotation="255"/>
    </xf>
    <xf numFmtId="0" fontId="1" fillId="0" borderId="1" xfId="4" applyFont="1" applyBorder="1" applyAlignment="1">
      <alignment horizontal="center" vertical="center" wrapText="1"/>
    </xf>
    <xf numFmtId="0" fontId="1" fillId="0" borderId="0" xfId="4" applyFont="1" applyAlignment="1">
      <alignment horizontal="center" vertical="center" wrapText="1"/>
    </xf>
    <xf numFmtId="0" fontId="1" fillId="0" borderId="17" xfId="4" applyFont="1" applyBorder="1" applyAlignment="1">
      <alignment horizontal="center" vertical="center" wrapText="1"/>
    </xf>
    <xf numFmtId="0" fontId="1" fillId="0" borderId="60" xfId="0" applyFont="1" applyBorder="1" applyAlignment="1">
      <alignment vertical="center" textRotation="255"/>
    </xf>
    <xf numFmtId="0" fontId="1" fillId="0" borderId="83" xfId="0" applyFont="1" applyBorder="1" applyAlignment="1">
      <alignment vertical="center" textRotation="255"/>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60" xfId="4" applyFont="1" applyBorder="1" applyAlignment="1">
      <alignment vertical="top"/>
    </xf>
    <xf numFmtId="0" fontId="4" fillId="0" borderId="7" xfId="0" applyFont="1" applyBorder="1" applyAlignment="1">
      <alignment horizontal="center" vertical="center" wrapText="1"/>
    </xf>
    <xf numFmtId="0" fontId="4" fillId="0" borderId="102" xfId="0" applyFont="1" applyBorder="1" applyAlignment="1">
      <alignment horizontal="center" vertical="center" wrapText="1"/>
    </xf>
    <xf numFmtId="38" fontId="35" fillId="0" borderId="141" xfId="1" applyFont="1" applyBorder="1" applyAlignment="1">
      <alignment vertical="center" wrapText="1"/>
    </xf>
    <xf numFmtId="38" fontId="43" fillId="0" borderId="0" xfId="1" applyFont="1" applyAlignment="1">
      <alignment vertical="center"/>
    </xf>
    <xf numFmtId="0" fontId="51" fillId="0" borderId="0" xfId="0" applyFont="1">
      <alignment vertical="center"/>
    </xf>
    <xf numFmtId="38" fontId="51" fillId="0" borderId="0" xfId="0" applyNumberFormat="1" applyFont="1">
      <alignment vertical="center"/>
    </xf>
    <xf numFmtId="38" fontId="35" fillId="0" borderId="91" xfId="1" applyFont="1" applyBorder="1" applyAlignment="1">
      <alignment vertical="center"/>
    </xf>
    <xf numFmtId="38" fontId="35" fillId="0" borderId="141" xfId="1" applyFont="1" applyBorder="1" applyAlignment="1">
      <alignment vertical="center"/>
    </xf>
    <xf numFmtId="0" fontId="4" fillId="0" borderId="23" xfId="0" applyFont="1" applyBorder="1" applyAlignment="1">
      <alignment horizontal="distributed" vertical="center" wrapText="1"/>
    </xf>
    <xf numFmtId="0" fontId="4" fillId="0" borderId="14" xfId="0" applyFont="1" applyBorder="1" applyAlignment="1">
      <alignment horizontal="distributed" vertical="center" wrapText="1"/>
    </xf>
    <xf numFmtId="0" fontId="4" fillId="0" borderId="15" xfId="0" applyFont="1" applyBorder="1" applyAlignment="1">
      <alignment horizontal="distributed" vertical="center" wrapText="1"/>
    </xf>
    <xf numFmtId="0" fontId="4" fillId="0" borderId="81" xfId="4" applyFont="1" applyBorder="1" applyAlignment="1">
      <alignment horizontal="center" vertical="center"/>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3" borderId="23" xfId="4" applyFont="1" applyFill="1" applyBorder="1" applyAlignment="1">
      <alignment horizontal="center" vertical="center" wrapText="1"/>
    </xf>
    <xf numFmtId="0" fontId="4" fillId="3" borderId="14" xfId="4" applyFont="1" applyFill="1" applyBorder="1" applyAlignment="1">
      <alignment horizontal="center" vertical="center" wrapText="1"/>
    </xf>
    <xf numFmtId="0" fontId="4" fillId="3" borderId="15" xfId="4" applyFont="1" applyFill="1" applyBorder="1" applyAlignment="1">
      <alignment horizontal="center" vertical="center" wrapText="1"/>
    </xf>
    <xf numFmtId="0" fontId="4" fillId="0" borderId="13" xfId="0" applyFont="1" applyBorder="1" applyAlignment="1">
      <alignment vertical="center" wrapText="1" shrinkToFit="1"/>
    </xf>
    <xf numFmtId="0" fontId="4" fillId="0" borderId="18" xfId="0" applyFont="1" applyBorder="1" applyAlignment="1">
      <alignment vertical="center" wrapText="1" shrinkToFit="1"/>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187" fontId="4" fillId="7" borderId="123" xfId="4" applyNumberFormat="1" applyFont="1" applyFill="1" applyBorder="1" applyAlignment="1" applyProtection="1">
      <alignment vertical="center" wrapText="1"/>
      <protection locked="0"/>
    </xf>
    <xf numFmtId="187" fontId="4" fillId="7" borderId="14" xfId="4" applyNumberFormat="1" applyFont="1" applyFill="1" applyBorder="1" applyAlignment="1" applyProtection="1">
      <alignment vertical="center" wrapText="1"/>
      <protection locked="0"/>
    </xf>
    <xf numFmtId="187" fontId="1" fillId="7" borderId="23" xfId="4" applyNumberFormat="1" applyFont="1" applyFill="1" applyBorder="1" applyAlignment="1" applyProtection="1">
      <alignment horizontal="left" vertical="center" wrapText="1"/>
      <protection locked="0"/>
    </xf>
    <xf numFmtId="187" fontId="1" fillId="7" borderId="14" xfId="4" applyNumberFormat="1" applyFont="1" applyFill="1" applyBorder="1" applyAlignment="1" applyProtection="1">
      <alignment horizontal="left" vertical="center" wrapText="1"/>
      <protection locked="0"/>
    </xf>
    <xf numFmtId="187" fontId="1" fillId="7" borderId="15" xfId="4" applyNumberFormat="1" applyFont="1" applyFill="1" applyBorder="1" applyAlignment="1" applyProtection="1">
      <alignment horizontal="left" vertical="center" wrapText="1"/>
      <protection locked="0"/>
    </xf>
    <xf numFmtId="0" fontId="4" fillId="7" borderId="14" xfId="4" applyFont="1" applyFill="1" applyBorder="1" applyAlignment="1" applyProtection="1">
      <alignment vertical="center" wrapText="1"/>
      <protection locked="0"/>
    </xf>
    <xf numFmtId="0" fontId="4" fillId="7" borderId="15" xfId="4" applyFont="1" applyFill="1" applyBorder="1" applyAlignment="1" applyProtection="1">
      <alignment vertical="center" wrapText="1"/>
      <protection locked="0"/>
    </xf>
    <xf numFmtId="0" fontId="4" fillId="0" borderId="23" xfId="4" applyFont="1" applyBorder="1" applyAlignment="1">
      <alignment horizontal="center" vertical="center" wrapText="1"/>
    </xf>
    <xf numFmtId="0" fontId="4" fillId="0" borderId="14" xfId="4" applyFont="1" applyBorder="1" applyAlignment="1">
      <alignment horizontal="center" vertical="center" wrapText="1"/>
    </xf>
    <xf numFmtId="0" fontId="4" fillId="0" borderId="124" xfId="4" applyFont="1" applyBorder="1" applyAlignment="1">
      <alignment horizontal="center" vertical="center" wrapText="1"/>
    </xf>
    <xf numFmtId="0" fontId="1" fillId="7" borderId="83" xfId="4" applyFont="1" applyFill="1" applyBorder="1" applyAlignment="1" applyProtection="1">
      <alignment vertical="center" wrapText="1"/>
      <protection locked="0"/>
    </xf>
    <xf numFmtId="0" fontId="1" fillId="7" borderId="13" xfId="4" applyFont="1" applyFill="1" applyBorder="1" applyAlignment="1" applyProtection="1">
      <alignment vertical="center" wrapText="1"/>
      <protection locked="0"/>
    </xf>
    <xf numFmtId="0" fontId="1" fillId="7" borderId="18" xfId="4" applyFont="1" applyFill="1" applyBorder="1" applyAlignment="1" applyProtection="1">
      <alignment vertical="center" wrapText="1"/>
      <protection locked="0"/>
    </xf>
    <xf numFmtId="0" fontId="4" fillId="0" borderId="23" xfId="4" applyFont="1" applyBorder="1" applyAlignment="1">
      <alignment horizontal="center" vertical="center"/>
    </xf>
    <xf numFmtId="0" fontId="4" fillId="0" borderId="14" xfId="4" applyFont="1" applyBorder="1" applyAlignment="1">
      <alignment horizontal="center" vertical="center"/>
    </xf>
    <xf numFmtId="0" fontId="4" fillId="0" borderId="15" xfId="4" applyFont="1" applyBorder="1" applyAlignment="1">
      <alignment horizontal="center" vertical="center"/>
    </xf>
    <xf numFmtId="0" fontId="4" fillId="0" borderId="17" xfId="0" applyFont="1" applyBorder="1" applyAlignment="1">
      <alignment vertical="top" wrapText="1"/>
    </xf>
    <xf numFmtId="0" fontId="49" fillId="0" borderId="17" xfId="0" applyFont="1" applyBorder="1" applyAlignment="1">
      <alignment vertical="top" wrapText="1"/>
    </xf>
    <xf numFmtId="0" fontId="8" fillId="0" borderId="60" xfId="4" applyFont="1" applyBorder="1" applyAlignment="1">
      <alignment horizontal="left" vertical="center" wrapText="1"/>
    </xf>
    <xf numFmtId="0" fontId="49" fillId="0" borderId="17" xfId="0" applyFont="1" applyBorder="1" applyAlignment="1">
      <alignment vertical="center" wrapText="1"/>
    </xf>
    <xf numFmtId="0" fontId="49" fillId="0" borderId="60" xfId="0" applyFont="1" applyBorder="1" applyAlignment="1">
      <alignment vertical="center" wrapText="1"/>
    </xf>
    <xf numFmtId="0" fontId="22" fillId="0" borderId="60" xfId="4" applyFont="1" applyBorder="1" applyAlignment="1">
      <alignment vertical="top" wrapText="1"/>
    </xf>
    <xf numFmtId="0" fontId="22" fillId="0" borderId="0" xfId="4" applyFont="1" applyAlignment="1">
      <alignment vertical="top" wrapText="1"/>
    </xf>
    <xf numFmtId="0" fontId="8" fillId="0" borderId="14" xfId="0" applyFont="1" applyBorder="1" applyAlignment="1">
      <alignment vertical="center" wrapText="1"/>
    </xf>
    <xf numFmtId="0" fontId="8" fillId="0" borderId="15" xfId="0" applyFont="1" applyBorder="1" applyAlignment="1">
      <alignment vertical="center" wrapText="1"/>
    </xf>
    <xf numFmtId="0" fontId="4" fillId="0" borderId="16" xfId="4" applyFont="1" applyBorder="1" applyAlignment="1">
      <alignment vertical="center"/>
    </xf>
    <xf numFmtId="0" fontId="4" fillId="0" borderId="17" xfId="4" applyFont="1" applyBorder="1" applyAlignment="1">
      <alignment vertical="center"/>
    </xf>
    <xf numFmtId="0" fontId="4" fillId="0" borderId="18" xfId="4" applyFont="1" applyBorder="1" applyAlignment="1">
      <alignment vertical="center"/>
    </xf>
    <xf numFmtId="0" fontId="26" fillId="0" borderId="0" xfId="4" applyFont="1"/>
    <xf numFmtId="0" fontId="4" fillId="4" borderId="1" xfId="4" applyFont="1" applyFill="1" applyBorder="1" applyAlignment="1">
      <alignment horizontal="center" vertical="center"/>
    </xf>
    <xf numFmtId="0" fontId="4" fillId="3" borderId="60" xfId="4" applyFont="1" applyFill="1" applyBorder="1" applyAlignment="1" applyProtection="1">
      <alignment vertical="center" wrapText="1"/>
      <protection locked="0"/>
    </xf>
    <xf numFmtId="0" fontId="4" fillId="3" borderId="0" xfId="4" applyFont="1" applyFill="1" applyAlignment="1" applyProtection="1">
      <alignment vertical="center" wrapText="1"/>
      <protection locked="0"/>
    </xf>
    <xf numFmtId="0" fontId="4" fillId="3" borderId="17" xfId="4" applyFont="1" applyFill="1" applyBorder="1" applyAlignment="1" applyProtection="1">
      <alignment vertical="center" wrapText="1"/>
      <protection locked="0"/>
    </xf>
    <xf numFmtId="0" fontId="4" fillId="3" borderId="83" xfId="4" applyFont="1" applyFill="1" applyBorder="1" applyAlignment="1" applyProtection="1">
      <alignment vertical="center" wrapText="1"/>
      <protection locked="0"/>
    </xf>
    <xf numFmtId="0" fontId="4" fillId="3" borderId="13" xfId="4" applyFont="1" applyFill="1" applyBorder="1" applyAlignment="1" applyProtection="1">
      <alignment vertical="center" wrapText="1"/>
      <protection locked="0"/>
    </xf>
    <xf numFmtId="0" fontId="4" fillId="3" borderId="18" xfId="4" applyFont="1" applyFill="1" applyBorder="1" applyAlignment="1" applyProtection="1">
      <alignment vertical="center" wrapText="1"/>
      <protection locked="0"/>
    </xf>
    <xf numFmtId="178" fontId="4" fillId="4" borderId="0" xfId="1" applyNumberFormat="1" applyFont="1" applyFill="1" applyBorder="1" applyAlignment="1">
      <alignment horizontal="center" vertical="center"/>
    </xf>
    <xf numFmtId="0" fontId="8" fillId="0" borderId="60" xfId="4" applyFont="1" applyBorder="1" applyAlignment="1">
      <alignment vertical="center" wrapText="1"/>
    </xf>
    <xf numFmtId="0" fontId="8" fillId="0" borderId="17" xfId="4" applyFont="1" applyBorder="1" applyAlignment="1">
      <alignment vertical="center" wrapText="1"/>
    </xf>
    <xf numFmtId="0" fontId="4" fillId="0" borderId="81" xfId="0" applyFont="1" applyBorder="1" applyAlignment="1">
      <alignment horizontal="center" vertical="center" shrinkToFit="1"/>
    </xf>
    <xf numFmtId="0" fontId="4" fillId="0" borderId="60" xfId="0" applyFont="1" applyBorder="1" applyAlignment="1">
      <alignment horizontal="center" vertical="center" shrinkToFit="1"/>
    </xf>
    <xf numFmtId="0" fontId="4" fillId="0" borderId="83" xfId="0" applyFont="1" applyBorder="1" applyAlignment="1">
      <alignment horizontal="center" vertical="center" shrinkToFit="1"/>
    </xf>
    <xf numFmtId="0" fontId="4" fillId="0" borderId="13" xfId="4" applyFont="1" applyBorder="1" applyAlignment="1">
      <alignment horizontal="center"/>
    </xf>
    <xf numFmtId="0" fontId="4" fillId="3" borderId="60" xfId="4" applyFont="1" applyFill="1" applyBorder="1" applyAlignment="1" applyProtection="1">
      <alignment horizontal="left" vertical="center" wrapText="1"/>
      <protection locked="0"/>
    </xf>
    <xf numFmtId="0" fontId="4" fillId="3" borderId="0" xfId="4" applyFont="1" applyFill="1" applyAlignment="1" applyProtection="1">
      <alignment horizontal="left" vertical="center" wrapText="1"/>
      <protection locked="0"/>
    </xf>
    <xf numFmtId="0" fontId="4" fillId="3" borderId="17" xfId="4" applyFont="1" applyFill="1" applyBorder="1" applyAlignment="1" applyProtection="1">
      <alignment horizontal="left" vertical="center" wrapText="1"/>
      <protection locked="0"/>
    </xf>
    <xf numFmtId="0" fontId="4" fillId="3" borderId="83" xfId="4" applyFont="1" applyFill="1" applyBorder="1" applyAlignment="1" applyProtection="1">
      <alignment horizontal="left" vertical="center" wrapText="1"/>
      <protection locked="0"/>
    </xf>
    <xf numFmtId="0" fontId="4" fillId="3" borderId="13" xfId="4" applyFont="1" applyFill="1" applyBorder="1" applyAlignment="1" applyProtection="1">
      <alignment horizontal="left" vertical="center" wrapText="1"/>
      <protection locked="0"/>
    </xf>
    <xf numFmtId="0" fontId="4" fillId="3" borderId="18" xfId="4" applyFont="1" applyFill="1" applyBorder="1" applyAlignment="1" applyProtection="1">
      <alignment horizontal="left" vertical="center" wrapText="1"/>
      <protection locked="0"/>
    </xf>
    <xf numFmtId="0" fontId="4" fillId="3" borderId="81" xfId="4" applyFont="1" applyFill="1" applyBorder="1" applyAlignment="1" applyProtection="1">
      <alignment vertical="center" wrapText="1"/>
      <protection locked="0"/>
    </xf>
    <xf numFmtId="0" fontId="4" fillId="3" borderId="1" xfId="4" applyFont="1" applyFill="1" applyBorder="1" applyAlignment="1" applyProtection="1">
      <alignment vertical="center" wrapText="1"/>
      <protection locked="0"/>
    </xf>
    <xf numFmtId="0" fontId="4" fillId="3" borderId="16" xfId="4" applyFont="1" applyFill="1" applyBorder="1" applyAlignment="1" applyProtection="1">
      <alignment vertical="center" wrapText="1"/>
      <protection locked="0"/>
    </xf>
    <xf numFmtId="38" fontId="8" fillId="0" borderId="1" xfId="1" applyFont="1" applyFill="1" applyBorder="1" applyAlignment="1">
      <alignment vertical="center" wrapText="1"/>
    </xf>
    <xf numFmtId="38" fontId="8" fillId="0" borderId="16" xfId="1" applyFont="1" applyFill="1" applyBorder="1" applyAlignment="1">
      <alignment vertical="center" wrapText="1"/>
    </xf>
    <xf numFmtId="38" fontId="8" fillId="0" borderId="0" xfId="1" applyFont="1" applyFill="1" applyBorder="1" applyAlignment="1">
      <alignment vertical="center" wrapText="1"/>
    </xf>
    <xf numFmtId="38" fontId="8" fillId="0" borderId="17" xfId="1" applyFont="1" applyFill="1" applyBorder="1" applyAlignment="1">
      <alignment vertical="center" wrapText="1"/>
    </xf>
    <xf numFmtId="186" fontId="4" fillId="0" borderId="13" xfId="4" applyNumberFormat="1" applyFont="1" applyBorder="1" applyAlignment="1" applyProtection="1">
      <alignment vertical="center" shrinkToFit="1"/>
      <protection locked="0"/>
    </xf>
    <xf numFmtId="0" fontId="4" fillId="9" borderId="1" xfId="4" applyFont="1" applyFill="1" applyBorder="1" applyAlignment="1">
      <alignment horizontal="center" vertical="center"/>
    </xf>
    <xf numFmtId="0" fontId="1" fillId="0" borderId="79" xfId="4" applyFont="1" applyBorder="1" applyAlignment="1">
      <alignment horizontal="center" vertical="center"/>
    </xf>
    <xf numFmtId="0" fontId="1" fillId="0" borderId="79" xfId="0" applyFont="1" applyBorder="1" applyAlignment="1">
      <alignment horizontal="center" vertical="center" shrinkToFit="1"/>
    </xf>
    <xf numFmtId="0" fontId="45" fillId="0" borderId="0" xfId="2" applyFont="1" applyAlignment="1">
      <alignment horizontal="left" vertical="center" wrapText="1" indent="2"/>
    </xf>
    <xf numFmtId="0" fontId="47" fillId="0" borderId="0" xfId="0" applyFont="1" applyAlignment="1">
      <alignment horizontal="left" vertical="center" wrapText="1" indent="2"/>
    </xf>
    <xf numFmtId="0" fontId="46" fillId="0" borderId="0" xfId="0" applyFont="1" applyAlignment="1">
      <alignment horizontal="left" vertical="center" wrapText="1" indent="2"/>
    </xf>
    <xf numFmtId="0" fontId="12" fillId="0" borderId="23" xfId="4" applyFont="1" applyBorder="1"/>
    <xf numFmtId="0" fontId="0" fillId="0" borderId="15" xfId="0" applyBorder="1" applyAlignment="1"/>
    <xf numFmtId="0" fontId="7" fillId="2" borderId="23" xfId="4" applyFont="1" applyFill="1" applyBorder="1" applyAlignment="1">
      <alignment horizontal="center"/>
    </xf>
    <xf numFmtId="0" fontId="7" fillId="2" borderId="15" xfId="4" applyFont="1" applyFill="1" applyBorder="1" applyAlignment="1">
      <alignment horizontal="center"/>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3"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4" fillId="5" borderId="81"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Protection="1">
      <alignment vertical="center"/>
      <protection locked="0"/>
    </xf>
    <xf numFmtId="0" fontId="4" fillId="5" borderId="83" xfId="0" applyFont="1" applyFill="1" applyBorder="1" applyProtection="1">
      <alignment vertical="center"/>
      <protection locked="0"/>
    </xf>
    <xf numFmtId="0" fontId="4" fillId="5" borderId="13" xfId="0" applyFont="1" applyFill="1" applyBorder="1" applyProtection="1">
      <alignment vertical="center"/>
      <protection locked="0"/>
    </xf>
    <xf numFmtId="0" fontId="4" fillId="5" borderId="81"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3"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7" borderId="1" xfId="0" applyFont="1" applyFill="1" applyBorder="1" applyAlignment="1" applyProtection="1">
      <alignment vertical="center" shrinkToFit="1"/>
      <protection locked="0"/>
    </xf>
    <xf numFmtId="0" fontId="4" fillId="7" borderId="16" xfId="0" applyFont="1" applyFill="1" applyBorder="1" applyAlignment="1" applyProtection="1">
      <alignment vertical="center" shrinkToFit="1"/>
      <protection locked="0"/>
    </xf>
    <xf numFmtId="0" fontId="1" fillId="0" borderId="33" xfId="4" applyFont="1" applyBorder="1" applyAlignment="1">
      <alignment vertical="top" wrapText="1"/>
    </xf>
    <xf numFmtId="0" fontId="1" fillId="0" borderId="0" xfId="4" applyFont="1" applyAlignment="1">
      <alignment vertical="top" wrapText="1"/>
    </xf>
    <xf numFmtId="0" fontId="1" fillId="0" borderId="34" xfId="4" applyFont="1" applyBorder="1" applyAlignment="1">
      <alignment vertical="top" wrapText="1"/>
    </xf>
    <xf numFmtId="0" fontId="4" fillId="0" borderId="1" xfId="0" applyFont="1" applyBorder="1">
      <alignment vertical="center"/>
    </xf>
    <xf numFmtId="0" fontId="4" fillId="0" borderId="16" xfId="0" applyFont="1" applyBorder="1">
      <alignment vertical="center"/>
    </xf>
    <xf numFmtId="0" fontId="4" fillId="0" borderId="83" xfId="0" applyFont="1" applyBorder="1">
      <alignment vertical="center"/>
    </xf>
    <xf numFmtId="0" fontId="4" fillId="0" borderId="13" xfId="0" applyFont="1" applyBorder="1">
      <alignment vertical="center"/>
    </xf>
    <xf numFmtId="0" fontId="4" fillId="0" borderId="18" xfId="0" applyFont="1" applyBorder="1">
      <alignment vertical="center"/>
    </xf>
    <xf numFmtId="0" fontId="4" fillId="0" borderId="1" xfId="4" applyFont="1" applyBorder="1" applyAlignment="1">
      <alignment horizontal="center" vertical="center"/>
    </xf>
    <xf numFmtId="0" fontId="4" fillId="0" borderId="16" xfId="4" applyFont="1" applyBorder="1" applyAlignment="1">
      <alignment horizontal="center" vertical="center"/>
    </xf>
    <xf numFmtId="180" fontId="4" fillId="5" borderId="83" xfId="0" applyNumberFormat="1" applyFont="1" applyFill="1" applyBorder="1" applyAlignment="1" applyProtection="1">
      <alignment horizontal="center" vertical="center" wrapText="1"/>
      <protection locked="0"/>
    </xf>
    <xf numFmtId="180" fontId="4" fillId="5" borderId="13" xfId="0" applyNumberFormat="1" applyFont="1" applyFill="1" applyBorder="1" applyAlignment="1" applyProtection="1">
      <alignment horizontal="center" vertical="center" wrapText="1"/>
      <protection locked="0"/>
    </xf>
    <xf numFmtId="180" fontId="4" fillId="5" borderId="18" xfId="0" applyNumberFormat="1" applyFont="1" applyFill="1" applyBorder="1" applyAlignment="1" applyProtection="1">
      <alignment horizontal="center" vertical="center" wrapText="1"/>
      <protection locked="0"/>
    </xf>
    <xf numFmtId="49" fontId="25" fillId="0" borderId="25" xfId="4" applyNumberFormat="1" applyFont="1" applyBorder="1" applyAlignment="1">
      <alignment horizontal="center" vertical="center"/>
    </xf>
    <xf numFmtId="49" fontId="1" fillId="0" borderId="51" xfId="0" applyNumberFormat="1" applyFont="1" applyBorder="1" applyAlignment="1">
      <alignment horizontal="center" vertical="center"/>
    </xf>
    <xf numFmtId="0" fontId="6" fillId="9" borderId="109" xfId="4" applyFont="1" applyFill="1" applyBorder="1" applyAlignment="1">
      <alignment horizontal="center" vertical="center"/>
    </xf>
    <xf numFmtId="0" fontId="6" fillId="9" borderId="107" xfId="4" applyFont="1" applyFill="1" applyBorder="1" applyAlignment="1">
      <alignment horizontal="center" vertical="center"/>
    </xf>
    <xf numFmtId="0" fontId="6" fillId="9" borderId="90" xfId="4" applyFont="1" applyFill="1" applyBorder="1" applyAlignment="1">
      <alignment horizontal="center" vertical="center"/>
    </xf>
    <xf numFmtId="0" fontId="1" fillId="0" borderId="120" xfId="4" applyFont="1" applyBorder="1" applyAlignment="1">
      <alignment horizontal="center"/>
    </xf>
    <xf numFmtId="0" fontId="1" fillId="0" borderId="121" xfId="4" applyFont="1" applyBorder="1" applyAlignment="1">
      <alignment horizontal="center"/>
    </xf>
    <xf numFmtId="0" fontId="1" fillId="0" borderId="45" xfId="4" applyFont="1" applyBorder="1" applyAlignment="1">
      <alignment horizontal="center"/>
    </xf>
    <xf numFmtId="0" fontId="4" fillId="0" borderId="122" xfId="4" applyFont="1" applyBorder="1" applyAlignment="1">
      <alignment horizontal="center"/>
    </xf>
    <xf numFmtId="0" fontId="5" fillId="0" borderId="33" xfId="4" applyFont="1" applyBorder="1" applyAlignment="1">
      <alignment horizontal="center" vertical="center" wrapText="1"/>
    </xf>
    <xf numFmtId="0" fontId="5" fillId="0" borderId="0" xfId="4" applyFont="1" applyAlignment="1">
      <alignment horizontal="center" vertical="center" wrapText="1"/>
    </xf>
    <xf numFmtId="0" fontId="5" fillId="0" borderId="34" xfId="4" applyFont="1" applyBorder="1" applyAlignment="1">
      <alignment horizontal="center" vertical="center" wrapText="1"/>
    </xf>
    <xf numFmtId="0" fontId="1" fillId="7" borderId="33" xfId="4" applyFont="1" applyFill="1" applyBorder="1" applyAlignment="1" applyProtection="1">
      <alignment horizontal="center" shrinkToFit="1"/>
      <protection locked="0"/>
    </xf>
    <xf numFmtId="0" fontId="1" fillId="7" borderId="0" xfId="4" applyFont="1" applyFill="1" applyAlignment="1" applyProtection="1">
      <alignment horizontal="center" shrinkToFit="1"/>
      <protection locked="0"/>
    </xf>
    <xf numFmtId="58" fontId="5" fillId="5" borderId="0" xfId="4" quotePrefix="1" applyNumberFormat="1" applyFont="1" applyFill="1" applyAlignment="1" applyProtection="1">
      <alignment horizontal="center"/>
      <protection locked="0"/>
    </xf>
    <xf numFmtId="58" fontId="1" fillId="5" borderId="0" xfId="4" applyNumberFormat="1" applyFont="1" applyFill="1" applyAlignment="1" applyProtection="1">
      <alignment horizontal="center"/>
      <protection locked="0"/>
    </xf>
    <xf numFmtId="58" fontId="1" fillId="5" borderId="0" xfId="0" applyNumberFormat="1" applyFont="1" applyFill="1" applyAlignment="1" applyProtection="1">
      <alignment horizontal="center"/>
      <protection locked="0"/>
    </xf>
    <xf numFmtId="0" fontId="5" fillId="0" borderId="34" xfId="0" applyFont="1" applyBorder="1" applyAlignment="1" applyProtection="1">
      <alignment horizontal="center"/>
      <protection locked="0"/>
    </xf>
    <xf numFmtId="0" fontId="4" fillId="5" borderId="0" xfId="4" applyFont="1" applyFill="1" applyAlignment="1" applyProtection="1">
      <alignment horizontal="left" vertical="center" wrapText="1"/>
      <protection locked="0"/>
    </xf>
    <xf numFmtId="0" fontId="1" fillId="0" borderId="34" xfId="0" applyFont="1" applyBorder="1" applyAlignment="1">
      <alignment horizontal="left" vertical="center" wrapText="1"/>
    </xf>
    <xf numFmtId="0" fontId="4" fillId="7" borderId="0" xfId="4" applyFont="1" applyFill="1" applyAlignment="1" applyProtection="1">
      <alignment horizontal="left" shrinkToFit="1"/>
      <protection locked="0"/>
    </xf>
    <xf numFmtId="0" fontId="1" fillId="0" borderId="34" xfId="0" applyFont="1" applyBorder="1" applyAlignment="1">
      <alignment horizontal="left" shrinkToFit="1"/>
    </xf>
    <xf numFmtId="0" fontId="8" fillId="0" borderId="81" xfId="0" applyFont="1" applyBorder="1" applyAlignment="1">
      <alignment vertical="center" wrapText="1"/>
    </xf>
    <xf numFmtId="0" fontId="8" fillId="0" borderId="1" xfId="0" applyFont="1" applyBorder="1" applyAlignment="1">
      <alignment vertical="center" wrapText="1"/>
    </xf>
    <xf numFmtId="0" fontId="8" fillId="0" borderId="16" xfId="0" applyFont="1" applyBorder="1" applyAlignment="1">
      <alignment vertical="center" wrapText="1"/>
    </xf>
    <xf numFmtId="0" fontId="8" fillId="0" borderId="60" xfId="0" applyFont="1" applyBorder="1" applyAlignment="1">
      <alignment vertical="center" wrapText="1"/>
    </xf>
    <xf numFmtId="0" fontId="8" fillId="0" borderId="0" xfId="0" applyFont="1" applyAlignment="1">
      <alignment vertical="center" wrapText="1"/>
    </xf>
    <xf numFmtId="0" fontId="8" fillId="0" borderId="17" xfId="0" applyFont="1" applyBorder="1" applyAlignment="1">
      <alignment vertical="center" wrapText="1"/>
    </xf>
    <xf numFmtId="0" fontId="8" fillId="0" borderId="83" xfId="0" applyFont="1" applyBorder="1" applyAlignment="1">
      <alignment vertical="center" wrapText="1"/>
    </xf>
    <xf numFmtId="0" fontId="8" fillId="0" borderId="13" xfId="0" applyFont="1" applyBorder="1" applyAlignment="1">
      <alignment vertical="center" wrapText="1"/>
    </xf>
    <xf numFmtId="0" fontId="8" fillId="0" borderId="18" xfId="0" applyFont="1" applyBorder="1" applyAlignment="1">
      <alignment vertical="center" wrapText="1"/>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16" xfId="0" applyFont="1" applyBorder="1" applyAlignment="1">
      <alignment vertical="center" shrinkToFit="1"/>
    </xf>
    <xf numFmtId="0" fontId="4" fillId="0" borderId="17" xfId="0" applyFont="1" applyBorder="1" applyAlignment="1">
      <alignment vertical="center" shrinkToFit="1"/>
    </xf>
    <xf numFmtId="0" fontId="4" fillId="0" borderId="18" xfId="0" applyFont="1" applyBorder="1" applyAlignment="1">
      <alignment vertical="center" shrinkToFit="1"/>
    </xf>
    <xf numFmtId="0" fontId="4" fillId="0" borderId="16" xfId="0" applyFont="1" applyBorder="1" applyAlignment="1">
      <alignment horizontal="left" vertical="center" shrinkToFit="1"/>
    </xf>
    <xf numFmtId="0" fontId="4" fillId="0" borderId="17" xfId="0" applyFont="1" applyBorder="1" applyAlignment="1">
      <alignment horizontal="left" vertical="center" shrinkToFit="1"/>
    </xf>
    <xf numFmtId="0" fontId="4" fillId="0" borderId="18" xfId="0" applyFont="1" applyBorder="1" applyAlignment="1">
      <alignment horizontal="left" vertical="center" shrinkToFit="1"/>
    </xf>
    <xf numFmtId="178" fontId="4" fillId="4" borderId="14" xfId="1" applyNumberFormat="1" applyFont="1" applyFill="1" applyBorder="1" applyAlignment="1">
      <alignment horizontal="center" vertical="center"/>
    </xf>
    <xf numFmtId="0" fontId="4" fillId="0" borderId="81" xfId="4" applyFont="1" applyBorder="1" applyAlignment="1">
      <alignment vertical="center" wrapText="1"/>
    </xf>
    <xf numFmtId="0" fontId="4" fillId="0" borderId="1" xfId="4" applyFont="1" applyBorder="1" applyAlignment="1">
      <alignment vertical="center" wrapText="1"/>
    </xf>
    <xf numFmtId="178" fontId="4" fillId="4" borderId="14" xfId="1" applyNumberFormat="1" applyFont="1" applyFill="1" applyBorder="1" applyAlignment="1" applyProtection="1">
      <alignment horizontal="center" vertical="center"/>
    </xf>
    <xf numFmtId="0" fontId="4" fillId="0" borderId="0" xfId="0" applyFont="1" applyAlignment="1">
      <alignment vertical="top" wrapText="1"/>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2" fillId="0" borderId="120" xfId="0" applyFont="1" applyBorder="1" applyAlignment="1">
      <alignment horizontal="center"/>
    </xf>
    <xf numFmtId="0" fontId="0" fillId="0" borderId="45" xfId="0" applyBorder="1" applyAlignment="1">
      <alignment horizontal="center"/>
    </xf>
    <xf numFmtId="0" fontId="2" fillId="4" borderId="109" xfId="0" applyFont="1" applyFill="1" applyBorder="1" applyAlignment="1">
      <alignment horizontal="center" vertical="center"/>
    </xf>
    <xf numFmtId="0" fontId="0" fillId="4" borderId="90" xfId="0" applyFill="1" applyBorder="1" applyAlignment="1">
      <alignment horizontal="center" vertical="center"/>
    </xf>
    <xf numFmtId="176" fontId="4" fillId="3" borderId="125" xfId="1" applyNumberFormat="1" applyFont="1" applyFill="1" applyBorder="1" applyAlignment="1" applyProtection="1">
      <alignment vertical="center" shrinkToFit="1"/>
      <protection locked="0"/>
    </xf>
    <xf numFmtId="176" fontId="4" fillId="3" borderId="126" xfId="1" applyNumberFormat="1" applyFont="1" applyFill="1" applyBorder="1" applyAlignment="1" applyProtection="1">
      <alignment vertical="center" shrinkToFit="1"/>
      <protection locked="0"/>
    </xf>
    <xf numFmtId="179" fontId="4" fillId="4" borderId="0" xfId="1" applyNumberFormat="1" applyFont="1" applyFill="1" applyAlignment="1">
      <alignment vertical="center" shrinkToFit="1"/>
    </xf>
    <xf numFmtId="179" fontId="0" fillId="4" borderId="0" xfId="0" applyNumberFormat="1" applyFill="1" applyAlignment="1">
      <alignment vertical="center" shrinkToFit="1"/>
    </xf>
    <xf numFmtId="38" fontId="4" fillId="0" borderId="127" xfId="1" applyFont="1" applyBorder="1" applyAlignment="1">
      <alignment vertical="center" wrapText="1"/>
    </xf>
    <xf numFmtId="38" fontId="4" fillId="0" borderId="128" xfId="1" applyFont="1" applyBorder="1" applyAlignment="1">
      <alignment vertical="center" wrapText="1"/>
    </xf>
    <xf numFmtId="178" fontId="4" fillId="3" borderId="23" xfId="1" applyNumberFormat="1" applyFont="1" applyFill="1" applyBorder="1" applyAlignment="1" applyProtection="1">
      <alignment vertical="center" shrinkToFit="1"/>
      <protection locked="0"/>
    </xf>
    <xf numFmtId="178" fontId="0" fillId="3" borderId="14" xfId="1" applyNumberFormat="1" applyFont="1" applyFill="1" applyBorder="1" applyAlignment="1" applyProtection="1">
      <alignment vertical="center" shrinkToFit="1"/>
      <protection locked="0"/>
    </xf>
    <xf numFmtId="38" fontId="7" fillId="0" borderId="127" xfId="1" applyFont="1" applyBorder="1" applyAlignment="1">
      <alignment vertical="center" wrapText="1" shrinkToFit="1"/>
    </xf>
    <xf numFmtId="38" fontId="7" fillId="0" borderId="128" xfId="1" applyFont="1" applyBorder="1" applyAlignment="1">
      <alignment vertical="center" wrapText="1" shrinkToFit="1"/>
    </xf>
    <xf numFmtId="38" fontId="35" fillId="0" borderId="0" xfId="1" applyFont="1" applyAlignment="1">
      <alignment vertical="center" wrapText="1"/>
    </xf>
    <xf numFmtId="38" fontId="4" fillId="0" borderId="0" xfId="1" applyFont="1" applyFill="1" applyAlignment="1">
      <alignment vertical="center" shrinkToFit="1"/>
    </xf>
    <xf numFmtId="0" fontId="0" fillId="0" borderId="0" xfId="0" applyAlignment="1">
      <alignment vertical="center" shrinkToFit="1"/>
    </xf>
    <xf numFmtId="0" fontId="0" fillId="0" borderId="126" xfId="0" applyBorder="1" applyProtection="1">
      <alignment vertical="center"/>
      <protection locked="0"/>
    </xf>
    <xf numFmtId="38" fontId="4" fillId="0" borderId="0" xfId="1" applyFont="1" applyFill="1" applyAlignment="1">
      <alignment horizontal="right" vertical="center"/>
    </xf>
    <xf numFmtId="0" fontId="0" fillId="0" borderId="0" xfId="0" applyAlignment="1">
      <alignment horizontal="right" vertical="center"/>
    </xf>
    <xf numFmtId="49" fontId="0" fillId="0" borderId="53" xfId="1" applyNumberFormat="1" applyFont="1" applyFill="1" applyBorder="1" applyAlignment="1">
      <alignment horizontal="center" vertical="center" shrinkToFit="1"/>
    </xf>
    <xf numFmtId="49" fontId="2" fillId="0" borderId="54"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7"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176" fontId="4" fillId="4" borderId="125" xfId="1" applyNumberFormat="1" applyFont="1" applyFill="1" applyBorder="1" applyAlignment="1">
      <alignment horizontal="right" vertical="center" shrinkToFit="1"/>
    </xf>
    <xf numFmtId="0" fontId="0" fillId="4" borderId="126" xfId="0" applyFill="1" applyBorder="1" applyAlignment="1">
      <alignment horizontal="right" vertical="center" shrinkToFit="1"/>
    </xf>
    <xf numFmtId="38" fontId="10" fillId="0" borderId="0" xfId="1" applyFont="1" applyBorder="1" applyAlignment="1">
      <alignment vertical="top" wrapText="1"/>
    </xf>
    <xf numFmtId="38" fontId="4" fillId="0" borderId="14" xfId="1" applyFont="1" applyBorder="1" applyAlignment="1">
      <alignment vertical="center" wrapText="1"/>
    </xf>
    <xf numFmtId="38" fontId="4" fillId="0" borderId="15" xfId="1" applyFont="1" applyBorder="1" applyAlignment="1">
      <alignment vertical="center" wrapText="1"/>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1" xfId="1" applyFont="1" applyFill="1" applyBorder="1" applyAlignment="1">
      <alignment horizontal="center" vertical="center" textRotation="255" shrinkToFit="1"/>
    </xf>
    <xf numFmtId="38" fontId="4" fillId="0" borderId="23" xfId="1" applyFont="1" applyBorder="1" applyAlignment="1">
      <alignment vertical="center" wrapText="1"/>
    </xf>
    <xf numFmtId="38" fontId="5" fillId="0" borderId="0" xfId="1" applyFont="1" applyFill="1" applyAlignment="1">
      <alignment vertical="top"/>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38" fontId="7" fillId="0" borderId="31" xfId="1" applyFont="1" applyBorder="1" applyAlignment="1">
      <alignment vertical="top" wrapText="1"/>
    </xf>
    <xf numFmtId="38" fontId="7" fillId="0" borderId="0" xfId="1" applyFont="1" applyBorder="1" applyAlignment="1">
      <alignment vertical="top" wrapText="1"/>
    </xf>
    <xf numFmtId="38" fontId="7" fillId="0" borderId="122" xfId="1" applyFont="1" applyBorder="1" applyAlignment="1">
      <alignment vertical="top" wrapTex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38" fontId="7" fillId="0" borderId="30" xfId="1" applyFont="1" applyBorder="1" applyAlignment="1">
      <alignment vertical="top" wrapText="1"/>
    </xf>
    <xf numFmtId="38" fontId="7" fillId="0" borderId="33" xfId="1" applyFont="1" applyBorder="1" applyAlignment="1">
      <alignment vertical="top" wrapText="1"/>
    </xf>
    <xf numFmtId="38" fontId="7" fillId="0" borderId="131" xfId="1" applyFont="1" applyBorder="1" applyAlignment="1">
      <alignment vertical="top" wrapTex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176" fontId="4" fillId="4" borderId="23" xfId="1" applyNumberFormat="1" applyFont="1" applyFill="1" applyBorder="1" applyAlignment="1">
      <alignment vertical="center" shrinkToFit="1"/>
    </xf>
    <xf numFmtId="176" fontId="0" fillId="4" borderId="14" xfId="1" applyNumberFormat="1" applyFont="1" applyFill="1" applyBorder="1" applyAlignment="1">
      <alignment vertical="center" shrinkToFit="1"/>
    </xf>
    <xf numFmtId="38" fontId="4" fillId="0" borderId="127" xfId="1" applyFont="1" applyBorder="1" applyAlignment="1">
      <alignment vertical="center" wrapText="1" shrinkToFit="1"/>
    </xf>
    <xf numFmtId="38" fontId="4" fillId="0" borderId="128" xfId="1" applyFont="1" applyBorder="1" applyAlignment="1">
      <alignment vertical="center" wrapText="1" shrinkToFit="1"/>
    </xf>
    <xf numFmtId="38" fontId="4" fillId="0" borderId="132" xfId="1" applyFont="1" applyBorder="1" applyAlignment="1">
      <alignment horizontal="center" vertical="center"/>
    </xf>
    <xf numFmtId="38" fontId="4" fillId="0" borderId="91" xfId="1" applyFont="1" applyBorder="1" applyAlignment="1">
      <alignment horizontal="center" vertical="center"/>
    </xf>
    <xf numFmtId="38" fontId="4" fillId="0" borderId="133" xfId="1" applyFont="1" applyBorder="1" applyAlignment="1">
      <alignment horizontal="center" vertical="center"/>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1" xfId="1" applyFont="1" applyFill="1" applyBorder="1" applyAlignment="1">
      <alignment horizontal="center" vertical="center" textRotation="255" wrapText="1"/>
    </xf>
    <xf numFmtId="178" fontId="4" fillId="7" borderId="23" xfId="1" applyNumberFormat="1" applyFont="1" applyFill="1" applyBorder="1" applyAlignment="1" applyProtection="1">
      <alignment vertical="center" shrinkToFit="1"/>
      <protection locked="0"/>
    </xf>
    <xf numFmtId="178" fontId="0" fillId="7" borderId="14" xfId="1" applyNumberFormat="1" applyFont="1" applyFill="1" applyBorder="1" applyAlignment="1" applyProtection="1">
      <alignment vertical="center" shrinkToFit="1"/>
      <protection locked="0"/>
    </xf>
    <xf numFmtId="178" fontId="4" fillId="7" borderId="134" xfId="1" applyNumberFormat="1" applyFont="1" applyFill="1" applyBorder="1" applyAlignment="1" applyProtection="1">
      <alignment vertical="center" shrinkToFit="1"/>
      <protection locked="0"/>
    </xf>
    <xf numFmtId="178" fontId="0" fillId="7" borderId="107" xfId="1" applyNumberFormat="1" applyFont="1" applyFill="1" applyBorder="1" applyAlignment="1" applyProtection="1">
      <alignment vertical="center" shrinkToFit="1"/>
      <protection locked="0"/>
    </xf>
    <xf numFmtId="38" fontId="4" fillId="0" borderId="135" xfId="1" applyFont="1" applyBorder="1" applyAlignment="1">
      <alignment vertical="center" wrapText="1"/>
    </xf>
    <xf numFmtId="38" fontId="4" fillId="0" borderId="136" xfId="1" applyFont="1" applyBorder="1" applyAlignment="1">
      <alignment vertical="center" wrapText="1"/>
    </xf>
    <xf numFmtId="38" fontId="4" fillId="0" borderId="137" xfId="1" applyFont="1" applyBorder="1" applyAlignment="1">
      <alignment horizontal="center" vertical="center" wrapText="1"/>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6" borderId="25" xfId="1" applyFont="1" applyFill="1" applyBorder="1" applyAlignment="1">
      <alignment vertical="center" textRotation="255" wrapText="1"/>
    </xf>
    <xf numFmtId="38" fontId="4" fillId="6" borderId="27" xfId="1" applyFont="1" applyFill="1" applyBorder="1" applyAlignment="1">
      <alignment vertical="center" textRotation="255" wrapText="1"/>
    </xf>
    <xf numFmtId="38" fontId="4" fillId="6" borderId="51" xfId="1" applyFont="1" applyFill="1" applyBorder="1" applyAlignment="1">
      <alignment vertical="center" textRotation="255" wrapText="1"/>
    </xf>
    <xf numFmtId="38" fontId="8" fillId="0" borderId="60" xfId="1" applyFont="1" applyBorder="1" applyAlignment="1">
      <alignment horizontal="center" vertical="center" wrapText="1"/>
    </xf>
    <xf numFmtId="38" fontId="0" fillId="0" borderId="0" xfId="1" applyFont="1" applyBorder="1" applyAlignment="1">
      <alignment horizontal="center" vertical="center" wrapText="1"/>
    </xf>
    <xf numFmtId="38" fontId="4" fillId="0" borderId="129" xfId="1" applyFont="1" applyBorder="1" applyAlignment="1">
      <alignment vertical="center" wrapText="1"/>
    </xf>
    <xf numFmtId="38" fontId="7" fillId="0" borderId="109" xfId="1" applyFont="1" applyBorder="1" applyAlignment="1">
      <alignment vertical="center" wrapText="1"/>
    </xf>
    <xf numFmtId="38" fontId="7" fillId="0" borderId="107" xfId="1" applyFont="1" applyBorder="1" applyAlignment="1">
      <alignment vertical="center" wrapText="1"/>
    </xf>
    <xf numFmtId="38" fontId="7" fillId="0" borderId="108" xfId="1" applyFont="1" applyBorder="1" applyAlignment="1">
      <alignment vertical="center" wrapText="1"/>
    </xf>
    <xf numFmtId="176" fontId="0" fillId="3" borderId="126" xfId="1" applyNumberFormat="1" applyFont="1" applyFill="1" applyBorder="1" applyAlignment="1" applyProtection="1">
      <alignment vertical="center" shrinkToFit="1"/>
      <protection locked="0"/>
    </xf>
    <xf numFmtId="38" fontId="4" fillId="0" borderId="129" xfId="1" applyFont="1" applyBorder="1" applyAlignment="1">
      <alignment horizontal="left" vertical="center" wrapText="1"/>
    </xf>
    <xf numFmtId="38" fontId="4" fillId="0" borderId="14" xfId="1" applyFont="1" applyBorder="1" applyAlignment="1">
      <alignment horizontal="left" vertical="center" wrapText="1"/>
    </xf>
    <xf numFmtId="38" fontId="4" fillId="0" borderId="15" xfId="1" applyFont="1" applyBorder="1" applyAlignment="1">
      <alignment horizontal="left" vertical="center" wrapText="1"/>
    </xf>
    <xf numFmtId="38" fontId="4" fillId="0" borderId="130" xfId="1" applyFont="1" applyBorder="1" applyAlignment="1">
      <alignment horizontal="center" vertical="center" wrapText="1"/>
    </xf>
    <xf numFmtId="38" fontId="4" fillId="0" borderId="121" xfId="1" applyFont="1" applyBorder="1" applyAlignment="1">
      <alignment horizontal="center" vertical="center" wrapText="1"/>
    </xf>
    <xf numFmtId="38" fontId="4" fillId="0" borderId="45" xfId="1" applyFont="1" applyBorder="1" applyAlignment="1">
      <alignment horizontal="center" vertical="center" wrapText="1"/>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38" fontId="15" fillId="0" borderId="0" xfId="1" applyFont="1" applyAlignment="1">
      <alignment vertical="center" wrapText="1"/>
    </xf>
    <xf numFmtId="176" fontId="0" fillId="3" borderId="14" xfId="1" applyNumberFormat="1" applyFont="1" applyFill="1" applyBorder="1" applyAlignment="1" applyProtection="1">
      <alignment vertical="center" shrinkToFit="1"/>
      <protection locked="0"/>
    </xf>
    <xf numFmtId="38" fontId="4" fillId="0" borderId="120" xfId="1" applyFont="1" applyBorder="1" applyAlignment="1">
      <alignment horizontal="center" vertical="center" wrapText="1"/>
    </xf>
    <xf numFmtId="38" fontId="4" fillId="0" borderId="140" xfId="1" applyFont="1" applyBorder="1" applyAlignment="1">
      <alignment horizontal="center" vertical="center" wrapText="1"/>
    </xf>
    <xf numFmtId="176" fontId="4" fillId="4" borderId="125" xfId="1" applyNumberFormat="1" applyFont="1" applyFill="1" applyBorder="1" applyAlignment="1">
      <alignment vertical="center" shrinkToFit="1"/>
    </xf>
    <xf numFmtId="176" fontId="4" fillId="4" borderId="126"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38" fontId="4" fillId="0" borderId="0" xfId="1" applyFont="1" applyFill="1" applyAlignment="1">
      <alignment vertical="center" wrapText="1"/>
    </xf>
    <xf numFmtId="0" fontId="1" fillId="0" borderId="0" xfId="0" applyFont="1" applyAlignment="1">
      <alignment vertical="center" wrapText="1"/>
    </xf>
    <xf numFmtId="0" fontId="1" fillId="0" borderId="21" xfId="0" applyFont="1" applyBorder="1" applyAlignment="1">
      <alignment vertical="center" wrapText="1"/>
    </xf>
    <xf numFmtId="38" fontId="7" fillId="0" borderId="32" xfId="1" applyFont="1" applyBorder="1" applyAlignment="1">
      <alignment vertical="top" wrapText="1"/>
    </xf>
    <xf numFmtId="38" fontId="7" fillId="0" borderId="34" xfId="1" applyFont="1" applyBorder="1" applyAlignment="1">
      <alignment vertical="top" wrapText="1"/>
    </xf>
    <xf numFmtId="38" fontId="7" fillId="0" borderId="147" xfId="1" applyFont="1" applyBorder="1" applyAlignment="1">
      <alignment vertical="top" wrapText="1"/>
    </xf>
    <xf numFmtId="176" fontId="4" fillId="3" borderId="142" xfId="1" applyNumberFormat="1" applyFont="1" applyFill="1" applyBorder="1" applyAlignment="1" applyProtection="1">
      <alignment vertical="center" shrinkToFit="1"/>
      <protection locked="0"/>
    </xf>
    <xf numFmtId="176" fontId="4" fillId="3" borderId="52" xfId="1" applyNumberFormat="1" applyFont="1" applyFill="1" applyBorder="1" applyAlignment="1" applyProtection="1">
      <alignment vertical="center" shrinkToFit="1"/>
      <protection locked="0"/>
    </xf>
    <xf numFmtId="38" fontId="4" fillId="0" borderId="141" xfId="1" applyFont="1" applyBorder="1" applyAlignment="1">
      <alignment vertical="center" wrapText="1"/>
    </xf>
    <xf numFmtId="38" fontId="4" fillId="0" borderId="143" xfId="1" applyFont="1" applyBorder="1" applyAlignment="1">
      <alignment vertical="center" wrapText="1"/>
    </xf>
    <xf numFmtId="38" fontId="4" fillId="0" borderId="13" xfId="1" applyFont="1" applyBorder="1" applyAlignment="1">
      <alignment vertical="center" wrapText="1"/>
    </xf>
    <xf numFmtId="38" fontId="4" fillId="0" borderId="144" xfId="1" applyFont="1" applyBorder="1" applyAlignment="1">
      <alignment vertical="center" wrapText="1"/>
    </xf>
    <xf numFmtId="38" fontId="4" fillId="0" borderId="145" xfId="1" applyFont="1" applyBorder="1" applyAlignment="1">
      <alignment horizontal="center" vertical="center" wrapText="1"/>
    </xf>
    <xf numFmtId="38" fontId="4" fillId="0" borderId="146" xfId="1" applyFont="1" applyBorder="1" applyAlignment="1">
      <alignment horizontal="center" vertical="center" wrapText="1"/>
    </xf>
    <xf numFmtId="49" fontId="2" fillId="0" borderId="53"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23" fillId="0" borderId="30" xfId="1" applyFont="1" applyFill="1" applyBorder="1" applyAlignment="1">
      <alignment vertical="center" wrapText="1"/>
    </xf>
    <xf numFmtId="38" fontId="23" fillId="0" borderId="31" xfId="1" applyFont="1" applyFill="1" applyBorder="1" applyAlignment="1">
      <alignment vertical="center" wrapText="1"/>
    </xf>
    <xf numFmtId="38" fontId="23" fillId="0" borderId="31" xfId="1" applyFont="1" applyFill="1" applyBorder="1" applyAlignment="1" applyProtection="1">
      <alignment vertical="center" wrapText="1"/>
    </xf>
    <xf numFmtId="38" fontId="23" fillId="0" borderId="32" xfId="1" applyFont="1" applyFill="1" applyBorder="1" applyAlignment="1">
      <alignment vertical="center" wrapText="1"/>
    </xf>
    <xf numFmtId="38" fontId="23" fillId="0" borderId="131" xfId="1" applyFont="1" applyFill="1" applyBorder="1" applyAlignment="1">
      <alignment vertical="center" wrapText="1"/>
    </xf>
    <xf numFmtId="38" fontId="23" fillId="0" borderId="122" xfId="1" applyFont="1" applyFill="1" applyBorder="1" applyAlignment="1">
      <alignment vertical="center" wrapText="1"/>
    </xf>
    <xf numFmtId="38" fontId="23" fillId="0" borderId="147" xfId="1" applyFont="1" applyFill="1" applyBorder="1" applyAlignment="1">
      <alignment vertical="center" wrapText="1"/>
    </xf>
    <xf numFmtId="38" fontId="30" fillId="0" borderId="30" xfId="1" applyFont="1" applyFill="1" applyBorder="1" applyAlignment="1">
      <alignment vertical="center" wrapText="1"/>
    </xf>
    <xf numFmtId="38" fontId="30" fillId="0" borderId="31" xfId="1" applyFont="1" applyFill="1" applyBorder="1" applyAlignment="1">
      <alignment vertical="center" wrapText="1"/>
    </xf>
    <xf numFmtId="38" fontId="30" fillId="0" borderId="31" xfId="1" applyFont="1" applyFill="1" applyBorder="1" applyAlignment="1" applyProtection="1">
      <alignment vertical="center" wrapText="1"/>
    </xf>
    <xf numFmtId="38" fontId="30" fillId="0" borderId="32" xfId="1" applyFont="1" applyFill="1" applyBorder="1" applyAlignment="1">
      <alignment vertical="center" wrapText="1"/>
    </xf>
    <xf numFmtId="38" fontId="30" fillId="0" borderId="131" xfId="1" applyFont="1" applyFill="1" applyBorder="1" applyAlignment="1">
      <alignment vertical="center" wrapText="1"/>
    </xf>
    <xf numFmtId="38" fontId="30" fillId="0" borderId="122" xfId="1" applyFont="1" applyFill="1" applyBorder="1" applyAlignment="1">
      <alignment vertical="center" wrapText="1"/>
    </xf>
    <xf numFmtId="38" fontId="30" fillId="0" borderId="147" xfId="1" applyFont="1" applyFill="1" applyBorder="1" applyAlignment="1">
      <alignment vertical="center" wrapText="1"/>
    </xf>
    <xf numFmtId="0" fontId="5" fillId="0" borderId="55" xfId="0" applyFont="1" applyBorder="1" applyAlignment="1">
      <alignment horizontal="center" vertical="center" textRotation="255"/>
    </xf>
    <xf numFmtId="0" fontId="5" fillId="0" borderId="77" xfId="0" applyFont="1" applyBorder="1" applyAlignment="1">
      <alignment horizontal="center" vertical="center" textRotation="255"/>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53" xfId="0" applyFont="1" applyBorder="1" applyAlignment="1">
      <alignment vertical="center" shrinkToFit="1"/>
    </xf>
    <xf numFmtId="0" fontId="5" fillId="0" borderId="154" xfId="0" applyFont="1" applyBorder="1" applyAlignment="1">
      <alignment vertical="center" shrinkToFit="1"/>
    </xf>
    <xf numFmtId="0" fontId="5" fillId="0" borderId="70" xfId="0" applyFont="1" applyBorder="1" applyAlignment="1">
      <alignment vertical="center" wrapText="1" shrinkToFit="1"/>
    </xf>
    <xf numFmtId="0" fontId="5" fillId="0" borderId="150" xfId="0" applyFont="1" applyBorder="1" applyAlignment="1">
      <alignment vertical="center" wrapText="1" shrinkToFit="1"/>
    </xf>
    <xf numFmtId="0" fontId="5" fillId="0" borderId="55" xfId="0" applyFont="1" applyBorder="1" applyAlignment="1">
      <alignment vertical="center" textRotation="255"/>
    </xf>
    <xf numFmtId="0" fontId="7" fillId="0" borderId="55" xfId="0" applyFont="1" applyBorder="1" applyAlignment="1">
      <alignment vertical="center" textRotation="255"/>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148" xfId="0" applyFont="1" applyBorder="1" applyAlignment="1">
      <alignment vertical="center" shrinkToFit="1"/>
    </xf>
    <xf numFmtId="0" fontId="5" fillId="0" borderId="149" xfId="0" applyFont="1" applyBorder="1" applyAlignment="1">
      <alignment vertical="center" shrinkToFit="1"/>
    </xf>
    <xf numFmtId="0" fontId="5" fillId="0" borderId="151" xfId="0" applyFont="1" applyBorder="1" applyAlignment="1">
      <alignment vertical="center" shrinkToFit="1"/>
    </xf>
    <xf numFmtId="0" fontId="5" fillId="0" borderId="70" xfId="0" applyFont="1" applyBorder="1" applyAlignment="1">
      <alignment vertical="center" shrinkToFit="1"/>
    </xf>
    <xf numFmtId="0" fontId="5" fillId="0" borderId="150" xfId="0" applyFont="1" applyBorder="1" applyAlignment="1">
      <alignment vertical="center" shrinkToFit="1"/>
    </xf>
    <xf numFmtId="0" fontId="4" fillId="0" borderId="71" xfId="0" applyFont="1" applyBorder="1" applyAlignment="1">
      <alignment vertical="center" wrapText="1" shrinkToFit="1"/>
    </xf>
    <xf numFmtId="0" fontId="4" fillId="0" borderId="155" xfId="0" applyFont="1" applyBorder="1" applyAlignment="1">
      <alignment vertical="center" wrapText="1" shrinkToFit="1"/>
    </xf>
    <xf numFmtId="0" fontId="5" fillId="0" borderId="121" xfId="0" applyFont="1" applyBorder="1" applyAlignment="1">
      <alignment vertical="center" shrinkToFit="1"/>
    </xf>
    <xf numFmtId="0" fontId="5" fillId="0" borderId="140"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127" xfId="0" applyFont="1" applyBorder="1" applyAlignment="1">
      <alignment vertical="center" shrinkToFit="1"/>
    </xf>
    <xf numFmtId="0" fontId="5" fillId="0" borderId="156" xfId="0" applyFont="1" applyBorder="1" applyAlignment="1">
      <alignment vertical="center" shrinkToFit="1"/>
    </xf>
    <xf numFmtId="0" fontId="5" fillId="0" borderId="107"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157" xfId="0" applyFont="1" applyBorder="1" applyAlignment="1">
      <alignment vertical="center" shrinkToFit="1"/>
    </xf>
    <xf numFmtId="0" fontId="5" fillId="0" borderId="152" xfId="0" applyFont="1" applyBorder="1" applyAlignment="1">
      <alignment vertical="center" shrinkToFit="1"/>
    </xf>
    <xf numFmtId="0" fontId="5" fillId="0" borderId="82" xfId="0" applyFont="1" applyBorder="1" applyAlignment="1">
      <alignment vertical="center" shrinkToFit="1"/>
    </xf>
    <xf numFmtId="0" fontId="4" fillId="0" borderId="84" xfId="0" applyFont="1" applyBorder="1" applyAlignment="1">
      <alignment horizontal="center" vertical="center" textRotation="255" wrapText="1" shrinkToFit="1"/>
    </xf>
    <xf numFmtId="0" fontId="4" fillId="0" borderId="79"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5" fillId="0" borderId="152" xfId="0" applyFont="1" applyBorder="1" applyAlignment="1">
      <alignment vertical="center" wrapText="1" shrinkToFit="1"/>
    </xf>
    <xf numFmtId="0" fontId="5" fillId="0" borderId="82" xfId="0" applyFont="1" applyBorder="1" applyAlignment="1">
      <alignment vertical="center" wrapText="1" shrinkToFit="1"/>
    </xf>
    <xf numFmtId="0" fontId="6" fillId="0" borderId="0" xfId="0" applyFont="1" applyAlignment="1">
      <alignment vertical="top"/>
    </xf>
    <xf numFmtId="0" fontId="5" fillId="0" borderId="21" xfId="0" applyFont="1" applyBorder="1" applyAlignment="1">
      <alignment horizontal="left" vertical="center" shrinkToFit="1"/>
    </xf>
    <xf numFmtId="0" fontId="5" fillId="0" borderId="127" xfId="0" applyFont="1" applyBorder="1" applyAlignment="1">
      <alignment vertical="center" wrapText="1" shrinkToFit="1"/>
    </xf>
    <xf numFmtId="0" fontId="5" fillId="0" borderId="156" xfId="0" applyFont="1" applyBorder="1" applyAlignment="1">
      <alignment vertical="center" wrapText="1" shrinkToFit="1"/>
    </xf>
    <xf numFmtId="49" fontId="25" fillId="0" borderId="25" xfId="0" applyNumberFormat="1" applyFont="1" applyBorder="1" applyAlignment="1">
      <alignment horizontal="center" vertical="center"/>
    </xf>
    <xf numFmtId="49" fontId="0" fillId="0" borderId="51" xfId="0" applyNumberFormat="1" applyBorder="1" applyAlignment="1">
      <alignment horizontal="center" vertical="center"/>
    </xf>
    <xf numFmtId="181" fontId="5" fillId="0" borderId="21" xfId="0" applyNumberFormat="1" applyFont="1" applyBorder="1" applyAlignment="1">
      <alignment vertical="center" shrinkToFit="1"/>
    </xf>
    <xf numFmtId="187" fontId="4" fillId="0" borderId="123" xfId="4" applyNumberFormat="1" applyFont="1" applyBorder="1" applyAlignment="1">
      <alignment horizontal="right" vertical="center" wrapText="1"/>
    </xf>
    <xf numFmtId="187" fontId="4" fillId="0" borderId="14" xfId="4" applyNumberFormat="1" applyFont="1" applyBorder="1" applyAlignment="1">
      <alignment horizontal="right" vertical="center" wrapText="1"/>
    </xf>
    <xf numFmtId="0" fontId="4" fillId="0" borderId="0" xfId="4" applyFont="1" applyAlignment="1">
      <alignment horizontal="left"/>
    </xf>
    <xf numFmtId="180" fontId="4" fillId="0" borderId="83" xfId="0" applyNumberFormat="1" applyFont="1" applyBorder="1" applyAlignment="1">
      <alignment horizontal="center" vertical="center" wrapText="1"/>
    </xf>
    <xf numFmtId="180" fontId="4" fillId="0" borderId="13" xfId="0" applyNumberFormat="1" applyFont="1" applyBorder="1" applyAlignment="1">
      <alignment horizontal="center" vertical="center" wrapText="1"/>
    </xf>
    <xf numFmtId="180" fontId="4" fillId="0" borderId="18" xfId="0" applyNumberFormat="1" applyFont="1" applyBorder="1" applyAlignment="1">
      <alignment horizontal="center" vertical="center" wrapText="1"/>
    </xf>
    <xf numFmtId="179" fontId="0" fillId="0" borderId="23" xfId="0" applyNumberFormat="1" applyBorder="1" applyAlignment="1">
      <alignment vertical="center" wrapText="1"/>
    </xf>
    <xf numFmtId="179" fontId="0" fillId="0" borderId="14" xfId="0" applyNumberFormat="1" applyBorder="1" applyAlignment="1">
      <alignment vertical="center" wrapText="1"/>
    </xf>
    <xf numFmtId="0" fontId="4" fillId="0" borderId="15" xfId="4" applyFont="1" applyBorder="1" applyAlignment="1">
      <alignment vertical="center" wrapText="1"/>
    </xf>
    <xf numFmtId="179" fontId="4" fillId="0" borderId="81" xfId="4" applyNumberFormat="1" applyFont="1" applyBorder="1" applyAlignment="1">
      <alignment horizontal="left" vertical="center" wrapText="1"/>
    </xf>
    <xf numFmtId="179" fontId="4" fillId="0" borderId="1" xfId="4" applyNumberFormat="1" applyFont="1" applyBorder="1" applyAlignment="1">
      <alignment horizontal="left" vertical="center" wrapText="1"/>
    </xf>
    <xf numFmtId="179" fontId="4" fillId="0" borderId="1" xfId="0" applyNumberFormat="1" applyFont="1" applyBorder="1">
      <alignment vertical="center"/>
    </xf>
    <xf numFmtId="179" fontId="4" fillId="0" borderId="83" xfId="0" applyNumberFormat="1" applyFont="1" applyBorder="1">
      <alignment vertical="center"/>
    </xf>
    <xf numFmtId="179" fontId="4" fillId="0" borderId="13" xfId="0" applyNumberFormat="1" applyFont="1" applyBorder="1">
      <alignment vertical="center"/>
    </xf>
    <xf numFmtId="0" fontId="4" fillId="0" borderId="1" xfId="0" applyFont="1" applyBorder="1" applyAlignment="1">
      <alignment vertical="center" wrapText="1" shrinkToFit="1"/>
    </xf>
    <xf numFmtId="0" fontId="4" fillId="0" borderId="16" xfId="0" applyFont="1" applyBorder="1" applyAlignment="1">
      <alignment vertical="center" wrapText="1" shrinkToFit="1"/>
    </xf>
    <xf numFmtId="0" fontId="4" fillId="0" borderId="15" xfId="4" applyFont="1" applyBorder="1" applyAlignment="1">
      <alignment horizontal="center" vertical="center" wrapText="1"/>
    </xf>
    <xf numFmtId="0" fontId="2" fillId="0" borderId="13" xfId="0" applyFont="1" applyBorder="1" applyAlignment="1">
      <alignment vertical="center" wrapText="1" shrinkToFit="1"/>
    </xf>
    <xf numFmtId="0" fontId="2" fillId="0" borderId="18" xfId="0" applyFont="1" applyBorder="1" applyAlignment="1">
      <alignment vertical="center" wrapText="1" shrinkToFit="1"/>
    </xf>
    <xf numFmtId="179" fontId="4" fillId="0" borderId="81" xfId="4" applyNumberFormat="1" applyFont="1" applyBorder="1" applyAlignment="1">
      <alignment vertical="center" wrapText="1"/>
    </xf>
    <xf numFmtId="179" fontId="4" fillId="0" borderId="1" xfId="4" applyNumberFormat="1" applyFont="1" applyBorder="1" applyAlignment="1">
      <alignment vertical="center" wrapText="1"/>
    </xf>
    <xf numFmtId="179" fontId="4" fillId="0" borderId="83" xfId="4" applyNumberFormat="1" applyFont="1" applyBorder="1" applyAlignment="1">
      <alignment vertical="center" wrapText="1"/>
    </xf>
    <xf numFmtId="179" fontId="4" fillId="0" borderId="13" xfId="4" applyNumberFormat="1" applyFont="1" applyBorder="1" applyAlignment="1">
      <alignment vertical="center" wrapText="1"/>
    </xf>
    <xf numFmtId="58" fontId="0" fillId="0" borderId="0" xfId="4" quotePrefix="1" applyNumberFormat="1" applyFont="1" applyAlignment="1">
      <alignment horizontal="right"/>
    </xf>
    <xf numFmtId="58" fontId="2" fillId="0" borderId="0" xfId="4" applyNumberFormat="1" applyAlignment="1">
      <alignment horizontal="right"/>
    </xf>
    <xf numFmtId="58" fontId="2" fillId="0" borderId="0" xfId="0" applyNumberFormat="1" applyFont="1" applyAlignment="1"/>
    <xf numFmtId="0" fontId="0" fillId="0" borderId="33" xfId="4" applyFont="1" applyBorder="1" applyAlignment="1">
      <alignment vertical="top" wrapText="1"/>
    </xf>
    <xf numFmtId="0" fontId="0" fillId="0" borderId="0" xfId="4" applyFont="1" applyAlignment="1">
      <alignment vertical="top" wrapText="1"/>
    </xf>
    <xf numFmtId="0" fontId="0" fillId="0" borderId="34" xfId="4" applyFont="1" applyBorder="1" applyAlignment="1">
      <alignment vertical="top" wrapText="1"/>
    </xf>
    <xf numFmtId="0" fontId="6" fillId="0" borderId="109" xfId="0" applyFont="1" applyBorder="1" applyAlignment="1">
      <alignment horizontal="center" vertical="center"/>
    </xf>
    <xf numFmtId="0" fontId="6" fillId="0" borderId="107" xfId="0" applyFont="1" applyBorder="1" applyAlignment="1">
      <alignment horizontal="center" vertical="center"/>
    </xf>
    <xf numFmtId="0" fontId="6" fillId="0" borderId="90" xfId="0" applyFont="1" applyBorder="1" applyAlignment="1">
      <alignment horizontal="center" vertical="center"/>
    </xf>
    <xf numFmtId="179" fontId="4" fillId="0" borderId="0" xfId="4" applyNumberFormat="1" applyFont="1" applyAlignment="1">
      <alignment horizontal="left" vertical="center" wrapText="1"/>
    </xf>
    <xf numFmtId="179" fontId="0" fillId="0" borderId="33" xfId="0" applyNumberFormat="1" applyBorder="1" applyAlignment="1">
      <alignment horizontal="center" vertical="center"/>
    </xf>
    <xf numFmtId="179" fontId="0" fillId="0" borderId="0" xfId="0" applyNumberFormat="1" applyAlignment="1">
      <alignment horizontal="center" vertical="center"/>
    </xf>
    <xf numFmtId="0" fontId="4" fillId="0" borderId="83" xfId="4" applyFont="1" applyBorder="1" applyAlignment="1">
      <alignment vertical="center"/>
    </xf>
    <xf numFmtId="0" fontId="4" fillId="0" borderId="13" xfId="4" applyFont="1" applyBorder="1" applyAlignment="1">
      <alignment vertical="center"/>
    </xf>
    <xf numFmtId="0" fontId="4" fillId="0" borderId="60" xfId="4" applyFont="1" applyBorder="1" applyAlignment="1">
      <alignment vertical="center" wrapText="1"/>
    </xf>
    <xf numFmtId="0" fontId="4" fillId="0" borderId="0" xfId="4" applyFont="1" applyAlignment="1">
      <alignment vertical="center" wrapText="1"/>
    </xf>
    <xf numFmtId="0" fontId="4" fillId="0" borderId="17" xfId="4" applyFont="1" applyBorder="1" applyAlignment="1">
      <alignment vertical="center" wrapText="1"/>
    </xf>
    <xf numFmtId="0" fontId="4" fillId="0" borderId="83" xfId="4" applyFont="1" applyBorder="1" applyAlignment="1">
      <alignment vertical="center" wrapText="1"/>
    </xf>
    <xf numFmtId="0" fontId="4" fillId="0" borderId="13" xfId="4" applyFont="1" applyBorder="1" applyAlignment="1">
      <alignment vertical="center" wrapText="1"/>
    </xf>
    <xf numFmtId="0" fontId="4" fillId="0" borderId="18" xfId="4" applyFont="1" applyBorder="1" applyAlignment="1">
      <alignment vertical="center" wrapText="1"/>
    </xf>
    <xf numFmtId="0" fontId="0" fillId="0" borderId="79" xfId="0" applyBorder="1" applyAlignment="1">
      <alignment horizontal="center" vertical="center" shrinkToFit="1"/>
    </xf>
    <xf numFmtId="0" fontId="2" fillId="0" borderId="79" xfId="0" applyFont="1" applyBorder="1" applyAlignment="1">
      <alignment horizontal="center" vertical="center" shrinkToFit="1"/>
    </xf>
    <xf numFmtId="0" fontId="2" fillId="0" borderId="23" xfId="4" applyBorder="1" applyAlignment="1">
      <alignment vertical="center" wrapText="1"/>
    </xf>
    <xf numFmtId="0" fontId="2" fillId="0" borderId="14" xfId="4" applyBorder="1" applyAlignment="1">
      <alignment vertical="center" wrapText="1"/>
    </xf>
    <xf numFmtId="0" fontId="2" fillId="0" borderId="15" xfId="4" applyBorder="1" applyAlignment="1">
      <alignment vertical="center" wrapText="1"/>
    </xf>
    <xf numFmtId="38" fontId="8" fillId="0" borderId="1" xfId="1" applyFont="1" applyFill="1" applyBorder="1" applyAlignment="1" applyProtection="1">
      <alignment vertical="center" wrapText="1"/>
    </xf>
    <xf numFmtId="38" fontId="8" fillId="0" borderId="16" xfId="1" applyFont="1" applyFill="1" applyBorder="1" applyAlignment="1" applyProtection="1">
      <alignment vertical="center" wrapText="1"/>
    </xf>
    <xf numFmtId="38" fontId="8" fillId="0" borderId="0" xfId="1" applyFont="1" applyFill="1" applyBorder="1" applyAlignment="1" applyProtection="1">
      <alignment vertical="center" wrapText="1"/>
    </xf>
    <xf numFmtId="38" fontId="8" fillId="0" borderId="17" xfId="1" applyFont="1" applyFill="1" applyBorder="1" applyAlignment="1" applyProtection="1">
      <alignment vertical="center" wrapText="1"/>
    </xf>
    <xf numFmtId="179" fontId="4" fillId="0" borderId="0" xfId="1" applyNumberFormat="1" applyFont="1" applyFill="1" applyBorder="1" applyAlignment="1" applyProtection="1">
      <alignment horizontal="center" vertical="center"/>
    </xf>
    <xf numFmtId="179" fontId="4" fillId="0" borderId="13" xfId="0" applyNumberFormat="1" applyFont="1" applyBorder="1" applyAlignment="1">
      <alignment vertical="center" shrinkToFit="1"/>
    </xf>
    <xf numFmtId="177" fontId="4" fillId="0" borderId="1" xfId="4" applyNumberFormat="1" applyFont="1" applyBorder="1" applyAlignment="1">
      <alignment horizontal="center" vertical="center"/>
    </xf>
    <xf numFmtId="179" fontId="4" fillId="0" borderId="14" xfId="1" applyNumberFormat="1" applyFont="1" applyFill="1" applyBorder="1" applyAlignment="1" applyProtection="1">
      <alignment horizontal="center" vertical="center"/>
    </xf>
    <xf numFmtId="0" fontId="4" fillId="3" borderId="81" xfId="4" applyFont="1" applyFill="1" applyBorder="1" applyAlignment="1">
      <alignment vertical="center" wrapText="1"/>
    </xf>
    <xf numFmtId="0" fontId="4" fillId="3" borderId="1" xfId="4" applyFont="1" applyFill="1" applyBorder="1" applyAlignment="1">
      <alignment vertical="center" wrapText="1"/>
    </xf>
    <xf numFmtId="0" fontId="4" fillId="3" borderId="16" xfId="4" applyFont="1" applyFill="1" applyBorder="1" applyAlignment="1">
      <alignment vertical="center" wrapText="1"/>
    </xf>
    <xf numFmtId="0" fontId="4" fillId="3" borderId="60" xfId="4" applyFont="1" applyFill="1" applyBorder="1" applyAlignment="1">
      <alignment vertical="center" wrapText="1"/>
    </xf>
    <xf numFmtId="0" fontId="4" fillId="3" borderId="0" xfId="4" applyFont="1" applyFill="1" applyAlignment="1">
      <alignment vertical="center" wrapText="1"/>
    </xf>
    <xf numFmtId="0" fontId="4" fillId="3" borderId="17" xfId="4" applyFont="1" applyFill="1" applyBorder="1" applyAlignment="1">
      <alignment vertical="center" wrapText="1"/>
    </xf>
    <xf numFmtId="0" fontId="4" fillId="3" borderId="83" xfId="4" applyFont="1" applyFill="1" applyBorder="1" applyAlignment="1">
      <alignment vertical="center" wrapText="1"/>
    </xf>
    <xf numFmtId="0" fontId="4" fillId="3" borderId="13" xfId="4" applyFont="1" applyFill="1" applyBorder="1" applyAlignment="1">
      <alignment vertical="center" wrapText="1"/>
    </xf>
    <xf numFmtId="0" fontId="4" fillId="3" borderId="18" xfId="4" applyFont="1" applyFill="1" applyBorder="1" applyAlignment="1">
      <alignment vertical="center" wrapText="1"/>
    </xf>
    <xf numFmtId="0" fontId="4" fillId="8" borderId="60" xfId="4" applyFont="1" applyFill="1" applyBorder="1" applyAlignment="1">
      <alignment vertical="center" wrapText="1"/>
    </xf>
    <xf numFmtId="0" fontId="4" fillId="8" borderId="0" xfId="4" applyFont="1" applyFill="1" applyAlignment="1">
      <alignment vertical="center" wrapText="1"/>
    </xf>
    <xf numFmtId="0" fontId="4" fillId="8" borderId="17" xfId="4" applyFont="1" applyFill="1" applyBorder="1" applyAlignment="1">
      <alignment vertical="center" wrapText="1"/>
    </xf>
    <xf numFmtId="0" fontId="4" fillId="8" borderId="83" xfId="4" applyFont="1" applyFill="1" applyBorder="1" applyAlignment="1">
      <alignment vertical="center" wrapText="1"/>
    </xf>
    <xf numFmtId="0" fontId="4" fillId="8" borderId="13" xfId="4" applyFont="1" applyFill="1" applyBorder="1" applyAlignment="1">
      <alignment vertical="center" wrapText="1"/>
    </xf>
    <xf numFmtId="0" fontId="4" fillId="8" borderId="18" xfId="4" applyFont="1" applyFill="1" applyBorder="1" applyAlignment="1">
      <alignment vertical="center" wrapText="1"/>
    </xf>
    <xf numFmtId="0" fontId="0" fillId="0" borderId="79" xfId="4" applyFont="1" applyBorder="1" applyAlignment="1">
      <alignment horizontal="center" vertical="center"/>
    </xf>
    <xf numFmtId="0" fontId="2" fillId="0" borderId="79" xfId="4" applyBorder="1" applyAlignment="1">
      <alignment horizontal="center" vertical="center"/>
    </xf>
    <xf numFmtId="0" fontId="2" fillId="0" borderId="60" xfId="4" applyBorder="1" applyAlignment="1">
      <alignment vertical="center" wrapText="1"/>
    </xf>
    <xf numFmtId="0" fontId="2" fillId="0" borderId="0" xfId="4" applyAlignment="1">
      <alignment vertical="center" wrapText="1"/>
    </xf>
    <xf numFmtId="0" fontId="2" fillId="0" borderId="17" xfId="4" applyBorder="1" applyAlignment="1">
      <alignment vertical="center" wrapText="1"/>
    </xf>
    <xf numFmtId="0" fontId="2" fillId="0" borderId="83" xfId="4" applyBorder="1" applyAlignment="1">
      <alignment vertical="center" wrapText="1"/>
    </xf>
    <xf numFmtId="0" fontId="2" fillId="0" borderId="13" xfId="4" applyBorder="1" applyAlignment="1">
      <alignment vertical="center" wrapText="1"/>
    </xf>
    <xf numFmtId="0" fontId="2" fillId="0" borderId="18" xfId="4" applyBorder="1" applyAlignment="1">
      <alignment vertical="center" wrapText="1"/>
    </xf>
    <xf numFmtId="0" fontId="7" fillId="0" borderId="81" xfId="0" applyFont="1" applyBorder="1" applyAlignment="1">
      <alignment vertical="center" wrapText="1"/>
    </xf>
    <xf numFmtId="0" fontId="7" fillId="0" borderId="1" xfId="0" applyFont="1" applyBorder="1" applyAlignment="1">
      <alignment vertical="center" wrapText="1"/>
    </xf>
    <xf numFmtId="0" fontId="7" fillId="0" borderId="16" xfId="0" applyFont="1" applyBorder="1" applyAlignment="1">
      <alignment vertical="center" wrapText="1"/>
    </xf>
    <xf numFmtId="0" fontId="7" fillId="0" borderId="60" xfId="0" applyFont="1" applyBorder="1" applyAlignment="1">
      <alignment vertical="center" wrapText="1"/>
    </xf>
    <xf numFmtId="0" fontId="7" fillId="0" borderId="0" xfId="0" applyFont="1" applyAlignment="1">
      <alignment vertical="center" wrapText="1"/>
    </xf>
    <xf numFmtId="0" fontId="7" fillId="0" borderId="17" xfId="0" applyFont="1" applyBorder="1" applyAlignment="1">
      <alignment vertical="center" wrapText="1"/>
    </xf>
    <xf numFmtId="0" fontId="7" fillId="0" borderId="83" xfId="0" applyFont="1" applyBorder="1" applyAlignment="1">
      <alignment vertical="center" wrapText="1"/>
    </xf>
    <xf numFmtId="0" fontId="7" fillId="0" borderId="13" xfId="0" applyFont="1" applyBorder="1" applyAlignment="1">
      <alignment vertical="center" wrapText="1"/>
    </xf>
    <xf numFmtId="0" fontId="7" fillId="0" borderId="18" xfId="0" applyFont="1" applyBorder="1" applyAlignment="1">
      <alignment vertical="center" wrapText="1"/>
    </xf>
    <xf numFmtId="0" fontId="4" fillId="0" borderId="0" xfId="4" applyFont="1" applyAlignment="1">
      <alignment horizontal="center"/>
    </xf>
    <xf numFmtId="0" fontId="2" fillId="0" borderId="14" xfId="0" applyFont="1" applyBorder="1" applyAlignment="1">
      <alignment vertical="center" wrapText="1"/>
    </xf>
    <xf numFmtId="0" fontId="2" fillId="0" borderId="15" xfId="0" applyFont="1" applyBorder="1" applyAlignment="1">
      <alignment vertical="center" wrapText="1"/>
    </xf>
    <xf numFmtId="0" fontId="17" fillId="0" borderId="0" xfId="0" applyFont="1" applyAlignment="1">
      <alignment vertical="center" wrapText="1"/>
    </xf>
    <xf numFmtId="0" fontId="29" fillId="0" borderId="158" xfId="0" applyFont="1" applyBorder="1" applyAlignment="1">
      <alignment vertical="center" wrapText="1"/>
    </xf>
  </cellXfs>
  <cellStyles count="5">
    <cellStyle name="桁区切り" xfId="1" builtinId="6"/>
    <cellStyle name="標準" xfId="0" builtinId="0"/>
    <cellStyle name="標準_○×様式02_産廃計画書（様式２の２）" xfId="2" xr:uid="{00000000-0005-0000-0000-000002000000}"/>
    <cellStyle name="標準_○×様式02_産廃計画書（様式２の２）_Form-hourei(SP)2003" xfId="3" xr:uid="{00000000-0005-0000-0000-000003000000}"/>
    <cellStyle name="標準_○×様式02_産廃計画書（様式２の２）_Form-jishu" xfId="4" xr:uid="{00000000-0005-0000-0000-000004000000}"/>
  </cellStyles>
  <dxfs count="99">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CC"/>
      <color rgb="FFFFCC99"/>
      <color rgb="FFFF00FF"/>
      <color rgb="FF0000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_rels/drawing2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22.v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8540" name="Line 1">
          <a:extLst>
            <a:ext uri="{FF2B5EF4-FFF2-40B4-BE49-F238E27FC236}">
              <a16:creationId xmlns:a16="http://schemas.microsoft.com/office/drawing/2014/main" id="{00000000-0008-0000-0100-00003C79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8541" name="Line 2">
          <a:extLst>
            <a:ext uri="{FF2B5EF4-FFF2-40B4-BE49-F238E27FC236}">
              <a16:creationId xmlns:a16="http://schemas.microsoft.com/office/drawing/2014/main" id="{00000000-0008-0000-0100-00003D79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8542" name="Line 3">
          <a:extLst>
            <a:ext uri="{FF2B5EF4-FFF2-40B4-BE49-F238E27FC236}">
              <a16:creationId xmlns:a16="http://schemas.microsoft.com/office/drawing/2014/main" id="{00000000-0008-0000-0100-00003E79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8543" name="Line 4">
          <a:extLst>
            <a:ext uri="{FF2B5EF4-FFF2-40B4-BE49-F238E27FC236}">
              <a16:creationId xmlns:a16="http://schemas.microsoft.com/office/drawing/2014/main" id="{00000000-0008-0000-0100-00003F79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8544" name="Line 5">
          <a:extLst>
            <a:ext uri="{FF2B5EF4-FFF2-40B4-BE49-F238E27FC236}">
              <a16:creationId xmlns:a16="http://schemas.microsoft.com/office/drawing/2014/main" id="{00000000-0008-0000-0100-00004079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8545" name="Line 6">
          <a:extLst>
            <a:ext uri="{FF2B5EF4-FFF2-40B4-BE49-F238E27FC236}">
              <a16:creationId xmlns:a16="http://schemas.microsoft.com/office/drawing/2014/main" id="{00000000-0008-0000-0100-00004179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8546" name="Line 7">
          <a:extLst>
            <a:ext uri="{FF2B5EF4-FFF2-40B4-BE49-F238E27FC236}">
              <a16:creationId xmlns:a16="http://schemas.microsoft.com/office/drawing/2014/main" id="{00000000-0008-0000-0100-00004279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8547" name="Line 8">
          <a:extLst>
            <a:ext uri="{FF2B5EF4-FFF2-40B4-BE49-F238E27FC236}">
              <a16:creationId xmlns:a16="http://schemas.microsoft.com/office/drawing/2014/main" id="{00000000-0008-0000-0100-00004379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8548" name="Line 9">
          <a:extLst>
            <a:ext uri="{FF2B5EF4-FFF2-40B4-BE49-F238E27FC236}">
              <a16:creationId xmlns:a16="http://schemas.microsoft.com/office/drawing/2014/main" id="{00000000-0008-0000-0100-00004479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8549" name="AutoShape 15">
          <a:extLst>
            <a:ext uri="{FF2B5EF4-FFF2-40B4-BE49-F238E27FC236}">
              <a16:creationId xmlns:a16="http://schemas.microsoft.com/office/drawing/2014/main" id="{00000000-0008-0000-0100-00004579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8550" name="Line 16">
          <a:extLst>
            <a:ext uri="{FF2B5EF4-FFF2-40B4-BE49-F238E27FC236}">
              <a16:creationId xmlns:a16="http://schemas.microsoft.com/office/drawing/2014/main" id="{00000000-0008-0000-0100-00004679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8551" name="AutoShape 18">
          <a:extLst>
            <a:ext uri="{FF2B5EF4-FFF2-40B4-BE49-F238E27FC236}">
              <a16:creationId xmlns:a16="http://schemas.microsoft.com/office/drawing/2014/main" id="{00000000-0008-0000-0100-000047790E00}"/>
            </a:ext>
          </a:extLst>
        </xdr:cNvPr>
        <xdr:cNvSpPr>
          <a:spLocks/>
        </xdr:cNvSpPr>
      </xdr:nvSpPr>
      <xdr:spPr bwMode="auto">
        <a:xfrm>
          <a:off x="126015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8552" name="Line 27">
          <a:extLst>
            <a:ext uri="{FF2B5EF4-FFF2-40B4-BE49-F238E27FC236}">
              <a16:creationId xmlns:a16="http://schemas.microsoft.com/office/drawing/2014/main" id="{00000000-0008-0000-0100-00004879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8553" name="Line 28">
          <a:extLst>
            <a:ext uri="{FF2B5EF4-FFF2-40B4-BE49-F238E27FC236}">
              <a16:creationId xmlns:a16="http://schemas.microsoft.com/office/drawing/2014/main" id="{00000000-0008-0000-0100-00004979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8554" name="Line 29">
          <a:extLst>
            <a:ext uri="{FF2B5EF4-FFF2-40B4-BE49-F238E27FC236}">
              <a16:creationId xmlns:a16="http://schemas.microsoft.com/office/drawing/2014/main" id="{00000000-0008-0000-0100-00004A79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8555" name="Line 30">
          <a:extLst>
            <a:ext uri="{FF2B5EF4-FFF2-40B4-BE49-F238E27FC236}">
              <a16:creationId xmlns:a16="http://schemas.microsoft.com/office/drawing/2014/main" id="{00000000-0008-0000-0100-00004B79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8556" name="Line 28">
          <a:extLst>
            <a:ext uri="{FF2B5EF4-FFF2-40B4-BE49-F238E27FC236}">
              <a16:creationId xmlns:a16="http://schemas.microsoft.com/office/drawing/2014/main" id="{00000000-0008-0000-0100-00004C79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48557" name="グループ化 32">
          <a:extLst>
            <a:ext uri="{FF2B5EF4-FFF2-40B4-BE49-F238E27FC236}">
              <a16:creationId xmlns:a16="http://schemas.microsoft.com/office/drawing/2014/main" id="{00000000-0008-0000-0100-00004D790E00}"/>
            </a:ext>
          </a:extLst>
        </xdr:cNvPr>
        <xdr:cNvGrpSpPr>
          <a:grpSpLocks/>
        </xdr:cNvGrpSpPr>
      </xdr:nvGrpSpPr>
      <xdr:grpSpPr bwMode="auto">
        <a:xfrm>
          <a:off x="1489075" y="2197100"/>
          <a:ext cx="396875" cy="631825"/>
          <a:chOff x="1455420" y="2194560"/>
          <a:chExt cx="38862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45542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32054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62814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0</xdr:colOff>
      <xdr:row>8</xdr:row>
      <xdr:rowOff>76200</xdr:rowOff>
    </xdr:from>
    <xdr:to>
      <xdr:col>5</xdr:col>
      <xdr:colOff>9525</xdr:colOff>
      <xdr:row>8</xdr:row>
      <xdr:rowOff>76200</xdr:rowOff>
    </xdr:to>
    <xdr:sp macro="" textlink="">
      <xdr:nvSpPr>
        <xdr:cNvPr id="948558" name="Line 5">
          <a:extLst>
            <a:ext uri="{FF2B5EF4-FFF2-40B4-BE49-F238E27FC236}">
              <a16:creationId xmlns:a16="http://schemas.microsoft.com/office/drawing/2014/main" id="{00000000-0008-0000-0100-00004E790E00}"/>
            </a:ext>
          </a:extLst>
        </xdr:cNvPr>
        <xdr:cNvSpPr>
          <a:spLocks noChangeShapeType="1"/>
        </xdr:cNvSpPr>
      </xdr:nvSpPr>
      <xdr:spPr bwMode="auto">
        <a:xfrm rot="-5400000">
          <a:off x="1943100"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xdr:col>
      <xdr:colOff>0</xdr:colOff>
      <xdr:row>10</xdr:row>
      <xdr:rowOff>85725</xdr:rowOff>
    </xdr:from>
    <xdr:to>
      <xdr:col>5</xdr:col>
      <xdr:colOff>9525</xdr:colOff>
      <xdr:row>10</xdr:row>
      <xdr:rowOff>85725</xdr:rowOff>
    </xdr:to>
    <xdr:sp macro="" textlink="">
      <xdr:nvSpPr>
        <xdr:cNvPr id="948559" name="Line 5">
          <a:extLst>
            <a:ext uri="{FF2B5EF4-FFF2-40B4-BE49-F238E27FC236}">
              <a16:creationId xmlns:a16="http://schemas.microsoft.com/office/drawing/2014/main" id="{00000000-0008-0000-0100-00004F790E00}"/>
            </a:ext>
          </a:extLst>
        </xdr:cNvPr>
        <xdr:cNvSpPr>
          <a:spLocks noChangeShapeType="1"/>
        </xdr:cNvSpPr>
      </xdr:nvSpPr>
      <xdr:spPr bwMode="auto">
        <a:xfrm rot="-5400000">
          <a:off x="1943100"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48560" name="Line 19">
          <a:extLst>
            <a:ext uri="{FF2B5EF4-FFF2-40B4-BE49-F238E27FC236}">
              <a16:creationId xmlns:a16="http://schemas.microsoft.com/office/drawing/2014/main" id="{00000000-0008-0000-0100-00005079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47625</xdr:colOff>
      <xdr:row>16</xdr:row>
      <xdr:rowOff>266700</xdr:rowOff>
    </xdr:from>
    <xdr:to>
      <xdr:col>22</xdr:col>
      <xdr:colOff>85725</xdr:colOff>
      <xdr:row>16</xdr:row>
      <xdr:rowOff>266700</xdr:rowOff>
    </xdr:to>
    <xdr:sp macro="" textlink="">
      <xdr:nvSpPr>
        <xdr:cNvPr id="948561" name="Line 30">
          <a:extLst>
            <a:ext uri="{FF2B5EF4-FFF2-40B4-BE49-F238E27FC236}">
              <a16:creationId xmlns:a16="http://schemas.microsoft.com/office/drawing/2014/main" id="{00000000-0008-0000-0100-000051790E00}"/>
            </a:ext>
          </a:extLst>
        </xdr:cNvPr>
        <xdr:cNvSpPr>
          <a:spLocks noChangeShapeType="1"/>
        </xdr:cNvSpPr>
      </xdr:nvSpPr>
      <xdr:spPr bwMode="auto">
        <a:xfrm rot="-5400000">
          <a:off x="66960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8562" name="Line 1">
          <a:extLst>
            <a:ext uri="{FF2B5EF4-FFF2-40B4-BE49-F238E27FC236}">
              <a16:creationId xmlns:a16="http://schemas.microsoft.com/office/drawing/2014/main" id="{00000000-0008-0000-0100-00005279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8563" name="Line 1">
          <a:extLst>
            <a:ext uri="{FF2B5EF4-FFF2-40B4-BE49-F238E27FC236}">
              <a16:creationId xmlns:a16="http://schemas.microsoft.com/office/drawing/2014/main" id="{00000000-0008-0000-0100-00005379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1609" name="Line 1">
          <a:extLst>
            <a:ext uri="{FF2B5EF4-FFF2-40B4-BE49-F238E27FC236}">
              <a16:creationId xmlns:a16="http://schemas.microsoft.com/office/drawing/2014/main" id="{00000000-0008-0000-0A00-0000295E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1610" name="Line 2">
          <a:extLst>
            <a:ext uri="{FF2B5EF4-FFF2-40B4-BE49-F238E27FC236}">
              <a16:creationId xmlns:a16="http://schemas.microsoft.com/office/drawing/2014/main" id="{00000000-0008-0000-0A00-00002A5E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1611" name="Line 3">
          <a:extLst>
            <a:ext uri="{FF2B5EF4-FFF2-40B4-BE49-F238E27FC236}">
              <a16:creationId xmlns:a16="http://schemas.microsoft.com/office/drawing/2014/main" id="{00000000-0008-0000-0A00-00002B5E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1612" name="Line 4">
          <a:extLst>
            <a:ext uri="{FF2B5EF4-FFF2-40B4-BE49-F238E27FC236}">
              <a16:creationId xmlns:a16="http://schemas.microsoft.com/office/drawing/2014/main" id="{00000000-0008-0000-0A00-00002C5E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1613" name="Line 5">
          <a:extLst>
            <a:ext uri="{FF2B5EF4-FFF2-40B4-BE49-F238E27FC236}">
              <a16:creationId xmlns:a16="http://schemas.microsoft.com/office/drawing/2014/main" id="{00000000-0008-0000-0A00-00002D5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1614" name="Line 6">
          <a:extLst>
            <a:ext uri="{FF2B5EF4-FFF2-40B4-BE49-F238E27FC236}">
              <a16:creationId xmlns:a16="http://schemas.microsoft.com/office/drawing/2014/main" id="{00000000-0008-0000-0A00-00002E5E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1615" name="Line 7">
          <a:extLst>
            <a:ext uri="{FF2B5EF4-FFF2-40B4-BE49-F238E27FC236}">
              <a16:creationId xmlns:a16="http://schemas.microsoft.com/office/drawing/2014/main" id="{00000000-0008-0000-0A00-00002F5E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16" name="Line 8">
          <a:extLst>
            <a:ext uri="{FF2B5EF4-FFF2-40B4-BE49-F238E27FC236}">
              <a16:creationId xmlns:a16="http://schemas.microsoft.com/office/drawing/2014/main" id="{00000000-0008-0000-0A00-000030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1617" name="Line 9">
          <a:extLst>
            <a:ext uri="{FF2B5EF4-FFF2-40B4-BE49-F238E27FC236}">
              <a16:creationId xmlns:a16="http://schemas.microsoft.com/office/drawing/2014/main" id="{00000000-0008-0000-0A00-0000315E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18" name="Line 16">
          <a:extLst>
            <a:ext uri="{FF2B5EF4-FFF2-40B4-BE49-F238E27FC236}">
              <a16:creationId xmlns:a16="http://schemas.microsoft.com/office/drawing/2014/main" id="{00000000-0008-0000-0A00-000032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1619" name="Line 27">
          <a:extLst>
            <a:ext uri="{FF2B5EF4-FFF2-40B4-BE49-F238E27FC236}">
              <a16:creationId xmlns:a16="http://schemas.microsoft.com/office/drawing/2014/main" id="{00000000-0008-0000-0A00-0000335E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1620" name="Line 28">
          <a:extLst>
            <a:ext uri="{FF2B5EF4-FFF2-40B4-BE49-F238E27FC236}">
              <a16:creationId xmlns:a16="http://schemas.microsoft.com/office/drawing/2014/main" id="{00000000-0008-0000-0A00-0000345E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1621" name="Line 29">
          <a:extLst>
            <a:ext uri="{FF2B5EF4-FFF2-40B4-BE49-F238E27FC236}">
              <a16:creationId xmlns:a16="http://schemas.microsoft.com/office/drawing/2014/main" id="{00000000-0008-0000-0A00-0000355E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2" name="Line 78">
          <a:extLst>
            <a:ext uri="{FF2B5EF4-FFF2-40B4-BE49-F238E27FC236}">
              <a16:creationId xmlns:a16="http://schemas.microsoft.com/office/drawing/2014/main" id="{00000000-0008-0000-0A00-000036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3" name="Line 86">
          <a:extLst>
            <a:ext uri="{FF2B5EF4-FFF2-40B4-BE49-F238E27FC236}">
              <a16:creationId xmlns:a16="http://schemas.microsoft.com/office/drawing/2014/main" id="{00000000-0008-0000-0A00-000037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4" name="Line 109">
          <a:extLst>
            <a:ext uri="{FF2B5EF4-FFF2-40B4-BE49-F238E27FC236}">
              <a16:creationId xmlns:a16="http://schemas.microsoft.com/office/drawing/2014/main" id="{00000000-0008-0000-0A00-000038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5" name="Line 117">
          <a:extLst>
            <a:ext uri="{FF2B5EF4-FFF2-40B4-BE49-F238E27FC236}">
              <a16:creationId xmlns:a16="http://schemas.microsoft.com/office/drawing/2014/main" id="{00000000-0008-0000-0A00-000039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6" name="Line 140">
          <a:extLst>
            <a:ext uri="{FF2B5EF4-FFF2-40B4-BE49-F238E27FC236}">
              <a16:creationId xmlns:a16="http://schemas.microsoft.com/office/drawing/2014/main" id="{00000000-0008-0000-0A00-00003A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7" name="Line 148">
          <a:extLst>
            <a:ext uri="{FF2B5EF4-FFF2-40B4-BE49-F238E27FC236}">
              <a16:creationId xmlns:a16="http://schemas.microsoft.com/office/drawing/2014/main" id="{00000000-0008-0000-0A00-00003B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8" name="Line 171">
          <a:extLst>
            <a:ext uri="{FF2B5EF4-FFF2-40B4-BE49-F238E27FC236}">
              <a16:creationId xmlns:a16="http://schemas.microsoft.com/office/drawing/2014/main" id="{00000000-0008-0000-0A00-00003C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9" name="Line 179">
          <a:extLst>
            <a:ext uri="{FF2B5EF4-FFF2-40B4-BE49-F238E27FC236}">
              <a16:creationId xmlns:a16="http://schemas.microsoft.com/office/drawing/2014/main" id="{00000000-0008-0000-0A00-00003D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30" name="Line 202">
          <a:extLst>
            <a:ext uri="{FF2B5EF4-FFF2-40B4-BE49-F238E27FC236}">
              <a16:creationId xmlns:a16="http://schemas.microsoft.com/office/drawing/2014/main" id="{00000000-0008-0000-0A00-00003E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1631" name="AutoShape 209">
          <a:extLst>
            <a:ext uri="{FF2B5EF4-FFF2-40B4-BE49-F238E27FC236}">
              <a16:creationId xmlns:a16="http://schemas.microsoft.com/office/drawing/2014/main" id="{00000000-0008-0000-0A00-00003F5E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32" name="Line 210">
          <a:extLst>
            <a:ext uri="{FF2B5EF4-FFF2-40B4-BE49-F238E27FC236}">
              <a16:creationId xmlns:a16="http://schemas.microsoft.com/office/drawing/2014/main" id="{00000000-0008-0000-0A00-0000405E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1633" name="AutoShape 212">
          <a:extLst>
            <a:ext uri="{FF2B5EF4-FFF2-40B4-BE49-F238E27FC236}">
              <a16:creationId xmlns:a16="http://schemas.microsoft.com/office/drawing/2014/main" id="{00000000-0008-0000-0A00-0000415E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1634" name="Line 213">
          <a:extLst>
            <a:ext uri="{FF2B5EF4-FFF2-40B4-BE49-F238E27FC236}">
              <a16:creationId xmlns:a16="http://schemas.microsoft.com/office/drawing/2014/main" id="{00000000-0008-0000-0A00-0000425E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1635" name="Line 224">
          <a:extLst>
            <a:ext uri="{FF2B5EF4-FFF2-40B4-BE49-F238E27FC236}">
              <a16:creationId xmlns:a16="http://schemas.microsoft.com/office/drawing/2014/main" id="{00000000-0008-0000-0A00-0000435E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1636" name="Line 222">
          <a:extLst>
            <a:ext uri="{FF2B5EF4-FFF2-40B4-BE49-F238E27FC236}">
              <a16:creationId xmlns:a16="http://schemas.microsoft.com/office/drawing/2014/main" id="{00000000-0008-0000-0A00-0000445E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1637" name="グループ化 41">
          <a:extLst>
            <a:ext uri="{FF2B5EF4-FFF2-40B4-BE49-F238E27FC236}">
              <a16:creationId xmlns:a16="http://schemas.microsoft.com/office/drawing/2014/main" id="{00000000-0008-0000-0A00-0000455E0E00}"/>
            </a:ext>
          </a:extLst>
        </xdr:cNvPr>
        <xdr:cNvGrpSpPr>
          <a:grpSpLocks/>
        </xdr:cNvGrpSpPr>
      </xdr:nvGrpSpPr>
      <xdr:grpSpPr bwMode="auto">
        <a:xfrm>
          <a:off x="1479550" y="2187575"/>
          <a:ext cx="406400" cy="631825"/>
          <a:chOff x="1447800" y="2186940"/>
          <a:chExt cx="38862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1638" name="Line 5">
          <a:extLst>
            <a:ext uri="{FF2B5EF4-FFF2-40B4-BE49-F238E27FC236}">
              <a16:creationId xmlns:a16="http://schemas.microsoft.com/office/drawing/2014/main" id="{00000000-0008-0000-0A00-0000465E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1639" name="Line 5">
          <a:extLst>
            <a:ext uri="{FF2B5EF4-FFF2-40B4-BE49-F238E27FC236}">
              <a16:creationId xmlns:a16="http://schemas.microsoft.com/office/drawing/2014/main" id="{00000000-0008-0000-0A00-0000475E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257175</xdr:rowOff>
    </xdr:from>
    <xdr:to>
      <xdr:col>22</xdr:col>
      <xdr:colOff>142875</xdr:colOff>
      <xdr:row>16</xdr:row>
      <xdr:rowOff>257175</xdr:rowOff>
    </xdr:to>
    <xdr:sp macro="" textlink="">
      <xdr:nvSpPr>
        <xdr:cNvPr id="941640" name="Line 224">
          <a:extLst>
            <a:ext uri="{FF2B5EF4-FFF2-40B4-BE49-F238E27FC236}">
              <a16:creationId xmlns:a16="http://schemas.microsoft.com/office/drawing/2014/main" id="{00000000-0008-0000-0A00-0000485E0E00}"/>
            </a:ext>
          </a:extLst>
        </xdr:cNvPr>
        <xdr:cNvSpPr>
          <a:spLocks noChangeShapeType="1"/>
        </xdr:cNvSpPr>
      </xdr:nvSpPr>
      <xdr:spPr bwMode="auto">
        <a:xfrm rot="-5400000">
          <a:off x="67579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1641" name="Line 1">
          <a:extLst>
            <a:ext uri="{FF2B5EF4-FFF2-40B4-BE49-F238E27FC236}">
              <a16:creationId xmlns:a16="http://schemas.microsoft.com/office/drawing/2014/main" id="{00000000-0008-0000-0A00-0000495E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1642" name="Line 1">
          <a:extLst>
            <a:ext uri="{FF2B5EF4-FFF2-40B4-BE49-F238E27FC236}">
              <a16:creationId xmlns:a16="http://schemas.microsoft.com/office/drawing/2014/main" id="{00000000-0008-0000-0A00-00004A5E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2633" name="Line 1">
          <a:extLst>
            <a:ext uri="{FF2B5EF4-FFF2-40B4-BE49-F238E27FC236}">
              <a16:creationId xmlns:a16="http://schemas.microsoft.com/office/drawing/2014/main" id="{00000000-0008-0000-0B00-0000296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2634" name="Line 2">
          <a:extLst>
            <a:ext uri="{FF2B5EF4-FFF2-40B4-BE49-F238E27FC236}">
              <a16:creationId xmlns:a16="http://schemas.microsoft.com/office/drawing/2014/main" id="{00000000-0008-0000-0B00-00002A6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2635" name="Line 3">
          <a:extLst>
            <a:ext uri="{FF2B5EF4-FFF2-40B4-BE49-F238E27FC236}">
              <a16:creationId xmlns:a16="http://schemas.microsoft.com/office/drawing/2014/main" id="{00000000-0008-0000-0B00-00002B6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2636" name="Line 4">
          <a:extLst>
            <a:ext uri="{FF2B5EF4-FFF2-40B4-BE49-F238E27FC236}">
              <a16:creationId xmlns:a16="http://schemas.microsoft.com/office/drawing/2014/main" id="{00000000-0008-0000-0B00-00002C6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2637" name="Line 5">
          <a:extLst>
            <a:ext uri="{FF2B5EF4-FFF2-40B4-BE49-F238E27FC236}">
              <a16:creationId xmlns:a16="http://schemas.microsoft.com/office/drawing/2014/main" id="{00000000-0008-0000-0B00-00002D6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2638" name="Line 6">
          <a:extLst>
            <a:ext uri="{FF2B5EF4-FFF2-40B4-BE49-F238E27FC236}">
              <a16:creationId xmlns:a16="http://schemas.microsoft.com/office/drawing/2014/main" id="{00000000-0008-0000-0B00-00002E6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2639" name="Line 7">
          <a:extLst>
            <a:ext uri="{FF2B5EF4-FFF2-40B4-BE49-F238E27FC236}">
              <a16:creationId xmlns:a16="http://schemas.microsoft.com/office/drawing/2014/main" id="{00000000-0008-0000-0B00-00002F6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0" name="Line 8">
          <a:extLst>
            <a:ext uri="{FF2B5EF4-FFF2-40B4-BE49-F238E27FC236}">
              <a16:creationId xmlns:a16="http://schemas.microsoft.com/office/drawing/2014/main" id="{00000000-0008-0000-0B00-000030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2641" name="Line 9">
          <a:extLst>
            <a:ext uri="{FF2B5EF4-FFF2-40B4-BE49-F238E27FC236}">
              <a16:creationId xmlns:a16="http://schemas.microsoft.com/office/drawing/2014/main" id="{00000000-0008-0000-0B00-0000316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2" name="Line 16">
          <a:extLst>
            <a:ext uri="{FF2B5EF4-FFF2-40B4-BE49-F238E27FC236}">
              <a16:creationId xmlns:a16="http://schemas.microsoft.com/office/drawing/2014/main" id="{00000000-0008-0000-0B00-000032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2643" name="Line 27">
          <a:extLst>
            <a:ext uri="{FF2B5EF4-FFF2-40B4-BE49-F238E27FC236}">
              <a16:creationId xmlns:a16="http://schemas.microsoft.com/office/drawing/2014/main" id="{00000000-0008-0000-0B00-0000336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2644" name="Line 28">
          <a:extLst>
            <a:ext uri="{FF2B5EF4-FFF2-40B4-BE49-F238E27FC236}">
              <a16:creationId xmlns:a16="http://schemas.microsoft.com/office/drawing/2014/main" id="{00000000-0008-0000-0B00-0000346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2645" name="Line 29">
          <a:extLst>
            <a:ext uri="{FF2B5EF4-FFF2-40B4-BE49-F238E27FC236}">
              <a16:creationId xmlns:a16="http://schemas.microsoft.com/office/drawing/2014/main" id="{00000000-0008-0000-0B00-0000356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6" name="Line 78">
          <a:extLst>
            <a:ext uri="{FF2B5EF4-FFF2-40B4-BE49-F238E27FC236}">
              <a16:creationId xmlns:a16="http://schemas.microsoft.com/office/drawing/2014/main" id="{00000000-0008-0000-0B00-000036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7" name="Line 86">
          <a:extLst>
            <a:ext uri="{FF2B5EF4-FFF2-40B4-BE49-F238E27FC236}">
              <a16:creationId xmlns:a16="http://schemas.microsoft.com/office/drawing/2014/main" id="{00000000-0008-0000-0B00-000037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8" name="Line 109">
          <a:extLst>
            <a:ext uri="{FF2B5EF4-FFF2-40B4-BE49-F238E27FC236}">
              <a16:creationId xmlns:a16="http://schemas.microsoft.com/office/drawing/2014/main" id="{00000000-0008-0000-0B00-000038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9" name="Line 117">
          <a:extLst>
            <a:ext uri="{FF2B5EF4-FFF2-40B4-BE49-F238E27FC236}">
              <a16:creationId xmlns:a16="http://schemas.microsoft.com/office/drawing/2014/main" id="{00000000-0008-0000-0B00-000039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0" name="Line 140">
          <a:extLst>
            <a:ext uri="{FF2B5EF4-FFF2-40B4-BE49-F238E27FC236}">
              <a16:creationId xmlns:a16="http://schemas.microsoft.com/office/drawing/2014/main" id="{00000000-0008-0000-0B00-00003A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1" name="Line 148">
          <a:extLst>
            <a:ext uri="{FF2B5EF4-FFF2-40B4-BE49-F238E27FC236}">
              <a16:creationId xmlns:a16="http://schemas.microsoft.com/office/drawing/2014/main" id="{00000000-0008-0000-0B00-00003B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2" name="Line 171">
          <a:extLst>
            <a:ext uri="{FF2B5EF4-FFF2-40B4-BE49-F238E27FC236}">
              <a16:creationId xmlns:a16="http://schemas.microsoft.com/office/drawing/2014/main" id="{00000000-0008-0000-0B00-00003C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3" name="Line 179">
          <a:extLst>
            <a:ext uri="{FF2B5EF4-FFF2-40B4-BE49-F238E27FC236}">
              <a16:creationId xmlns:a16="http://schemas.microsoft.com/office/drawing/2014/main" id="{00000000-0008-0000-0B00-00003D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4" name="Line 202">
          <a:extLst>
            <a:ext uri="{FF2B5EF4-FFF2-40B4-BE49-F238E27FC236}">
              <a16:creationId xmlns:a16="http://schemas.microsoft.com/office/drawing/2014/main" id="{00000000-0008-0000-0B00-00003E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2655" name="AutoShape 209">
          <a:extLst>
            <a:ext uri="{FF2B5EF4-FFF2-40B4-BE49-F238E27FC236}">
              <a16:creationId xmlns:a16="http://schemas.microsoft.com/office/drawing/2014/main" id="{00000000-0008-0000-0B00-00003F6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6" name="Line 210">
          <a:extLst>
            <a:ext uri="{FF2B5EF4-FFF2-40B4-BE49-F238E27FC236}">
              <a16:creationId xmlns:a16="http://schemas.microsoft.com/office/drawing/2014/main" id="{00000000-0008-0000-0B00-0000406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2657" name="AutoShape 212">
          <a:extLst>
            <a:ext uri="{FF2B5EF4-FFF2-40B4-BE49-F238E27FC236}">
              <a16:creationId xmlns:a16="http://schemas.microsoft.com/office/drawing/2014/main" id="{00000000-0008-0000-0B00-000041620E00}"/>
            </a:ext>
          </a:extLst>
        </xdr:cNvPr>
        <xdr:cNvSpPr>
          <a:spLocks/>
        </xdr:cNvSpPr>
      </xdr:nvSpPr>
      <xdr:spPr bwMode="auto">
        <a:xfrm>
          <a:off x="126015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2658" name="Line 213">
          <a:extLst>
            <a:ext uri="{FF2B5EF4-FFF2-40B4-BE49-F238E27FC236}">
              <a16:creationId xmlns:a16="http://schemas.microsoft.com/office/drawing/2014/main" id="{00000000-0008-0000-0B00-00004262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2659" name="Line 224">
          <a:extLst>
            <a:ext uri="{FF2B5EF4-FFF2-40B4-BE49-F238E27FC236}">
              <a16:creationId xmlns:a16="http://schemas.microsoft.com/office/drawing/2014/main" id="{00000000-0008-0000-0B00-00004362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2660" name="Line 222">
          <a:extLst>
            <a:ext uri="{FF2B5EF4-FFF2-40B4-BE49-F238E27FC236}">
              <a16:creationId xmlns:a16="http://schemas.microsoft.com/office/drawing/2014/main" id="{00000000-0008-0000-0B00-00004462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2661" name="グループ化 41">
          <a:extLst>
            <a:ext uri="{FF2B5EF4-FFF2-40B4-BE49-F238E27FC236}">
              <a16:creationId xmlns:a16="http://schemas.microsoft.com/office/drawing/2014/main" id="{00000000-0008-0000-0B00-000045620E00}"/>
            </a:ext>
          </a:extLst>
        </xdr:cNvPr>
        <xdr:cNvGrpSpPr>
          <a:grpSpLocks/>
        </xdr:cNvGrpSpPr>
      </xdr:nvGrpSpPr>
      <xdr:grpSpPr bwMode="auto">
        <a:xfrm>
          <a:off x="1479550" y="2197100"/>
          <a:ext cx="406400" cy="631825"/>
          <a:chOff x="1447800" y="2194560"/>
          <a:chExt cx="38862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2662" name="Line 5">
          <a:extLst>
            <a:ext uri="{FF2B5EF4-FFF2-40B4-BE49-F238E27FC236}">
              <a16:creationId xmlns:a16="http://schemas.microsoft.com/office/drawing/2014/main" id="{00000000-0008-0000-0B00-00004662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2663" name="Line 5">
          <a:extLst>
            <a:ext uri="{FF2B5EF4-FFF2-40B4-BE49-F238E27FC236}">
              <a16:creationId xmlns:a16="http://schemas.microsoft.com/office/drawing/2014/main" id="{00000000-0008-0000-0B00-00004762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2664" name="Line 224">
          <a:extLst>
            <a:ext uri="{FF2B5EF4-FFF2-40B4-BE49-F238E27FC236}">
              <a16:creationId xmlns:a16="http://schemas.microsoft.com/office/drawing/2014/main" id="{00000000-0008-0000-0B00-00004862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2665" name="Line 1">
          <a:extLst>
            <a:ext uri="{FF2B5EF4-FFF2-40B4-BE49-F238E27FC236}">
              <a16:creationId xmlns:a16="http://schemas.microsoft.com/office/drawing/2014/main" id="{00000000-0008-0000-0B00-0000496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2666" name="Line 1">
          <a:extLst>
            <a:ext uri="{FF2B5EF4-FFF2-40B4-BE49-F238E27FC236}">
              <a16:creationId xmlns:a16="http://schemas.microsoft.com/office/drawing/2014/main" id="{00000000-0008-0000-0B00-00004A6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3661" name="Line 1">
          <a:extLst>
            <a:ext uri="{FF2B5EF4-FFF2-40B4-BE49-F238E27FC236}">
              <a16:creationId xmlns:a16="http://schemas.microsoft.com/office/drawing/2014/main" id="{00000000-0008-0000-0C00-00002D6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3662" name="Line 2">
          <a:extLst>
            <a:ext uri="{FF2B5EF4-FFF2-40B4-BE49-F238E27FC236}">
              <a16:creationId xmlns:a16="http://schemas.microsoft.com/office/drawing/2014/main" id="{00000000-0008-0000-0C00-00002E6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3663" name="Line 3">
          <a:extLst>
            <a:ext uri="{FF2B5EF4-FFF2-40B4-BE49-F238E27FC236}">
              <a16:creationId xmlns:a16="http://schemas.microsoft.com/office/drawing/2014/main" id="{00000000-0008-0000-0C00-00002F6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3664" name="Line 4">
          <a:extLst>
            <a:ext uri="{FF2B5EF4-FFF2-40B4-BE49-F238E27FC236}">
              <a16:creationId xmlns:a16="http://schemas.microsoft.com/office/drawing/2014/main" id="{00000000-0008-0000-0C00-0000306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3665" name="Line 5">
          <a:extLst>
            <a:ext uri="{FF2B5EF4-FFF2-40B4-BE49-F238E27FC236}">
              <a16:creationId xmlns:a16="http://schemas.microsoft.com/office/drawing/2014/main" id="{00000000-0008-0000-0C00-0000316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3666" name="Line 6">
          <a:extLst>
            <a:ext uri="{FF2B5EF4-FFF2-40B4-BE49-F238E27FC236}">
              <a16:creationId xmlns:a16="http://schemas.microsoft.com/office/drawing/2014/main" id="{00000000-0008-0000-0C00-0000326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3667" name="Line 7">
          <a:extLst>
            <a:ext uri="{FF2B5EF4-FFF2-40B4-BE49-F238E27FC236}">
              <a16:creationId xmlns:a16="http://schemas.microsoft.com/office/drawing/2014/main" id="{00000000-0008-0000-0C00-0000336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68" name="Line 8">
          <a:extLst>
            <a:ext uri="{FF2B5EF4-FFF2-40B4-BE49-F238E27FC236}">
              <a16:creationId xmlns:a16="http://schemas.microsoft.com/office/drawing/2014/main" id="{00000000-0008-0000-0C00-000034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3669" name="Line 9">
          <a:extLst>
            <a:ext uri="{FF2B5EF4-FFF2-40B4-BE49-F238E27FC236}">
              <a16:creationId xmlns:a16="http://schemas.microsoft.com/office/drawing/2014/main" id="{00000000-0008-0000-0C00-0000356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0" name="Line 16">
          <a:extLst>
            <a:ext uri="{FF2B5EF4-FFF2-40B4-BE49-F238E27FC236}">
              <a16:creationId xmlns:a16="http://schemas.microsoft.com/office/drawing/2014/main" id="{00000000-0008-0000-0C00-000036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3671" name="Line 27">
          <a:extLst>
            <a:ext uri="{FF2B5EF4-FFF2-40B4-BE49-F238E27FC236}">
              <a16:creationId xmlns:a16="http://schemas.microsoft.com/office/drawing/2014/main" id="{00000000-0008-0000-0C00-0000376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3672" name="Line 28">
          <a:extLst>
            <a:ext uri="{FF2B5EF4-FFF2-40B4-BE49-F238E27FC236}">
              <a16:creationId xmlns:a16="http://schemas.microsoft.com/office/drawing/2014/main" id="{00000000-0008-0000-0C00-0000386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3673" name="Line 29">
          <a:extLst>
            <a:ext uri="{FF2B5EF4-FFF2-40B4-BE49-F238E27FC236}">
              <a16:creationId xmlns:a16="http://schemas.microsoft.com/office/drawing/2014/main" id="{00000000-0008-0000-0C00-0000396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4" name="Line 77">
          <a:extLst>
            <a:ext uri="{FF2B5EF4-FFF2-40B4-BE49-F238E27FC236}">
              <a16:creationId xmlns:a16="http://schemas.microsoft.com/office/drawing/2014/main" id="{00000000-0008-0000-0C00-00003A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5" name="Line 85">
          <a:extLst>
            <a:ext uri="{FF2B5EF4-FFF2-40B4-BE49-F238E27FC236}">
              <a16:creationId xmlns:a16="http://schemas.microsoft.com/office/drawing/2014/main" id="{00000000-0008-0000-0C00-00003B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6" name="Line 108">
          <a:extLst>
            <a:ext uri="{FF2B5EF4-FFF2-40B4-BE49-F238E27FC236}">
              <a16:creationId xmlns:a16="http://schemas.microsoft.com/office/drawing/2014/main" id="{00000000-0008-0000-0C00-00003C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7" name="Line 116">
          <a:extLst>
            <a:ext uri="{FF2B5EF4-FFF2-40B4-BE49-F238E27FC236}">
              <a16:creationId xmlns:a16="http://schemas.microsoft.com/office/drawing/2014/main" id="{00000000-0008-0000-0C00-00003D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8" name="Line 139">
          <a:extLst>
            <a:ext uri="{FF2B5EF4-FFF2-40B4-BE49-F238E27FC236}">
              <a16:creationId xmlns:a16="http://schemas.microsoft.com/office/drawing/2014/main" id="{00000000-0008-0000-0C00-00003E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9" name="Line 147">
          <a:extLst>
            <a:ext uri="{FF2B5EF4-FFF2-40B4-BE49-F238E27FC236}">
              <a16:creationId xmlns:a16="http://schemas.microsoft.com/office/drawing/2014/main" id="{00000000-0008-0000-0C00-00003F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80" name="Line 170">
          <a:extLst>
            <a:ext uri="{FF2B5EF4-FFF2-40B4-BE49-F238E27FC236}">
              <a16:creationId xmlns:a16="http://schemas.microsoft.com/office/drawing/2014/main" id="{00000000-0008-0000-0C00-000040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81" name="Line 178">
          <a:extLst>
            <a:ext uri="{FF2B5EF4-FFF2-40B4-BE49-F238E27FC236}">
              <a16:creationId xmlns:a16="http://schemas.microsoft.com/office/drawing/2014/main" id="{00000000-0008-0000-0C00-000041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82" name="Line 201">
          <a:extLst>
            <a:ext uri="{FF2B5EF4-FFF2-40B4-BE49-F238E27FC236}">
              <a16:creationId xmlns:a16="http://schemas.microsoft.com/office/drawing/2014/main" id="{00000000-0008-0000-0C00-000042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3683" name="AutoShape 208">
          <a:extLst>
            <a:ext uri="{FF2B5EF4-FFF2-40B4-BE49-F238E27FC236}">
              <a16:creationId xmlns:a16="http://schemas.microsoft.com/office/drawing/2014/main" id="{00000000-0008-0000-0C00-0000436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84" name="Line 209">
          <a:extLst>
            <a:ext uri="{FF2B5EF4-FFF2-40B4-BE49-F238E27FC236}">
              <a16:creationId xmlns:a16="http://schemas.microsoft.com/office/drawing/2014/main" id="{00000000-0008-0000-0C00-0000446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3685" name="AutoShape 211">
          <a:extLst>
            <a:ext uri="{FF2B5EF4-FFF2-40B4-BE49-F238E27FC236}">
              <a16:creationId xmlns:a16="http://schemas.microsoft.com/office/drawing/2014/main" id="{00000000-0008-0000-0C00-00004566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3686" name="Line 212">
          <a:extLst>
            <a:ext uri="{FF2B5EF4-FFF2-40B4-BE49-F238E27FC236}">
              <a16:creationId xmlns:a16="http://schemas.microsoft.com/office/drawing/2014/main" id="{00000000-0008-0000-0C00-00004666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3687" name="Line 223">
          <a:extLst>
            <a:ext uri="{FF2B5EF4-FFF2-40B4-BE49-F238E27FC236}">
              <a16:creationId xmlns:a16="http://schemas.microsoft.com/office/drawing/2014/main" id="{00000000-0008-0000-0C00-00004766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3688" name="Line 221">
          <a:extLst>
            <a:ext uri="{FF2B5EF4-FFF2-40B4-BE49-F238E27FC236}">
              <a16:creationId xmlns:a16="http://schemas.microsoft.com/office/drawing/2014/main" id="{00000000-0008-0000-0C00-00004866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3689" name="グループ化 41">
          <a:extLst>
            <a:ext uri="{FF2B5EF4-FFF2-40B4-BE49-F238E27FC236}">
              <a16:creationId xmlns:a16="http://schemas.microsoft.com/office/drawing/2014/main" id="{00000000-0008-0000-0C00-000049660E00}"/>
            </a:ext>
          </a:extLst>
        </xdr:cNvPr>
        <xdr:cNvGrpSpPr>
          <a:grpSpLocks/>
        </xdr:cNvGrpSpPr>
      </xdr:nvGrpSpPr>
      <xdr:grpSpPr bwMode="auto">
        <a:xfrm>
          <a:off x="1479550" y="2187575"/>
          <a:ext cx="406400" cy="631825"/>
          <a:chOff x="1447800" y="2186940"/>
          <a:chExt cx="38862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3690" name="Line 5">
          <a:extLst>
            <a:ext uri="{FF2B5EF4-FFF2-40B4-BE49-F238E27FC236}">
              <a16:creationId xmlns:a16="http://schemas.microsoft.com/office/drawing/2014/main" id="{00000000-0008-0000-0C00-00004A66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3691" name="Line 5">
          <a:extLst>
            <a:ext uri="{FF2B5EF4-FFF2-40B4-BE49-F238E27FC236}">
              <a16:creationId xmlns:a16="http://schemas.microsoft.com/office/drawing/2014/main" id="{00000000-0008-0000-0C00-00004B66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3692" name="Line 223">
          <a:extLst>
            <a:ext uri="{FF2B5EF4-FFF2-40B4-BE49-F238E27FC236}">
              <a16:creationId xmlns:a16="http://schemas.microsoft.com/office/drawing/2014/main" id="{00000000-0008-0000-0C00-00004C66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3693" name="Line 1">
          <a:extLst>
            <a:ext uri="{FF2B5EF4-FFF2-40B4-BE49-F238E27FC236}">
              <a16:creationId xmlns:a16="http://schemas.microsoft.com/office/drawing/2014/main" id="{00000000-0008-0000-0C00-00004D6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3694" name="Line 1">
          <a:extLst>
            <a:ext uri="{FF2B5EF4-FFF2-40B4-BE49-F238E27FC236}">
              <a16:creationId xmlns:a16="http://schemas.microsoft.com/office/drawing/2014/main" id="{00000000-0008-0000-0C00-00004E6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4685" name="Line 1">
          <a:extLst>
            <a:ext uri="{FF2B5EF4-FFF2-40B4-BE49-F238E27FC236}">
              <a16:creationId xmlns:a16="http://schemas.microsoft.com/office/drawing/2014/main" id="{00000000-0008-0000-0D00-00002D6A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4686" name="Line 2">
          <a:extLst>
            <a:ext uri="{FF2B5EF4-FFF2-40B4-BE49-F238E27FC236}">
              <a16:creationId xmlns:a16="http://schemas.microsoft.com/office/drawing/2014/main" id="{00000000-0008-0000-0D00-00002E6A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4687" name="Line 3">
          <a:extLst>
            <a:ext uri="{FF2B5EF4-FFF2-40B4-BE49-F238E27FC236}">
              <a16:creationId xmlns:a16="http://schemas.microsoft.com/office/drawing/2014/main" id="{00000000-0008-0000-0D00-00002F6A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4688" name="Line 4">
          <a:extLst>
            <a:ext uri="{FF2B5EF4-FFF2-40B4-BE49-F238E27FC236}">
              <a16:creationId xmlns:a16="http://schemas.microsoft.com/office/drawing/2014/main" id="{00000000-0008-0000-0D00-0000306A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4689" name="Line 5">
          <a:extLst>
            <a:ext uri="{FF2B5EF4-FFF2-40B4-BE49-F238E27FC236}">
              <a16:creationId xmlns:a16="http://schemas.microsoft.com/office/drawing/2014/main" id="{00000000-0008-0000-0D00-0000316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4690" name="Line 6">
          <a:extLst>
            <a:ext uri="{FF2B5EF4-FFF2-40B4-BE49-F238E27FC236}">
              <a16:creationId xmlns:a16="http://schemas.microsoft.com/office/drawing/2014/main" id="{00000000-0008-0000-0D00-0000326A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4691" name="Line 7">
          <a:extLst>
            <a:ext uri="{FF2B5EF4-FFF2-40B4-BE49-F238E27FC236}">
              <a16:creationId xmlns:a16="http://schemas.microsoft.com/office/drawing/2014/main" id="{00000000-0008-0000-0D00-0000336A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692" name="Line 8">
          <a:extLst>
            <a:ext uri="{FF2B5EF4-FFF2-40B4-BE49-F238E27FC236}">
              <a16:creationId xmlns:a16="http://schemas.microsoft.com/office/drawing/2014/main" id="{00000000-0008-0000-0D00-000034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4693" name="Line 9">
          <a:extLst>
            <a:ext uri="{FF2B5EF4-FFF2-40B4-BE49-F238E27FC236}">
              <a16:creationId xmlns:a16="http://schemas.microsoft.com/office/drawing/2014/main" id="{00000000-0008-0000-0D00-0000356A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694" name="Line 16">
          <a:extLst>
            <a:ext uri="{FF2B5EF4-FFF2-40B4-BE49-F238E27FC236}">
              <a16:creationId xmlns:a16="http://schemas.microsoft.com/office/drawing/2014/main" id="{00000000-0008-0000-0D00-000036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4695" name="Line 27">
          <a:extLst>
            <a:ext uri="{FF2B5EF4-FFF2-40B4-BE49-F238E27FC236}">
              <a16:creationId xmlns:a16="http://schemas.microsoft.com/office/drawing/2014/main" id="{00000000-0008-0000-0D00-0000376A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4696" name="Line 28">
          <a:extLst>
            <a:ext uri="{FF2B5EF4-FFF2-40B4-BE49-F238E27FC236}">
              <a16:creationId xmlns:a16="http://schemas.microsoft.com/office/drawing/2014/main" id="{00000000-0008-0000-0D00-0000386A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4697" name="Line 29">
          <a:extLst>
            <a:ext uri="{FF2B5EF4-FFF2-40B4-BE49-F238E27FC236}">
              <a16:creationId xmlns:a16="http://schemas.microsoft.com/office/drawing/2014/main" id="{00000000-0008-0000-0D00-0000396A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698" name="Line 77">
          <a:extLst>
            <a:ext uri="{FF2B5EF4-FFF2-40B4-BE49-F238E27FC236}">
              <a16:creationId xmlns:a16="http://schemas.microsoft.com/office/drawing/2014/main" id="{00000000-0008-0000-0D00-00003A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699" name="Line 85">
          <a:extLst>
            <a:ext uri="{FF2B5EF4-FFF2-40B4-BE49-F238E27FC236}">
              <a16:creationId xmlns:a16="http://schemas.microsoft.com/office/drawing/2014/main" id="{00000000-0008-0000-0D00-00003B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0" name="Line 108">
          <a:extLst>
            <a:ext uri="{FF2B5EF4-FFF2-40B4-BE49-F238E27FC236}">
              <a16:creationId xmlns:a16="http://schemas.microsoft.com/office/drawing/2014/main" id="{00000000-0008-0000-0D00-00003C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1" name="Line 116">
          <a:extLst>
            <a:ext uri="{FF2B5EF4-FFF2-40B4-BE49-F238E27FC236}">
              <a16:creationId xmlns:a16="http://schemas.microsoft.com/office/drawing/2014/main" id="{00000000-0008-0000-0D00-00003D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2" name="Line 139">
          <a:extLst>
            <a:ext uri="{FF2B5EF4-FFF2-40B4-BE49-F238E27FC236}">
              <a16:creationId xmlns:a16="http://schemas.microsoft.com/office/drawing/2014/main" id="{00000000-0008-0000-0D00-00003E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3" name="Line 147">
          <a:extLst>
            <a:ext uri="{FF2B5EF4-FFF2-40B4-BE49-F238E27FC236}">
              <a16:creationId xmlns:a16="http://schemas.microsoft.com/office/drawing/2014/main" id="{00000000-0008-0000-0D00-00003F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4" name="Line 170">
          <a:extLst>
            <a:ext uri="{FF2B5EF4-FFF2-40B4-BE49-F238E27FC236}">
              <a16:creationId xmlns:a16="http://schemas.microsoft.com/office/drawing/2014/main" id="{00000000-0008-0000-0D00-000040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5" name="Line 178">
          <a:extLst>
            <a:ext uri="{FF2B5EF4-FFF2-40B4-BE49-F238E27FC236}">
              <a16:creationId xmlns:a16="http://schemas.microsoft.com/office/drawing/2014/main" id="{00000000-0008-0000-0D00-000041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6" name="Line 201">
          <a:extLst>
            <a:ext uri="{FF2B5EF4-FFF2-40B4-BE49-F238E27FC236}">
              <a16:creationId xmlns:a16="http://schemas.microsoft.com/office/drawing/2014/main" id="{00000000-0008-0000-0D00-000042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4707" name="AutoShape 208">
          <a:extLst>
            <a:ext uri="{FF2B5EF4-FFF2-40B4-BE49-F238E27FC236}">
              <a16:creationId xmlns:a16="http://schemas.microsoft.com/office/drawing/2014/main" id="{00000000-0008-0000-0D00-0000436A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8" name="Line 209">
          <a:extLst>
            <a:ext uri="{FF2B5EF4-FFF2-40B4-BE49-F238E27FC236}">
              <a16:creationId xmlns:a16="http://schemas.microsoft.com/office/drawing/2014/main" id="{00000000-0008-0000-0D00-0000446A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44709" name="AutoShape 211">
          <a:extLst>
            <a:ext uri="{FF2B5EF4-FFF2-40B4-BE49-F238E27FC236}">
              <a16:creationId xmlns:a16="http://schemas.microsoft.com/office/drawing/2014/main" id="{00000000-0008-0000-0D00-0000456A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4710" name="Line 212">
          <a:extLst>
            <a:ext uri="{FF2B5EF4-FFF2-40B4-BE49-F238E27FC236}">
              <a16:creationId xmlns:a16="http://schemas.microsoft.com/office/drawing/2014/main" id="{00000000-0008-0000-0D00-0000466A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4711" name="Line 223">
          <a:extLst>
            <a:ext uri="{FF2B5EF4-FFF2-40B4-BE49-F238E27FC236}">
              <a16:creationId xmlns:a16="http://schemas.microsoft.com/office/drawing/2014/main" id="{00000000-0008-0000-0D00-0000476A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4712" name="Line 221">
          <a:extLst>
            <a:ext uri="{FF2B5EF4-FFF2-40B4-BE49-F238E27FC236}">
              <a16:creationId xmlns:a16="http://schemas.microsoft.com/office/drawing/2014/main" id="{00000000-0008-0000-0D00-0000486A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133350</xdr:rowOff>
    </xdr:to>
    <xdr:grpSp>
      <xdr:nvGrpSpPr>
        <xdr:cNvPr id="944713" name="グループ化 41">
          <a:extLst>
            <a:ext uri="{FF2B5EF4-FFF2-40B4-BE49-F238E27FC236}">
              <a16:creationId xmlns:a16="http://schemas.microsoft.com/office/drawing/2014/main" id="{00000000-0008-0000-0D00-0000496A0E00}"/>
            </a:ext>
          </a:extLst>
        </xdr:cNvPr>
        <xdr:cNvGrpSpPr>
          <a:grpSpLocks/>
        </xdr:cNvGrpSpPr>
      </xdr:nvGrpSpPr>
      <xdr:grpSpPr bwMode="auto">
        <a:xfrm>
          <a:off x="1479550" y="2178050"/>
          <a:ext cx="406400" cy="622300"/>
          <a:chOff x="1447800" y="2171700"/>
          <a:chExt cx="38862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447800" y="28041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312926"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620520" y="21812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4714" name="Line 5">
          <a:extLst>
            <a:ext uri="{FF2B5EF4-FFF2-40B4-BE49-F238E27FC236}">
              <a16:creationId xmlns:a16="http://schemas.microsoft.com/office/drawing/2014/main" id="{00000000-0008-0000-0D00-00004A6A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57150</xdr:rowOff>
    </xdr:from>
    <xdr:to>
      <xdr:col>5</xdr:col>
      <xdr:colOff>0</xdr:colOff>
      <xdr:row>10</xdr:row>
      <xdr:rowOff>57150</xdr:rowOff>
    </xdr:to>
    <xdr:sp macro="" textlink="">
      <xdr:nvSpPr>
        <xdr:cNvPr id="944715" name="Line 5">
          <a:extLst>
            <a:ext uri="{FF2B5EF4-FFF2-40B4-BE49-F238E27FC236}">
              <a16:creationId xmlns:a16="http://schemas.microsoft.com/office/drawing/2014/main" id="{00000000-0008-0000-0D00-00004B6A0E00}"/>
            </a:ext>
          </a:extLst>
        </xdr:cNvPr>
        <xdr:cNvSpPr>
          <a:spLocks noChangeShapeType="1"/>
        </xdr:cNvSpPr>
      </xdr:nvSpPr>
      <xdr:spPr bwMode="auto">
        <a:xfrm rot="-5400000">
          <a:off x="1933575" y="26193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247650</xdr:rowOff>
    </xdr:from>
    <xdr:to>
      <xdr:col>22</xdr:col>
      <xdr:colOff>133350</xdr:colOff>
      <xdr:row>16</xdr:row>
      <xdr:rowOff>247650</xdr:rowOff>
    </xdr:to>
    <xdr:sp macro="" textlink="">
      <xdr:nvSpPr>
        <xdr:cNvPr id="944716" name="Line 223">
          <a:extLst>
            <a:ext uri="{FF2B5EF4-FFF2-40B4-BE49-F238E27FC236}">
              <a16:creationId xmlns:a16="http://schemas.microsoft.com/office/drawing/2014/main" id="{00000000-0008-0000-0D00-00004C6A0E00}"/>
            </a:ext>
          </a:extLst>
        </xdr:cNvPr>
        <xdr:cNvSpPr>
          <a:spLocks noChangeShapeType="1"/>
        </xdr:cNvSpPr>
      </xdr:nvSpPr>
      <xdr:spPr bwMode="auto">
        <a:xfrm rot="-5400000">
          <a:off x="67437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4717" name="Line 1">
          <a:extLst>
            <a:ext uri="{FF2B5EF4-FFF2-40B4-BE49-F238E27FC236}">
              <a16:creationId xmlns:a16="http://schemas.microsoft.com/office/drawing/2014/main" id="{00000000-0008-0000-0D00-00004D6A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4718" name="Line 1">
          <a:extLst>
            <a:ext uri="{FF2B5EF4-FFF2-40B4-BE49-F238E27FC236}">
              <a16:creationId xmlns:a16="http://schemas.microsoft.com/office/drawing/2014/main" id="{00000000-0008-0000-0D00-00004E6A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3760" name="Line 1">
          <a:extLst>
            <a:ext uri="{FF2B5EF4-FFF2-40B4-BE49-F238E27FC236}">
              <a16:creationId xmlns:a16="http://schemas.microsoft.com/office/drawing/2014/main" id="{00000000-0008-0000-0E00-0000803F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3761" name="Line 2">
          <a:extLst>
            <a:ext uri="{FF2B5EF4-FFF2-40B4-BE49-F238E27FC236}">
              <a16:creationId xmlns:a16="http://schemas.microsoft.com/office/drawing/2014/main" id="{00000000-0008-0000-0E00-0000813F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3762" name="Line 3">
          <a:extLst>
            <a:ext uri="{FF2B5EF4-FFF2-40B4-BE49-F238E27FC236}">
              <a16:creationId xmlns:a16="http://schemas.microsoft.com/office/drawing/2014/main" id="{00000000-0008-0000-0E00-0000823F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3763" name="Line 4">
          <a:extLst>
            <a:ext uri="{FF2B5EF4-FFF2-40B4-BE49-F238E27FC236}">
              <a16:creationId xmlns:a16="http://schemas.microsoft.com/office/drawing/2014/main" id="{00000000-0008-0000-0E00-0000833F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3764" name="Line 5">
          <a:extLst>
            <a:ext uri="{FF2B5EF4-FFF2-40B4-BE49-F238E27FC236}">
              <a16:creationId xmlns:a16="http://schemas.microsoft.com/office/drawing/2014/main" id="{00000000-0008-0000-0E00-0000843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3765" name="Line 6">
          <a:extLst>
            <a:ext uri="{FF2B5EF4-FFF2-40B4-BE49-F238E27FC236}">
              <a16:creationId xmlns:a16="http://schemas.microsoft.com/office/drawing/2014/main" id="{00000000-0008-0000-0E00-0000853F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3766" name="Line 7">
          <a:extLst>
            <a:ext uri="{FF2B5EF4-FFF2-40B4-BE49-F238E27FC236}">
              <a16:creationId xmlns:a16="http://schemas.microsoft.com/office/drawing/2014/main" id="{00000000-0008-0000-0E00-0000863F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3767" name="Line 8">
          <a:extLst>
            <a:ext uri="{FF2B5EF4-FFF2-40B4-BE49-F238E27FC236}">
              <a16:creationId xmlns:a16="http://schemas.microsoft.com/office/drawing/2014/main" id="{00000000-0008-0000-0E00-0000873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3768" name="Line 9">
          <a:extLst>
            <a:ext uri="{FF2B5EF4-FFF2-40B4-BE49-F238E27FC236}">
              <a16:creationId xmlns:a16="http://schemas.microsoft.com/office/drawing/2014/main" id="{00000000-0008-0000-0E00-0000883F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69" name="Line 16">
          <a:extLst>
            <a:ext uri="{FF2B5EF4-FFF2-40B4-BE49-F238E27FC236}">
              <a16:creationId xmlns:a16="http://schemas.microsoft.com/office/drawing/2014/main" id="{00000000-0008-0000-0E00-000089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3770" name="Line 27">
          <a:extLst>
            <a:ext uri="{FF2B5EF4-FFF2-40B4-BE49-F238E27FC236}">
              <a16:creationId xmlns:a16="http://schemas.microsoft.com/office/drawing/2014/main" id="{00000000-0008-0000-0E00-00008A3F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3771" name="Line 28">
          <a:extLst>
            <a:ext uri="{FF2B5EF4-FFF2-40B4-BE49-F238E27FC236}">
              <a16:creationId xmlns:a16="http://schemas.microsoft.com/office/drawing/2014/main" id="{00000000-0008-0000-0E00-00008B3F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3772" name="Line 29">
          <a:extLst>
            <a:ext uri="{FF2B5EF4-FFF2-40B4-BE49-F238E27FC236}">
              <a16:creationId xmlns:a16="http://schemas.microsoft.com/office/drawing/2014/main" id="{00000000-0008-0000-0E00-00008C3F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3" name="Line 85">
          <a:extLst>
            <a:ext uri="{FF2B5EF4-FFF2-40B4-BE49-F238E27FC236}">
              <a16:creationId xmlns:a16="http://schemas.microsoft.com/office/drawing/2014/main" id="{00000000-0008-0000-0E00-00008D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4" name="Line 116">
          <a:extLst>
            <a:ext uri="{FF2B5EF4-FFF2-40B4-BE49-F238E27FC236}">
              <a16:creationId xmlns:a16="http://schemas.microsoft.com/office/drawing/2014/main" id="{00000000-0008-0000-0E00-00008E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5" name="Line 147">
          <a:extLst>
            <a:ext uri="{FF2B5EF4-FFF2-40B4-BE49-F238E27FC236}">
              <a16:creationId xmlns:a16="http://schemas.microsoft.com/office/drawing/2014/main" id="{00000000-0008-0000-0E00-00008F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6" name="Line 178">
          <a:extLst>
            <a:ext uri="{FF2B5EF4-FFF2-40B4-BE49-F238E27FC236}">
              <a16:creationId xmlns:a16="http://schemas.microsoft.com/office/drawing/2014/main" id="{00000000-0008-0000-0E00-000090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3777" name="AutoShape 208">
          <a:extLst>
            <a:ext uri="{FF2B5EF4-FFF2-40B4-BE49-F238E27FC236}">
              <a16:creationId xmlns:a16="http://schemas.microsoft.com/office/drawing/2014/main" id="{00000000-0008-0000-0E00-0000913F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8" name="Line 209">
          <a:extLst>
            <a:ext uri="{FF2B5EF4-FFF2-40B4-BE49-F238E27FC236}">
              <a16:creationId xmlns:a16="http://schemas.microsoft.com/office/drawing/2014/main" id="{00000000-0008-0000-0E00-0000923F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3779" name="AutoShape 211">
          <a:extLst>
            <a:ext uri="{FF2B5EF4-FFF2-40B4-BE49-F238E27FC236}">
              <a16:creationId xmlns:a16="http://schemas.microsoft.com/office/drawing/2014/main" id="{00000000-0008-0000-0E00-0000933F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3780" name="Line 212">
          <a:extLst>
            <a:ext uri="{FF2B5EF4-FFF2-40B4-BE49-F238E27FC236}">
              <a16:creationId xmlns:a16="http://schemas.microsoft.com/office/drawing/2014/main" id="{00000000-0008-0000-0E00-0000943F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3781" name="Line 223">
          <a:extLst>
            <a:ext uri="{FF2B5EF4-FFF2-40B4-BE49-F238E27FC236}">
              <a16:creationId xmlns:a16="http://schemas.microsoft.com/office/drawing/2014/main" id="{00000000-0008-0000-0E00-0000953F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3782" name="Line 221">
          <a:extLst>
            <a:ext uri="{FF2B5EF4-FFF2-40B4-BE49-F238E27FC236}">
              <a16:creationId xmlns:a16="http://schemas.microsoft.com/office/drawing/2014/main" id="{00000000-0008-0000-0E00-0000963F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3783" name="グループ化 36">
          <a:extLst>
            <a:ext uri="{FF2B5EF4-FFF2-40B4-BE49-F238E27FC236}">
              <a16:creationId xmlns:a16="http://schemas.microsoft.com/office/drawing/2014/main" id="{00000000-0008-0000-0E00-0000973F0E00}"/>
            </a:ext>
          </a:extLst>
        </xdr:cNvPr>
        <xdr:cNvGrpSpPr>
          <a:grpSpLocks/>
        </xdr:cNvGrpSpPr>
      </xdr:nvGrpSpPr>
      <xdr:grpSpPr bwMode="auto">
        <a:xfrm>
          <a:off x="1479550" y="2206625"/>
          <a:ext cx="406400" cy="631825"/>
          <a:chOff x="1447800" y="2202180"/>
          <a:chExt cx="38862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3784" name="Line 5">
          <a:extLst>
            <a:ext uri="{FF2B5EF4-FFF2-40B4-BE49-F238E27FC236}">
              <a16:creationId xmlns:a16="http://schemas.microsoft.com/office/drawing/2014/main" id="{00000000-0008-0000-0E00-0000983F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3785" name="Line 5">
          <a:extLst>
            <a:ext uri="{FF2B5EF4-FFF2-40B4-BE49-F238E27FC236}">
              <a16:creationId xmlns:a16="http://schemas.microsoft.com/office/drawing/2014/main" id="{00000000-0008-0000-0E00-0000993F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33786" name="Line 223">
          <a:extLst>
            <a:ext uri="{FF2B5EF4-FFF2-40B4-BE49-F238E27FC236}">
              <a16:creationId xmlns:a16="http://schemas.microsoft.com/office/drawing/2014/main" id="{00000000-0008-0000-0E00-00009A3F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3787" name="Line 1">
          <a:extLst>
            <a:ext uri="{FF2B5EF4-FFF2-40B4-BE49-F238E27FC236}">
              <a16:creationId xmlns:a16="http://schemas.microsoft.com/office/drawing/2014/main" id="{00000000-0008-0000-0E00-00009B3F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3788" name="Line 1">
          <a:extLst>
            <a:ext uri="{FF2B5EF4-FFF2-40B4-BE49-F238E27FC236}">
              <a16:creationId xmlns:a16="http://schemas.microsoft.com/office/drawing/2014/main" id="{00000000-0008-0000-0E00-00009C3F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6827" name="Line 1">
          <a:extLst>
            <a:ext uri="{FF2B5EF4-FFF2-40B4-BE49-F238E27FC236}">
              <a16:creationId xmlns:a16="http://schemas.microsoft.com/office/drawing/2014/main" id="{00000000-0008-0000-0F00-00007B4B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6828" name="Line 2">
          <a:extLst>
            <a:ext uri="{FF2B5EF4-FFF2-40B4-BE49-F238E27FC236}">
              <a16:creationId xmlns:a16="http://schemas.microsoft.com/office/drawing/2014/main" id="{00000000-0008-0000-0F00-00007C4B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6829" name="Line 3">
          <a:extLst>
            <a:ext uri="{FF2B5EF4-FFF2-40B4-BE49-F238E27FC236}">
              <a16:creationId xmlns:a16="http://schemas.microsoft.com/office/drawing/2014/main" id="{00000000-0008-0000-0F00-00007D4B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6830" name="Line 4">
          <a:extLst>
            <a:ext uri="{FF2B5EF4-FFF2-40B4-BE49-F238E27FC236}">
              <a16:creationId xmlns:a16="http://schemas.microsoft.com/office/drawing/2014/main" id="{00000000-0008-0000-0F00-00007E4B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6831" name="Line 5">
          <a:extLst>
            <a:ext uri="{FF2B5EF4-FFF2-40B4-BE49-F238E27FC236}">
              <a16:creationId xmlns:a16="http://schemas.microsoft.com/office/drawing/2014/main" id="{00000000-0008-0000-0F00-00007F4B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6832" name="Line 6">
          <a:extLst>
            <a:ext uri="{FF2B5EF4-FFF2-40B4-BE49-F238E27FC236}">
              <a16:creationId xmlns:a16="http://schemas.microsoft.com/office/drawing/2014/main" id="{00000000-0008-0000-0F00-0000804B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6833" name="Line 7">
          <a:extLst>
            <a:ext uri="{FF2B5EF4-FFF2-40B4-BE49-F238E27FC236}">
              <a16:creationId xmlns:a16="http://schemas.microsoft.com/office/drawing/2014/main" id="{00000000-0008-0000-0F00-0000814B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6834" name="Line 8">
          <a:extLst>
            <a:ext uri="{FF2B5EF4-FFF2-40B4-BE49-F238E27FC236}">
              <a16:creationId xmlns:a16="http://schemas.microsoft.com/office/drawing/2014/main" id="{00000000-0008-0000-0F00-0000824B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6835" name="Line 9">
          <a:extLst>
            <a:ext uri="{FF2B5EF4-FFF2-40B4-BE49-F238E27FC236}">
              <a16:creationId xmlns:a16="http://schemas.microsoft.com/office/drawing/2014/main" id="{00000000-0008-0000-0F00-0000834B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36" name="Line 16">
          <a:extLst>
            <a:ext uri="{FF2B5EF4-FFF2-40B4-BE49-F238E27FC236}">
              <a16:creationId xmlns:a16="http://schemas.microsoft.com/office/drawing/2014/main" id="{00000000-0008-0000-0F00-000084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6837" name="Line 27">
          <a:extLst>
            <a:ext uri="{FF2B5EF4-FFF2-40B4-BE49-F238E27FC236}">
              <a16:creationId xmlns:a16="http://schemas.microsoft.com/office/drawing/2014/main" id="{00000000-0008-0000-0F00-0000854B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6838" name="Line 28">
          <a:extLst>
            <a:ext uri="{FF2B5EF4-FFF2-40B4-BE49-F238E27FC236}">
              <a16:creationId xmlns:a16="http://schemas.microsoft.com/office/drawing/2014/main" id="{00000000-0008-0000-0F00-0000864B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6839" name="Line 29">
          <a:extLst>
            <a:ext uri="{FF2B5EF4-FFF2-40B4-BE49-F238E27FC236}">
              <a16:creationId xmlns:a16="http://schemas.microsoft.com/office/drawing/2014/main" id="{00000000-0008-0000-0F00-0000874B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0" name="Line 85">
          <a:extLst>
            <a:ext uri="{FF2B5EF4-FFF2-40B4-BE49-F238E27FC236}">
              <a16:creationId xmlns:a16="http://schemas.microsoft.com/office/drawing/2014/main" id="{00000000-0008-0000-0F00-000088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1" name="Line 116">
          <a:extLst>
            <a:ext uri="{FF2B5EF4-FFF2-40B4-BE49-F238E27FC236}">
              <a16:creationId xmlns:a16="http://schemas.microsoft.com/office/drawing/2014/main" id="{00000000-0008-0000-0F00-000089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2" name="Line 147">
          <a:extLst>
            <a:ext uri="{FF2B5EF4-FFF2-40B4-BE49-F238E27FC236}">
              <a16:creationId xmlns:a16="http://schemas.microsoft.com/office/drawing/2014/main" id="{00000000-0008-0000-0F00-00008A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3" name="Line 178">
          <a:extLst>
            <a:ext uri="{FF2B5EF4-FFF2-40B4-BE49-F238E27FC236}">
              <a16:creationId xmlns:a16="http://schemas.microsoft.com/office/drawing/2014/main" id="{00000000-0008-0000-0F00-00008B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6844" name="AutoShape 208">
          <a:extLst>
            <a:ext uri="{FF2B5EF4-FFF2-40B4-BE49-F238E27FC236}">
              <a16:creationId xmlns:a16="http://schemas.microsoft.com/office/drawing/2014/main" id="{00000000-0008-0000-0F00-00008C4B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5" name="Line 209">
          <a:extLst>
            <a:ext uri="{FF2B5EF4-FFF2-40B4-BE49-F238E27FC236}">
              <a16:creationId xmlns:a16="http://schemas.microsoft.com/office/drawing/2014/main" id="{00000000-0008-0000-0F00-00008D4B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6846" name="AutoShape 211">
          <a:extLst>
            <a:ext uri="{FF2B5EF4-FFF2-40B4-BE49-F238E27FC236}">
              <a16:creationId xmlns:a16="http://schemas.microsoft.com/office/drawing/2014/main" id="{00000000-0008-0000-0F00-00008E4B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6847" name="Line 212">
          <a:extLst>
            <a:ext uri="{FF2B5EF4-FFF2-40B4-BE49-F238E27FC236}">
              <a16:creationId xmlns:a16="http://schemas.microsoft.com/office/drawing/2014/main" id="{00000000-0008-0000-0F00-00008F4B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6848" name="Line 223">
          <a:extLst>
            <a:ext uri="{FF2B5EF4-FFF2-40B4-BE49-F238E27FC236}">
              <a16:creationId xmlns:a16="http://schemas.microsoft.com/office/drawing/2014/main" id="{00000000-0008-0000-0F00-0000904B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36849" name="Line 221">
          <a:extLst>
            <a:ext uri="{FF2B5EF4-FFF2-40B4-BE49-F238E27FC236}">
              <a16:creationId xmlns:a16="http://schemas.microsoft.com/office/drawing/2014/main" id="{00000000-0008-0000-0F00-0000914B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6850" name="グループ化 36">
          <a:extLst>
            <a:ext uri="{FF2B5EF4-FFF2-40B4-BE49-F238E27FC236}">
              <a16:creationId xmlns:a16="http://schemas.microsoft.com/office/drawing/2014/main" id="{00000000-0008-0000-0F00-0000924B0E00}"/>
            </a:ext>
          </a:extLst>
        </xdr:cNvPr>
        <xdr:cNvGrpSpPr>
          <a:grpSpLocks/>
        </xdr:cNvGrpSpPr>
      </xdr:nvGrpSpPr>
      <xdr:grpSpPr bwMode="auto">
        <a:xfrm>
          <a:off x="1479550" y="2197100"/>
          <a:ext cx="406400" cy="631825"/>
          <a:chOff x="1447800" y="2194560"/>
          <a:chExt cx="38862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6851" name="Line 5">
          <a:extLst>
            <a:ext uri="{FF2B5EF4-FFF2-40B4-BE49-F238E27FC236}">
              <a16:creationId xmlns:a16="http://schemas.microsoft.com/office/drawing/2014/main" id="{00000000-0008-0000-0F00-0000934B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6852" name="Line 5">
          <a:extLst>
            <a:ext uri="{FF2B5EF4-FFF2-40B4-BE49-F238E27FC236}">
              <a16:creationId xmlns:a16="http://schemas.microsoft.com/office/drawing/2014/main" id="{00000000-0008-0000-0F00-0000944B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276225</xdr:rowOff>
    </xdr:from>
    <xdr:to>
      <xdr:col>22</xdr:col>
      <xdr:colOff>142875</xdr:colOff>
      <xdr:row>16</xdr:row>
      <xdr:rowOff>276225</xdr:rowOff>
    </xdr:to>
    <xdr:sp macro="" textlink="">
      <xdr:nvSpPr>
        <xdr:cNvPr id="936853" name="Line 223">
          <a:extLst>
            <a:ext uri="{FF2B5EF4-FFF2-40B4-BE49-F238E27FC236}">
              <a16:creationId xmlns:a16="http://schemas.microsoft.com/office/drawing/2014/main" id="{00000000-0008-0000-0F00-0000954B0E00}"/>
            </a:ext>
          </a:extLst>
        </xdr:cNvPr>
        <xdr:cNvSpPr>
          <a:spLocks noChangeShapeType="1"/>
        </xdr:cNvSpPr>
      </xdr:nvSpPr>
      <xdr:spPr bwMode="auto">
        <a:xfrm rot="-5400000">
          <a:off x="67532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6854" name="Line 1">
          <a:extLst>
            <a:ext uri="{FF2B5EF4-FFF2-40B4-BE49-F238E27FC236}">
              <a16:creationId xmlns:a16="http://schemas.microsoft.com/office/drawing/2014/main" id="{00000000-0008-0000-0F00-0000964B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6855" name="Line 1">
          <a:extLst>
            <a:ext uri="{FF2B5EF4-FFF2-40B4-BE49-F238E27FC236}">
              <a16:creationId xmlns:a16="http://schemas.microsoft.com/office/drawing/2014/main" id="{00000000-0008-0000-0F00-0000974B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9638" name="Line 1">
          <a:extLst>
            <a:ext uri="{FF2B5EF4-FFF2-40B4-BE49-F238E27FC236}">
              <a16:creationId xmlns:a16="http://schemas.microsoft.com/office/drawing/2014/main" id="{00000000-0008-0000-1000-0000867D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9639" name="Line 2">
          <a:extLst>
            <a:ext uri="{FF2B5EF4-FFF2-40B4-BE49-F238E27FC236}">
              <a16:creationId xmlns:a16="http://schemas.microsoft.com/office/drawing/2014/main" id="{00000000-0008-0000-1000-0000877D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9640" name="Line 3">
          <a:extLst>
            <a:ext uri="{FF2B5EF4-FFF2-40B4-BE49-F238E27FC236}">
              <a16:creationId xmlns:a16="http://schemas.microsoft.com/office/drawing/2014/main" id="{00000000-0008-0000-1000-0000887D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9641" name="Line 4">
          <a:extLst>
            <a:ext uri="{FF2B5EF4-FFF2-40B4-BE49-F238E27FC236}">
              <a16:creationId xmlns:a16="http://schemas.microsoft.com/office/drawing/2014/main" id="{00000000-0008-0000-1000-0000897D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9642" name="Line 5">
          <a:extLst>
            <a:ext uri="{FF2B5EF4-FFF2-40B4-BE49-F238E27FC236}">
              <a16:creationId xmlns:a16="http://schemas.microsoft.com/office/drawing/2014/main" id="{00000000-0008-0000-1000-00008A7D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9643" name="Line 6">
          <a:extLst>
            <a:ext uri="{FF2B5EF4-FFF2-40B4-BE49-F238E27FC236}">
              <a16:creationId xmlns:a16="http://schemas.microsoft.com/office/drawing/2014/main" id="{00000000-0008-0000-1000-00008B7D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9644" name="Line 7">
          <a:extLst>
            <a:ext uri="{FF2B5EF4-FFF2-40B4-BE49-F238E27FC236}">
              <a16:creationId xmlns:a16="http://schemas.microsoft.com/office/drawing/2014/main" id="{00000000-0008-0000-1000-00008C7D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9645" name="Line 8">
          <a:extLst>
            <a:ext uri="{FF2B5EF4-FFF2-40B4-BE49-F238E27FC236}">
              <a16:creationId xmlns:a16="http://schemas.microsoft.com/office/drawing/2014/main" id="{00000000-0008-0000-1000-00008D7D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9646" name="Line 9">
          <a:extLst>
            <a:ext uri="{FF2B5EF4-FFF2-40B4-BE49-F238E27FC236}">
              <a16:creationId xmlns:a16="http://schemas.microsoft.com/office/drawing/2014/main" id="{00000000-0008-0000-1000-00008E7D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47" name="Line 16">
          <a:extLst>
            <a:ext uri="{FF2B5EF4-FFF2-40B4-BE49-F238E27FC236}">
              <a16:creationId xmlns:a16="http://schemas.microsoft.com/office/drawing/2014/main" id="{00000000-0008-0000-1000-00008F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9648" name="Line 27">
          <a:extLst>
            <a:ext uri="{FF2B5EF4-FFF2-40B4-BE49-F238E27FC236}">
              <a16:creationId xmlns:a16="http://schemas.microsoft.com/office/drawing/2014/main" id="{00000000-0008-0000-1000-0000907D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9649" name="Line 28">
          <a:extLst>
            <a:ext uri="{FF2B5EF4-FFF2-40B4-BE49-F238E27FC236}">
              <a16:creationId xmlns:a16="http://schemas.microsoft.com/office/drawing/2014/main" id="{00000000-0008-0000-1000-0000917D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9650" name="Line 29">
          <a:extLst>
            <a:ext uri="{FF2B5EF4-FFF2-40B4-BE49-F238E27FC236}">
              <a16:creationId xmlns:a16="http://schemas.microsoft.com/office/drawing/2014/main" id="{00000000-0008-0000-1000-0000927D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1" name="Line 85">
          <a:extLst>
            <a:ext uri="{FF2B5EF4-FFF2-40B4-BE49-F238E27FC236}">
              <a16:creationId xmlns:a16="http://schemas.microsoft.com/office/drawing/2014/main" id="{00000000-0008-0000-1000-000093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2" name="Line 116">
          <a:extLst>
            <a:ext uri="{FF2B5EF4-FFF2-40B4-BE49-F238E27FC236}">
              <a16:creationId xmlns:a16="http://schemas.microsoft.com/office/drawing/2014/main" id="{00000000-0008-0000-1000-000094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3" name="Line 147">
          <a:extLst>
            <a:ext uri="{FF2B5EF4-FFF2-40B4-BE49-F238E27FC236}">
              <a16:creationId xmlns:a16="http://schemas.microsoft.com/office/drawing/2014/main" id="{00000000-0008-0000-1000-000095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4" name="Line 178">
          <a:extLst>
            <a:ext uri="{FF2B5EF4-FFF2-40B4-BE49-F238E27FC236}">
              <a16:creationId xmlns:a16="http://schemas.microsoft.com/office/drawing/2014/main" id="{00000000-0008-0000-1000-000096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9655" name="AutoShape 208">
          <a:extLst>
            <a:ext uri="{FF2B5EF4-FFF2-40B4-BE49-F238E27FC236}">
              <a16:creationId xmlns:a16="http://schemas.microsoft.com/office/drawing/2014/main" id="{00000000-0008-0000-1000-0000977D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6" name="Line 209">
          <a:extLst>
            <a:ext uri="{FF2B5EF4-FFF2-40B4-BE49-F238E27FC236}">
              <a16:creationId xmlns:a16="http://schemas.microsoft.com/office/drawing/2014/main" id="{00000000-0008-0000-1000-0000987D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9657" name="AutoShape 211">
          <a:extLst>
            <a:ext uri="{FF2B5EF4-FFF2-40B4-BE49-F238E27FC236}">
              <a16:creationId xmlns:a16="http://schemas.microsoft.com/office/drawing/2014/main" id="{00000000-0008-0000-1000-0000997D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9658" name="Line 212">
          <a:extLst>
            <a:ext uri="{FF2B5EF4-FFF2-40B4-BE49-F238E27FC236}">
              <a16:creationId xmlns:a16="http://schemas.microsoft.com/office/drawing/2014/main" id="{00000000-0008-0000-1000-00009A7D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9659" name="Line 223">
          <a:extLst>
            <a:ext uri="{FF2B5EF4-FFF2-40B4-BE49-F238E27FC236}">
              <a16:creationId xmlns:a16="http://schemas.microsoft.com/office/drawing/2014/main" id="{00000000-0008-0000-1000-00009B7D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9660" name="Line 221">
          <a:extLst>
            <a:ext uri="{FF2B5EF4-FFF2-40B4-BE49-F238E27FC236}">
              <a16:creationId xmlns:a16="http://schemas.microsoft.com/office/drawing/2014/main" id="{00000000-0008-0000-1000-00009C7D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9661" name="グループ化 46">
          <a:extLst>
            <a:ext uri="{FF2B5EF4-FFF2-40B4-BE49-F238E27FC236}">
              <a16:creationId xmlns:a16="http://schemas.microsoft.com/office/drawing/2014/main" id="{00000000-0008-0000-1000-00009D7D0E00}"/>
            </a:ext>
          </a:extLst>
        </xdr:cNvPr>
        <xdr:cNvGrpSpPr>
          <a:grpSpLocks/>
        </xdr:cNvGrpSpPr>
      </xdr:nvGrpSpPr>
      <xdr:grpSpPr bwMode="auto">
        <a:xfrm>
          <a:off x="1479550" y="2197100"/>
          <a:ext cx="406400" cy="631825"/>
          <a:chOff x="1447800" y="2194560"/>
          <a:chExt cx="38862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9662" name="Line 5">
          <a:extLst>
            <a:ext uri="{FF2B5EF4-FFF2-40B4-BE49-F238E27FC236}">
              <a16:creationId xmlns:a16="http://schemas.microsoft.com/office/drawing/2014/main" id="{00000000-0008-0000-1000-00009E7D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9663" name="Line 5">
          <a:extLst>
            <a:ext uri="{FF2B5EF4-FFF2-40B4-BE49-F238E27FC236}">
              <a16:creationId xmlns:a16="http://schemas.microsoft.com/office/drawing/2014/main" id="{00000000-0008-0000-1000-00009F7D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257175</xdr:rowOff>
    </xdr:from>
    <xdr:to>
      <xdr:col>22</xdr:col>
      <xdr:colOff>142875</xdr:colOff>
      <xdr:row>16</xdr:row>
      <xdr:rowOff>257175</xdr:rowOff>
    </xdr:to>
    <xdr:sp macro="" textlink="">
      <xdr:nvSpPr>
        <xdr:cNvPr id="949664" name="Line 223">
          <a:extLst>
            <a:ext uri="{FF2B5EF4-FFF2-40B4-BE49-F238E27FC236}">
              <a16:creationId xmlns:a16="http://schemas.microsoft.com/office/drawing/2014/main" id="{00000000-0008-0000-1000-0000A07D0E00}"/>
            </a:ext>
          </a:extLst>
        </xdr:cNvPr>
        <xdr:cNvSpPr>
          <a:spLocks noChangeShapeType="1"/>
        </xdr:cNvSpPr>
      </xdr:nvSpPr>
      <xdr:spPr bwMode="auto">
        <a:xfrm rot="-5400000">
          <a:off x="67532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9665" name="Line 1">
          <a:extLst>
            <a:ext uri="{FF2B5EF4-FFF2-40B4-BE49-F238E27FC236}">
              <a16:creationId xmlns:a16="http://schemas.microsoft.com/office/drawing/2014/main" id="{00000000-0008-0000-1000-0000A17D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9666" name="Line 1">
          <a:extLst>
            <a:ext uri="{FF2B5EF4-FFF2-40B4-BE49-F238E27FC236}">
              <a16:creationId xmlns:a16="http://schemas.microsoft.com/office/drawing/2014/main" id="{00000000-0008-0000-1000-0000A27D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2779" name="Line 1">
          <a:extLst>
            <a:ext uri="{FF2B5EF4-FFF2-40B4-BE49-F238E27FC236}">
              <a16:creationId xmlns:a16="http://schemas.microsoft.com/office/drawing/2014/main" id="{00000000-0008-0000-1100-0000AB3B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2780" name="Line 2">
          <a:extLst>
            <a:ext uri="{FF2B5EF4-FFF2-40B4-BE49-F238E27FC236}">
              <a16:creationId xmlns:a16="http://schemas.microsoft.com/office/drawing/2014/main" id="{00000000-0008-0000-1100-0000AC3B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2781" name="Line 3">
          <a:extLst>
            <a:ext uri="{FF2B5EF4-FFF2-40B4-BE49-F238E27FC236}">
              <a16:creationId xmlns:a16="http://schemas.microsoft.com/office/drawing/2014/main" id="{00000000-0008-0000-1100-0000AD3B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2782" name="Line 4">
          <a:extLst>
            <a:ext uri="{FF2B5EF4-FFF2-40B4-BE49-F238E27FC236}">
              <a16:creationId xmlns:a16="http://schemas.microsoft.com/office/drawing/2014/main" id="{00000000-0008-0000-1100-0000AE3B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2783" name="Line 5">
          <a:extLst>
            <a:ext uri="{FF2B5EF4-FFF2-40B4-BE49-F238E27FC236}">
              <a16:creationId xmlns:a16="http://schemas.microsoft.com/office/drawing/2014/main" id="{00000000-0008-0000-1100-0000AF3B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2784" name="Line 6">
          <a:extLst>
            <a:ext uri="{FF2B5EF4-FFF2-40B4-BE49-F238E27FC236}">
              <a16:creationId xmlns:a16="http://schemas.microsoft.com/office/drawing/2014/main" id="{00000000-0008-0000-1100-0000B03B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2785" name="Line 7">
          <a:extLst>
            <a:ext uri="{FF2B5EF4-FFF2-40B4-BE49-F238E27FC236}">
              <a16:creationId xmlns:a16="http://schemas.microsoft.com/office/drawing/2014/main" id="{00000000-0008-0000-1100-0000B13B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2786" name="Line 8">
          <a:extLst>
            <a:ext uri="{FF2B5EF4-FFF2-40B4-BE49-F238E27FC236}">
              <a16:creationId xmlns:a16="http://schemas.microsoft.com/office/drawing/2014/main" id="{00000000-0008-0000-1100-0000B23B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2787" name="Line 9">
          <a:extLst>
            <a:ext uri="{FF2B5EF4-FFF2-40B4-BE49-F238E27FC236}">
              <a16:creationId xmlns:a16="http://schemas.microsoft.com/office/drawing/2014/main" id="{00000000-0008-0000-1100-0000B33B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88" name="Line 16">
          <a:extLst>
            <a:ext uri="{FF2B5EF4-FFF2-40B4-BE49-F238E27FC236}">
              <a16:creationId xmlns:a16="http://schemas.microsoft.com/office/drawing/2014/main" id="{00000000-0008-0000-1100-0000B4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2789" name="Line 27">
          <a:extLst>
            <a:ext uri="{FF2B5EF4-FFF2-40B4-BE49-F238E27FC236}">
              <a16:creationId xmlns:a16="http://schemas.microsoft.com/office/drawing/2014/main" id="{00000000-0008-0000-1100-0000B53B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2790" name="Line 28">
          <a:extLst>
            <a:ext uri="{FF2B5EF4-FFF2-40B4-BE49-F238E27FC236}">
              <a16:creationId xmlns:a16="http://schemas.microsoft.com/office/drawing/2014/main" id="{00000000-0008-0000-1100-0000B63B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2791" name="Line 29">
          <a:extLst>
            <a:ext uri="{FF2B5EF4-FFF2-40B4-BE49-F238E27FC236}">
              <a16:creationId xmlns:a16="http://schemas.microsoft.com/office/drawing/2014/main" id="{00000000-0008-0000-1100-0000B73B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2" name="Line 85">
          <a:extLst>
            <a:ext uri="{FF2B5EF4-FFF2-40B4-BE49-F238E27FC236}">
              <a16:creationId xmlns:a16="http://schemas.microsoft.com/office/drawing/2014/main" id="{00000000-0008-0000-1100-0000B8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3" name="Line 116">
          <a:extLst>
            <a:ext uri="{FF2B5EF4-FFF2-40B4-BE49-F238E27FC236}">
              <a16:creationId xmlns:a16="http://schemas.microsoft.com/office/drawing/2014/main" id="{00000000-0008-0000-1100-0000B9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4" name="Line 147">
          <a:extLst>
            <a:ext uri="{FF2B5EF4-FFF2-40B4-BE49-F238E27FC236}">
              <a16:creationId xmlns:a16="http://schemas.microsoft.com/office/drawing/2014/main" id="{00000000-0008-0000-1100-0000BA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5" name="Line 178">
          <a:extLst>
            <a:ext uri="{FF2B5EF4-FFF2-40B4-BE49-F238E27FC236}">
              <a16:creationId xmlns:a16="http://schemas.microsoft.com/office/drawing/2014/main" id="{00000000-0008-0000-1100-0000BB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2796" name="AutoShape 208">
          <a:extLst>
            <a:ext uri="{FF2B5EF4-FFF2-40B4-BE49-F238E27FC236}">
              <a16:creationId xmlns:a16="http://schemas.microsoft.com/office/drawing/2014/main" id="{00000000-0008-0000-1100-0000BC3B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7" name="Line 209">
          <a:extLst>
            <a:ext uri="{FF2B5EF4-FFF2-40B4-BE49-F238E27FC236}">
              <a16:creationId xmlns:a16="http://schemas.microsoft.com/office/drawing/2014/main" id="{00000000-0008-0000-1100-0000BD3B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2798" name="AutoShape 211">
          <a:extLst>
            <a:ext uri="{FF2B5EF4-FFF2-40B4-BE49-F238E27FC236}">
              <a16:creationId xmlns:a16="http://schemas.microsoft.com/office/drawing/2014/main" id="{00000000-0008-0000-1100-0000BE3B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2799" name="Line 212">
          <a:extLst>
            <a:ext uri="{FF2B5EF4-FFF2-40B4-BE49-F238E27FC236}">
              <a16:creationId xmlns:a16="http://schemas.microsoft.com/office/drawing/2014/main" id="{00000000-0008-0000-1100-0000BF3B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2800" name="Line 223">
          <a:extLst>
            <a:ext uri="{FF2B5EF4-FFF2-40B4-BE49-F238E27FC236}">
              <a16:creationId xmlns:a16="http://schemas.microsoft.com/office/drawing/2014/main" id="{00000000-0008-0000-1100-0000C03B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219075</xdr:rowOff>
    </xdr:from>
    <xdr:to>
      <xdr:col>32</xdr:col>
      <xdr:colOff>0</xdr:colOff>
      <xdr:row>13</xdr:row>
      <xdr:rowOff>219075</xdr:rowOff>
    </xdr:to>
    <xdr:sp macro="" textlink="">
      <xdr:nvSpPr>
        <xdr:cNvPr id="932801" name="Line 221">
          <a:extLst>
            <a:ext uri="{FF2B5EF4-FFF2-40B4-BE49-F238E27FC236}">
              <a16:creationId xmlns:a16="http://schemas.microsoft.com/office/drawing/2014/main" id="{00000000-0008-0000-1100-0000C13B0E00}"/>
            </a:ext>
          </a:extLst>
        </xdr:cNvPr>
        <xdr:cNvSpPr>
          <a:spLocks noChangeShapeType="1"/>
        </xdr:cNvSpPr>
      </xdr:nvSpPr>
      <xdr:spPr bwMode="auto">
        <a:xfrm rot="-5400000">
          <a:off x="9110663" y="37766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2802" name="グループ化 36">
          <a:extLst>
            <a:ext uri="{FF2B5EF4-FFF2-40B4-BE49-F238E27FC236}">
              <a16:creationId xmlns:a16="http://schemas.microsoft.com/office/drawing/2014/main" id="{00000000-0008-0000-1100-0000C23B0E00}"/>
            </a:ext>
          </a:extLst>
        </xdr:cNvPr>
        <xdr:cNvGrpSpPr>
          <a:grpSpLocks/>
        </xdr:cNvGrpSpPr>
      </xdr:nvGrpSpPr>
      <xdr:grpSpPr bwMode="auto">
        <a:xfrm>
          <a:off x="1479550" y="2206625"/>
          <a:ext cx="406400" cy="631825"/>
          <a:chOff x="1447800" y="2202180"/>
          <a:chExt cx="388620" cy="632460"/>
        </a:xfrm>
      </xdr:grpSpPr>
      <xdr:cxnSp macro="">
        <xdr:nvCxnSpPr>
          <xdr:cNvPr id="196" name="直線コネクタ 195">
            <a:extLst>
              <a:ext uri="{FF2B5EF4-FFF2-40B4-BE49-F238E27FC236}">
                <a16:creationId xmlns:a16="http://schemas.microsoft.com/office/drawing/2014/main" id="{00000000-0008-0000-11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1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2803" name="Line 5">
          <a:extLst>
            <a:ext uri="{FF2B5EF4-FFF2-40B4-BE49-F238E27FC236}">
              <a16:creationId xmlns:a16="http://schemas.microsoft.com/office/drawing/2014/main" id="{00000000-0008-0000-1100-0000C33B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2804" name="Line 5">
          <a:extLst>
            <a:ext uri="{FF2B5EF4-FFF2-40B4-BE49-F238E27FC236}">
              <a16:creationId xmlns:a16="http://schemas.microsoft.com/office/drawing/2014/main" id="{00000000-0008-0000-1100-0000C43B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932805" name="Line 223">
          <a:extLst>
            <a:ext uri="{FF2B5EF4-FFF2-40B4-BE49-F238E27FC236}">
              <a16:creationId xmlns:a16="http://schemas.microsoft.com/office/drawing/2014/main" id="{00000000-0008-0000-1100-0000C53B0E00}"/>
            </a:ext>
          </a:extLst>
        </xdr:cNvPr>
        <xdr:cNvSpPr>
          <a:spLocks noChangeShapeType="1"/>
        </xdr:cNvSpPr>
      </xdr:nvSpPr>
      <xdr:spPr bwMode="auto">
        <a:xfrm rot="-5400000">
          <a:off x="67675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2806" name="Line 1">
          <a:extLst>
            <a:ext uri="{FF2B5EF4-FFF2-40B4-BE49-F238E27FC236}">
              <a16:creationId xmlns:a16="http://schemas.microsoft.com/office/drawing/2014/main" id="{00000000-0008-0000-1100-0000C63B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2807" name="Line 1">
          <a:extLst>
            <a:ext uri="{FF2B5EF4-FFF2-40B4-BE49-F238E27FC236}">
              <a16:creationId xmlns:a16="http://schemas.microsoft.com/office/drawing/2014/main" id="{00000000-0008-0000-1100-0000C73B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4798" name="Line 1">
          <a:extLst>
            <a:ext uri="{FF2B5EF4-FFF2-40B4-BE49-F238E27FC236}">
              <a16:creationId xmlns:a16="http://schemas.microsoft.com/office/drawing/2014/main" id="{00000000-0008-0000-1200-00008E43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4799" name="Line 2">
          <a:extLst>
            <a:ext uri="{FF2B5EF4-FFF2-40B4-BE49-F238E27FC236}">
              <a16:creationId xmlns:a16="http://schemas.microsoft.com/office/drawing/2014/main" id="{00000000-0008-0000-1200-00008F43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4800" name="Line 3">
          <a:extLst>
            <a:ext uri="{FF2B5EF4-FFF2-40B4-BE49-F238E27FC236}">
              <a16:creationId xmlns:a16="http://schemas.microsoft.com/office/drawing/2014/main" id="{00000000-0008-0000-1200-00009043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4801" name="Line 4">
          <a:extLst>
            <a:ext uri="{FF2B5EF4-FFF2-40B4-BE49-F238E27FC236}">
              <a16:creationId xmlns:a16="http://schemas.microsoft.com/office/drawing/2014/main" id="{00000000-0008-0000-1200-00009143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4802" name="Line 5">
          <a:extLst>
            <a:ext uri="{FF2B5EF4-FFF2-40B4-BE49-F238E27FC236}">
              <a16:creationId xmlns:a16="http://schemas.microsoft.com/office/drawing/2014/main" id="{00000000-0008-0000-1200-00009243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4803" name="Line 6">
          <a:extLst>
            <a:ext uri="{FF2B5EF4-FFF2-40B4-BE49-F238E27FC236}">
              <a16:creationId xmlns:a16="http://schemas.microsoft.com/office/drawing/2014/main" id="{00000000-0008-0000-1200-00009343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4804" name="Line 7">
          <a:extLst>
            <a:ext uri="{FF2B5EF4-FFF2-40B4-BE49-F238E27FC236}">
              <a16:creationId xmlns:a16="http://schemas.microsoft.com/office/drawing/2014/main" id="{00000000-0008-0000-1200-00009443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4805" name="Line 8">
          <a:extLst>
            <a:ext uri="{FF2B5EF4-FFF2-40B4-BE49-F238E27FC236}">
              <a16:creationId xmlns:a16="http://schemas.microsoft.com/office/drawing/2014/main" id="{00000000-0008-0000-1200-00009543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4806" name="Line 9">
          <a:extLst>
            <a:ext uri="{FF2B5EF4-FFF2-40B4-BE49-F238E27FC236}">
              <a16:creationId xmlns:a16="http://schemas.microsoft.com/office/drawing/2014/main" id="{00000000-0008-0000-1200-00009643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07" name="Line 16">
          <a:extLst>
            <a:ext uri="{FF2B5EF4-FFF2-40B4-BE49-F238E27FC236}">
              <a16:creationId xmlns:a16="http://schemas.microsoft.com/office/drawing/2014/main" id="{00000000-0008-0000-1200-000097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4808" name="Line 27">
          <a:extLst>
            <a:ext uri="{FF2B5EF4-FFF2-40B4-BE49-F238E27FC236}">
              <a16:creationId xmlns:a16="http://schemas.microsoft.com/office/drawing/2014/main" id="{00000000-0008-0000-1200-00009843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4809" name="Line 28">
          <a:extLst>
            <a:ext uri="{FF2B5EF4-FFF2-40B4-BE49-F238E27FC236}">
              <a16:creationId xmlns:a16="http://schemas.microsoft.com/office/drawing/2014/main" id="{00000000-0008-0000-1200-00009943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4810" name="Line 29">
          <a:extLst>
            <a:ext uri="{FF2B5EF4-FFF2-40B4-BE49-F238E27FC236}">
              <a16:creationId xmlns:a16="http://schemas.microsoft.com/office/drawing/2014/main" id="{00000000-0008-0000-1200-00009A43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1" name="Line 85">
          <a:extLst>
            <a:ext uri="{FF2B5EF4-FFF2-40B4-BE49-F238E27FC236}">
              <a16:creationId xmlns:a16="http://schemas.microsoft.com/office/drawing/2014/main" id="{00000000-0008-0000-1200-00009B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2" name="Line 116">
          <a:extLst>
            <a:ext uri="{FF2B5EF4-FFF2-40B4-BE49-F238E27FC236}">
              <a16:creationId xmlns:a16="http://schemas.microsoft.com/office/drawing/2014/main" id="{00000000-0008-0000-1200-00009C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3" name="Line 147">
          <a:extLst>
            <a:ext uri="{FF2B5EF4-FFF2-40B4-BE49-F238E27FC236}">
              <a16:creationId xmlns:a16="http://schemas.microsoft.com/office/drawing/2014/main" id="{00000000-0008-0000-1200-00009D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4" name="Line 178">
          <a:extLst>
            <a:ext uri="{FF2B5EF4-FFF2-40B4-BE49-F238E27FC236}">
              <a16:creationId xmlns:a16="http://schemas.microsoft.com/office/drawing/2014/main" id="{00000000-0008-0000-1200-00009E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4815" name="AutoShape 208">
          <a:extLst>
            <a:ext uri="{FF2B5EF4-FFF2-40B4-BE49-F238E27FC236}">
              <a16:creationId xmlns:a16="http://schemas.microsoft.com/office/drawing/2014/main" id="{00000000-0008-0000-1200-00009F43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6" name="Line 209">
          <a:extLst>
            <a:ext uri="{FF2B5EF4-FFF2-40B4-BE49-F238E27FC236}">
              <a16:creationId xmlns:a16="http://schemas.microsoft.com/office/drawing/2014/main" id="{00000000-0008-0000-1200-0000A043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34817" name="AutoShape 211">
          <a:extLst>
            <a:ext uri="{FF2B5EF4-FFF2-40B4-BE49-F238E27FC236}">
              <a16:creationId xmlns:a16="http://schemas.microsoft.com/office/drawing/2014/main" id="{00000000-0008-0000-1200-0000A143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4818" name="Line 212">
          <a:extLst>
            <a:ext uri="{FF2B5EF4-FFF2-40B4-BE49-F238E27FC236}">
              <a16:creationId xmlns:a16="http://schemas.microsoft.com/office/drawing/2014/main" id="{00000000-0008-0000-1200-0000A243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4819" name="Line 223">
          <a:extLst>
            <a:ext uri="{FF2B5EF4-FFF2-40B4-BE49-F238E27FC236}">
              <a16:creationId xmlns:a16="http://schemas.microsoft.com/office/drawing/2014/main" id="{00000000-0008-0000-1200-0000A343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4820" name="Line 221">
          <a:extLst>
            <a:ext uri="{FF2B5EF4-FFF2-40B4-BE49-F238E27FC236}">
              <a16:creationId xmlns:a16="http://schemas.microsoft.com/office/drawing/2014/main" id="{00000000-0008-0000-1200-0000A443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4821" name="グループ化 36">
          <a:extLst>
            <a:ext uri="{FF2B5EF4-FFF2-40B4-BE49-F238E27FC236}">
              <a16:creationId xmlns:a16="http://schemas.microsoft.com/office/drawing/2014/main" id="{00000000-0008-0000-1200-0000A5430E00}"/>
            </a:ext>
          </a:extLst>
        </xdr:cNvPr>
        <xdr:cNvGrpSpPr>
          <a:grpSpLocks/>
        </xdr:cNvGrpSpPr>
      </xdr:nvGrpSpPr>
      <xdr:grpSpPr bwMode="auto">
        <a:xfrm>
          <a:off x="1479550" y="2197100"/>
          <a:ext cx="406400" cy="631825"/>
          <a:chOff x="1447800" y="2194560"/>
          <a:chExt cx="388620" cy="632460"/>
        </a:xfrm>
      </xdr:grpSpPr>
      <xdr:cxnSp macro="">
        <xdr:nvCxnSpPr>
          <xdr:cNvPr id="196" name="直線コネクタ 195">
            <a:extLst>
              <a:ext uri="{FF2B5EF4-FFF2-40B4-BE49-F238E27FC236}">
                <a16:creationId xmlns:a16="http://schemas.microsoft.com/office/drawing/2014/main" id="{00000000-0008-0000-12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2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4822" name="Line 5">
          <a:extLst>
            <a:ext uri="{FF2B5EF4-FFF2-40B4-BE49-F238E27FC236}">
              <a16:creationId xmlns:a16="http://schemas.microsoft.com/office/drawing/2014/main" id="{00000000-0008-0000-1200-0000A643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4823" name="Line 5">
          <a:extLst>
            <a:ext uri="{FF2B5EF4-FFF2-40B4-BE49-F238E27FC236}">
              <a16:creationId xmlns:a16="http://schemas.microsoft.com/office/drawing/2014/main" id="{00000000-0008-0000-1200-0000A743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247650</xdr:rowOff>
    </xdr:from>
    <xdr:to>
      <xdr:col>22</xdr:col>
      <xdr:colOff>114300</xdr:colOff>
      <xdr:row>16</xdr:row>
      <xdr:rowOff>247650</xdr:rowOff>
    </xdr:to>
    <xdr:sp macro="" textlink="">
      <xdr:nvSpPr>
        <xdr:cNvPr id="934824" name="Line 223">
          <a:extLst>
            <a:ext uri="{FF2B5EF4-FFF2-40B4-BE49-F238E27FC236}">
              <a16:creationId xmlns:a16="http://schemas.microsoft.com/office/drawing/2014/main" id="{00000000-0008-0000-1200-0000A8430E00}"/>
            </a:ext>
          </a:extLst>
        </xdr:cNvPr>
        <xdr:cNvSpPr>
          <a:spLocks noChangeShapeType="1"/>
        </xdr:cNvSpPr>
      </xdr:nvSpPr>
      <xdr:spPr bwMode="auto">
        <a:xfrm rot="-5400000">
          <a:off x="672465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4825" name="Line 1">
          <a:extLst>
            <a:ext uri="{FF2B5EF4-FFF2-40B4-BE49-F238E27FC236}">
              <a16:creationId xmlns:a16="http://schemas.microsoft.com/office/drawing/2014/main" id="{00000000-0008-0000-1200-0000A943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4826" name="Line 1">
          <a:extLst>
            <a:ext uri="{FF2B5EF4-FFF2-40B4-BE49-F238E27FC236}">
              <a16:creationId xmlns:a16="http://schemas.microsoft.com/office/drawing/2014/main" id="{00000000-0008-0000-1200-0000AA43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5813" name="Line 1">
          <a:extLst>
            <a:ext uri="{FF2B5EF4-FFF2-40B4-BE49-F238E27FC236}">
              <a16:creationId xmlns:a16="http://schemas.microsoft.com/office/drawing/2014/main" id="{00000000-0008-0000-1300-00008547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5814" name="Line 2">
          <a:extLst>
            <a:ext uri="{FF2B5EF4-FFF2-40B4-BE49-F238E27FC236}">
              <a16:creationId xmlns:a16="http://schemas.microsoft.com/office/drawing/2014/main" id="{00000000-0008-0000-1300-00008647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5815" name="Line 3">
          <a:extLst>
            <a:ext uri="{FF2B5EF4-FFF2-40B4-BE49-F238E27FC236}">
              <a16:creationId xmlns:a16="http://schemas.microsoft.com/office/drawing/2014/main" id="{00000000-0008-0000-1300-00008747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5816" name="Line 4">
          <a:extLst>
            <a:ext uri="{FF2B5EF4-FFF2-40B4-BE49-F238E27FC236}">
              <a16:creationId xmlns:a16="http://schemas.microsoft.com/office/drawing/2014/main" id="{00000000-0008-0000-1300-00008847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5817" name="Line 5">
          <a:extLst>
            <a:ext uri="{FF2B5EF4-FFF2-40B4-BE49-F238E27FC236}">
              <a16:creationId xmlns:a16="http://schemas.microsoft.com/office/drawing/2014/main" id="{00000000-0008-0000-1300-0000894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5818" name="Line 6">
          <a:extLst>
            <a:ext uri="{FF2B5EF4-FFF2-40B4-BE49-F238E27FC236}">
              <a16:creationId xmlns:a16="http://schemas.microsoft.com/office/drawing/2014/main" id="{00000000-0008-0000-1300-00008A47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5819" name="Line 7">
          <a:extLst>
            <a:ext uri="{FF2B5EF4-FFF2-40B4-BE49-F238E27FC236}">
              <a16:creationId xmlns:a16="http://schemas.microsoft.com/office/drawing/2014/main" id="{00000000-0008-0000-1300-00008B47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5820" name="Line 8">
          <a:extLst>
            <a:ext uri="{FF2B5EF4-FFF2-40B4-BE49-F238E27FC236}">
              <a16:creationId xmlns:a16="http://schemas.microsoft.com/office/drawing/2014/main" id="{00000000-0008-0000-1300-00008C47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5821" name="Line 9">
          <a:extLst>
            <a:ext uri="{FF2B5EF4-FFF2-40B4-BE49-F238E27FC236}">
              <a16:creationId xmlns:a16="http://schemas.microsoft.com/office/drawing/2014/main" id="{00000000-0008-0000-1300-00008D47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2" name="Line 16">
          <a:extLst>
            <a:ext uri="{FF2B5EF4-FFF2-40B4-BE49-F238E27FC236}">
              <a16:creationId xmlns:a16="http://schemas.microsoft.com/office/drawing/2014/main" id="{00000000-0008-0000-1300-00008E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5823" name="Line 27">
          <a:extLst>
            <a:ext uri="{FF2B5EF4-FFF2-40B4-BE49-F238E27FC236}">
              <a16:creationId xmlns:a16="http://schemas.microsoft.com/office/drawing/2014/main" id="{00000000-0008-0000-1300-00008F47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5824" name="Line 28">
          <a:extLst>
            <a:ext uri="{FF2B5EF4-FFF2-40B4-BE49-F238E27FC236}">
              <a16:creationId xmlns:a16="http://schemas.microsoft.com/office/drawing/2014/main" id="{00000000-0008-0000-1300-00009047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5825" name="Line 29">
          <a:extLst>
            <a:ext uri="{FF2B5EF4-FFF2-40B4-BE49-F238E27FC236}">
              <a16:creationId xmlns:a16="http://schemas.microsoft.com/office/drawing/2014/main" id="{00000000-0008-0000-1300-00009147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6" name="Line 85">
          <a:extLst>
            <a:ext uri="{FF2B5EF4-FFF2-40B4-BE49-F238E27FC236}">
              <a16:creationId xmlns:a16="http://schemas.microsoft.com/office/drawing/2014/main" id="{00000000-0008-0000-1300-000092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7" name="Line 116">
          <a:extLst>
            <a:ext uri="{FF2B5EF4-FFF2-40B4-BE49-F238E27FC236}">
              <a16:creationId xmlns:a16="http://schemas.microsoft.com/office/drawing/2014/main" id="{00000000-0008-0000-1300-000093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8" name="Line 147">
          <a:extLst>
            <a:ext uri="{FF2B5EF4-FFF2-40B4-BE49-F238E27FC236}">
              <a16:creationId xmlns:a16="http://schemas.microsoft.com/office/drawing/2014/main" id="{00000000-0008-0000-1300-000094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9" name="Line 178">
          <a:extLst>
            <a:ext uri="{FF2B5EF4-FFF2-40B4-BE49-F238E27FC236}">
              <a16:creationId xmlns:a16="http://schemas.microsoft.com/office/drawing/2014/main" id="{00000000-0008-0000-1300-000095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5830" name="AutoShape 208">
          <a:extLst>
            <a:ext uri="{FF2B5EF4-FFF2-40B4-BE49-F238E27FC236}">
              <a16:creationId xmlns:a16="http://schemas.microsoft.com/office/drawing/2014/main" id="{00000000-0008-0000-1300-00009647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31" name="Line 209">
          <a:extLst>
            <a:ext uri="{FF2B5EF4-FFF2-40B4-BE49-F238E27FC236}">
              <a16:creationId xmlns:a16="http://schemas.microsoft.com/office/drawing/2014/main" id="{00000000-0008-0000-1300-00009747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5832" name="AutoShape 211">
          <a:extLst>
            <a:ext uri="{FF2B5EF4-FFF2-40B4-BE49-F238E27FC236}">
              <a16:creationId xmlns:a16="http://schemas.microsoft.com/office/drawing/2014/main" id="{00000000-0008-0000-1300-00009847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35833" name="Line 212">
          <a:extLst>
            <a:ext uri="{FF2B5EF4-FFF2-40B4-BE49-F238E27FC236}">
              <a16:creationId xmlns:a16="http://schemas.microsoft.com/office/drawing/2014/main" id="{00000000-0008-0000-1300-00009947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247650</xdr:rowOff>
    </xdr:from>
    <xdr:to>
      <xdr:col>31</xdr:col>
      <xdr:colOff>114300</xdr:colOff>
      <xdr:row>16</xdr:row>
      <xdr:rowOff>247650</xdr:rowOff>
    </xdr:to>
    <xdr:sp macro="" textlink="">
      <xdr:nvSpPr>
        <xdr:cNvPr id="935834" name="Line 223">
          <a:extLst>
            <a:ext uri="{FF2B5EF4-FFF2-40B4-BE49-F238E27FC236}">
              <a16:creationId xmlns:a16="http://schemas.microsoft.com/office/drawing/2014/main" id="{00000000-0008-0000-1300-00009A470E00}"/>
            </a:ext>
          </a:extLst>
        </xdr:cNvPr>
        <xdr:cNvSpPr>
          <a:spLocks noChangeShapeType="1"/>
        </xdr:cNvSpPr>
      </xdr:nvSpPr>
      <xdr:spPr bwMode="auto">
        <a:xfrm rot="-5400000">
          <a:off x="9020175"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209550</xdr:rowOff>
    </xdr:from>
    <xdr:to>
      <xdr:col>32</xdr:col>
      <xdr:colOff>0</xdr:colOff>
      <xdr:row>13</xdr:row>
      <xdr:rowOff>209550</xdr:rowOff>
    </xdr:to>
    <xdr:sp macro="" textlink="">
      <xdr:nvSpPr>
        <xdr:cNvPr id="935835" name="Line 221">
          <a:extLst>
            <a:ext uri="{FF2B5EF4-FFF2-40B4-BE49-F238E27FC236}">
              <a16:creationId xmlns:a16="http://schemas.microsoft.com/office/drawing/2014/main" id="{00000000-0008-0000-1300-00009B470E00}"/>
            </a:ext>
          </a:extLst>
        </xdr:cNvPr>
        <xdr:cNvSpPr>
          <a:spLocks noChangeShapeType="1"/>
        </xdr:cNvSpPr>
      </xdr:nvSpPr>
      <xdr:spPr bwMode="auto">
        <a:xfrm rot="-5400000">
          <a:off x="9110663" y="37671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5836" name="グループ化 36">
          <a:extLst>
            <a:ext uri="{FF2B5EF4-FFF2-40B4-BE49-F238E27FC236}">
              <a16:creationId xmlns:a16="http://schemas.microsoft.com/office/drawing/2014/main" id="{00000000-0008-0000-1300-00009C470E00}"/>
            </a:ext>
          </a:extLst>
        </xdr:cNvPr>
        <xdr:cNvGrpSpPr>
          <a:grpSpLocks/>
        </xdr:cNvGrpSpPr>
      </xdr:nvGrpSpPr>
      <xdr:grpSpPr bwMode="auto">
        <a:xfrm>
          <a:off x="1479550" y="2187575"/>
          <a:ext cx="406400" cy="631825"/>
          <a:chOff x="1447800" y="2186940"/>
          <a:chExt cx="388620" cy="632460"/>
        </a:xfrm>
      </xdr:grpSpPr>
      <xdr:cxnSp macro="">
        <xdr:nvCxnSpPr>
          <xdr:cNvPr id="196" name="直線コネクタ 195">
            <a:extLst>
              <a:ext uri="{FF2B5EF4-FFF2-40B4-BE49-F238E27FC236}">
                <a16:creationId xmlns:a16="http://schemas.microsoft.com/office/drawing/2014/main" id="{00000000-0008-0000-13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3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5837" name="Line 5">
          <a:extLst>
            <a:ext uri="{FF2B5EF4-FFF2-40B4-BE49-F238E27FC236}">
              <a16:creationId xmlns:a16="http://schemas.microsoft.com/office/drawing/2014/main" id="{00000000-0008-0000-1300-00009D47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5838" name="Line 5">
          <a:extLst>
            <a:ext uri="{FF2B5EF4-FFF2-40B4-BE49-F238E27FC236}">
              <a16:creationId xmlns:a16="http://schemas.microsoft.com/office/drawing/2014/main" id="{00000000-0008-0000-1300-00009E47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238125</xdr:rowOff>
    </xdr:from>
    <xdr:to>
      <xdr:col>22</xdr:col>
      <xdr:colOff>152400</xdr:colOff>
      <xdr:row>16</xdr:row>
      <xdr:rowOff>238125</xdr:rowOff>
    </xdr:to>
    <xdr:sp macro="" textlink="">
      <xdr:nvSpPr>
        <xdr:cNvPr id="935839" name="Line 223">
          <a:extLst>
            <a:ext uri="{FF2B5EF4-FFF2-40B4-BE49-F238E27FC236}">
              <a16:creationId xmlns:a16="http://schemas.microsoft.com/office/drawing/2014/main" id="{00000000-0008-0000-1300-00009F470E00}"/>
            </a:ext>
          </a:extLst>
        </xdr:cNvPr>
        <xdr:cNvSpPr>
          <a:spLocks noChangeShapeType="1"/>
        </xdr:cNvSpPr>
      </xdr:nvSpPr>
      <xdr:spPr bwMode="auto">
        <a:xfrm rot="-5400000">
          <a:off x="6767513" y="47482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5840" name="Line 1">
          <a:extLst>
            <a:ext uri="{FF2B5EF4-FFF2-40B4-BE49-F238E27FC236}">
              <a16:creationId xmlns:a16="http://schemas.microsoft.com/office/drawing/2014/main" id="{00000000-0008-0000-1300-0000A047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5841" name="Line 1">
          <a:extLst>
            <a:ext uri="{FF2B5EF4-FFF2-40B4-BE49-F238E27FC236}">
              <a16:creationId xmlns:a16="http://schemas.microsoft.com/office/drawing/2014/main" id="{00000000-0008-0000-1300-0000A147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50471" name="Line 1">
          <a:extLst>
            <a:ext uri="{FF2B5EF4-FFF2-40B4-BE49-F238E27FC236}">
              <a16:creationId xmlns:a16="http://schemas.microsoft.com/office/drawing/2014/main" id="{00000000-0008-0000-0200-0000C780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50472" name="Line 2">
          <a:extLst>
            <a:ext uri="{FF2B5EF4-FFF2-40B4-BE49-F238E27FC236}">
              <a16:creationId xmlns:a16="http://schemas.microsoft.com/office/drawing/2014/main" id="{00000000-0008-0000-0200-0000C880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50473" name="Line 3">
          <a:extLst>
            <a:ext uri="{FF2B5EF4-FFF2-40B4-BE49-F238E27FC236}">
              <a16:creationId xmlns:a16="http://schemas.microsoft.com/office/drawing/2014/main" id="{00000000-0008-0000-0200-0000C980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50474" name="Line 4">
          <a:extLst>
            <a:ext uri="{FF2B5EF4-FFF2-40B4-BE49-F238E27FC236}">
              <a16:creationId xmlns:a16="http://schemas.microsoft.com/office/drawing/2014/main" id="{00000000-0008-0000-0200-0000CA80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50475" name="Line 5">
          <a:extLst>
            <a:ext uri="{FF2B5EF4-FFF2-40B4-BE49-F238E27FC236}">
              <a16:creationId xmlns:a16="http://schemas.microsoft.com/office/drawing/2014/main" id="{00000000-0008-0000-0200-0000CB8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50476" name="Line 6">
          <a:extLst>
            <a:ext uri="{FF2B5EF4-FFF2-40B4-BE49-F238E27FC236}">
              <a16:creationId xmlns:a16="http://schemas.microsoft.com/office/drawing/2014/main" id="{00000000-0008-0000-0200-0000CC80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50477" name="Line 7">
          <a:extLst>
            <a:ext uri="{FF2B5EF4-FFF2-40B4-BE49-F238E27FC236}">
              <a16:creationId xmlns:a16="http://schemas.microsoft.com/office/drawing/2014/main" id="{00000000-0008-0000-0200-0000CD80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0478" name="Line 8">
          <a:extLst>
            <a:ext uri="{FF2B5EF4-FFF2-40B4-BE49-F238E27FC236}">
              <a16:creationId xmlns:a16="http://schemas.microsoft.com/office/drawing/2014/main" id="{00000000-0008-0000-0200-0000CE80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50479" name="Line 9">
          <a:extLst>
            <a:ext uri="{FF2B5EF4-FFF2-40B4-BE49-F238E27FC236}">
              <a16:creationId xmlns:a16="http://schemas.microsoft.com/office/drawing/2014/main" id="{00000000-0008-0000-0200-0000CF80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0480" name="Line 16">
          <a:extLst>
            <a:ext uri="{FF2B5EF4-FFF2-40B4-BE49-F238E27FC236}">
              <a16:creationId xmlns:a16="http://schemas.microsoft.com/office/drawing/2014/main" id="{00000000-0008-0000-0200-0000D080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50481" name="Line 27">
          <a:extLst>
            <a:ext uri="{FF2B5EF4-FFF2-40B4-BE49-F238E27FC236}">
              <a16:creationId xmlns:a16="http://schemas.microsoft.com/office/drawing/2014/main" id="{00000000-0008-0000-0200-0000D180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50482" name="Line 28">
          <a:extLst>
            <a:ext uri="{FF2B5EF4-FFF2-40B4-BE49-F238E27FC236}">
              <a16:creationId xmlns:a16="http://schemas.microsoft.com/office/drawing/2014/main" id="{00000000-0008-0000-0200-0000D280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50483" name="Line 29">
          <a:extLst>
            <a:ext uri="{FF2B5EF4-FFF2-40B4-BE49-F238E27FC236}">
              <a16:creationId xmlns:a16="http://schemas.microsoft.com/office/drawing/2014/main" id="{00000000-0008-0000-0200-0000D380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0484" name="Line 79">
          <a:extLst>
            <a:ext uri="{FF2B5EF4-FFF2-40B4-BE49-F238E27FC236}">
              <a16:creationId xmlns:a16="http://schemas.microsoft.com/office/drawing/2014/main" id="{00000000-0008-0000-0200-0000D480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50485" name="AutoShape 86">
          <a:extLst>
            <a:ext uri="{FF2B5EF4-FFF2-40B4-BE49-F238E27FC236}">
              <a16:creationId xmlns:a16="http://schemas.microsoft.com/office/drawing/2014/main" id="{00000000-0008-0000-0200-0000D580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0486" name="Line 87">
          <a:extLst>
            <a:ext uri="{FF2B5EF4-FFF2-40B4-BE49-F238E27FC236}">
              <a16:creationId xmlns:a16="http://schemas.microsoft.com/office/drawing/2014/main" id="{00000000-0008-0000-0200-0000D680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50487" name="AutoShape 89">
          <a:extLst>
            <a:ext uri="{FF2B5EF4-FFF2-40B4-BE49-F238E27FC236}">
              <a16:creationId xmlns:a16="http://schemas.microsoft.com/office/drawing/2014/main" id="{00000000-0008-0000-0200-0000D780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85725</xdr:colOff>
      <xdr:row>16</xdr:row>
      <xdr:rowOff>257175</xdr:rowOff>
    </xdr:from>
    <xdr:to>
      <xdr:col>31</xdr:col>
      <xdr:colOff>133350</xdr:colOff>
      <xdr:row>16</xdr:row>
      <xdr:rowOff>257175</xdr:rowOff>
    </xdr:to>
    <xdr:sp macro="" textlink="">
      <xdr:nvSpPr>
        <xdr:cNvPr id="950488" name="Line 101">
          <a:extLst>
            <a:ext uri="{FF2B5EF4-FFF2-40B4-BE49-F238E27FC236}">
              <a16:creationId xmlns:a16="http://schemas.microsoft.com/office/drawing/2014/main" id="{00000000-0008-0000-0200-0000D8800E00}"/>
            </a:ext>
          </a:extLst>
        </xdr:cNvPr>
        <xdr:cNvSpPr>
          <a:spLocks noChangeShapeType="1"/>
        </xdr:cNvSpPr>
      </xdr:nvSpPr>
      <xdr:spPr bwMode="auto">
        <a:xfrm rot="-5400000">
          <a:off x="90392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50489" name="Line 99">
          <a:extLst>
            <a:ext uri="{FF2B5EF4-FFF2-40B4-BE49-F238E27FC236}">
              <a16:creationId xmlns:a16="http://schemas.microsoft.com/office/drawing/2014/main" id="{00000000-0008-0000-0200-0000D980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50490" name="グループ化 33">
          <a:extLst>
            <a:ext uri="{FF2B5EF4-FFF2-40B4-BE49-F238E27FC236}">
              <a16:creationId xmlns:a16="http://schemas.microsoft.com/office/drawing/2014/main" id="{00000000-0008-0000-0200-0000DA800E00}"/>
            </a:ext>
          </a:extLst>
        </xdr:cNvPr>
        <xdr:cNvGrpSpPr>
          <a:grpSpLocks/>
        </xdr:cNvGrpSpPr>
      </xdr:nvGrpSpPr>
      <xdr:grpSpPr bwMode="auto">
        <a:xfrm>
          <a:off x="1479550" y="2187575"/>
          <a:ext cx="406400" cy="631825"/>
          <a:chOff x="1447800" y="2186940"/>
          <a:chExt cx="38862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50491" name="Line 5">
          <a:extLst>
            <a:ext uri="{FF2B5EF4-FFF2-40B4-BE49-F238E27FC236}">
              <a16:creationId xmlns:a16="http://schemas.microsoft.com/office/drawing/2014/main" id="{00000000-0008-0000-0200-0000DB80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50492" name="Line 5">
          <a:extLst>
            <a:ext uri="{FF2B5EF4-FFF2-40B4-BE49-F238E27FC236}">
              <a16:creationId xmlns:a16="http://schemas.microsoft.com/office/drawing/2014/main" id="{00000000-0008-0000-0200-0000DC80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50493" name="Line 90">
          <a:extLst>
            <a:ext uri="{FF2B5EF4-FFF2-40B4-BE49-F238E27FC236}">
              <a16:creationId xmlns:a16="http://schemas.microsoft.com/office/drawing/2014/main" id="{00000000-0008-0000-0200-0000DD80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266700</xdr:rowOff>
    </xdr:from>
    <xdr:to>
      <xdr:col>22</xdr:col>
      <xdr:colOff>152400</xdr:colOff>
      <xdr:row>16</xdr:row>
      <xdr:rowOff>266700</xdr:rowOff>
    </xdr:to>
    <xdr:sp macro="" textlink="">
      <xdr:nvSpPr>
        <xdr:cNvPr id="950494" name="Line 101">
          <a:extLst>
            <a:ext uri="{FF2B5EF4-FFF2-40B4-BE49-F238E27FC236}">
              <a16:creationId xmlns:a16="http://schemas.microsoft.com/office/drawing/2014/main" id="{00000000-0008-0000-0200-0000DE800E00}"/>
            </a:ext>
          </a:extLst>
        </xdr:cNvPr>
        <xdr:cNvSpPr>
          <a:spLocks noChangeShapeType="1"/>
        </xdr:cNvSpPr>
      </xdr:nvSpPr>
      <xdr:spPr bwMode="auto">
        <a:xfrm rot="-5400000">
          <a:off x="67675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50495" name="Line 1">
          <a:extLst>
            <a:ext uri="{FF2B5EF4-FFF2-40B4-BE49-F238E27FC236}">
              <a16:creationId xmlns:a16="http://schemas.microsoft.com/office/drawing/2014/main" id="{00000000-0008-0000-0200-0000DF80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50496" name="Line 1">
          <a:extLst>
            <a:ext uri="{FF2B5EF4-FFF2-40B4-BE49-F238E27FC236}">
              <a16:creationId xmlns:a16="http://schemas.microsoft.com/office/drawing/2014/main" id="{00000000-0008-0000-0200-0000E080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51435" name="Line 1">
          <a:extLst>
            <a:ext uri="{FF2B5EF4-FFF2-40B4-BE49-F238E27FC236}">
              <a16:creationId xmlns:a16="http://schemas.microsoft.com/office/drawing/2014/main" id="{00000000-0008-0000-1400-00008B84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51436" name="Line 2">
          <a:extLst>
            <a:ext uri="{FF2B5EF4-FFF2-40B4-BE49-F238E27FC236}">
              <a16:creationId xmlns:a16="http://schemas.microsoft.com/office/drawing/2014/main" id="{00000000-0008-0000-1400-00008C84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51437" name="Line 3">
          <a:extLst>
            <a:ext uri="{FF2B5EF4-FFF2-40B4-BE49-F238E27FC236}">
              <a16:creationId xmlns:a16="http://schemas.microsoft.com/office/drawing/2014/main" id="{00000000-0008-0000-1400-00008D84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51438" name="Line 4">
          <a:extLst>
            <a:ext uri="{FF2B5EF4-FFF2-40B4-BE49-F238E27FC236}">
              <a16:creationId xmlns:a16="http://schemas.microsoft.com/office/drawing/2014/main" id="{00000000-0008-0000-1400-00008E84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51439" name="Line 5">
          <a:extLst>
            <a:ext uri="{FF2B5EF4-FFF2-40B4-BE49-F238E27FC236}">
              <a16:creationId xmlns:a16="http://schemas.microsoft.com/office/drawing/2014/main" id="{00000000-0008-0000-1400-00008F8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51440" name="Line 6">
          <a:extLst>
            <a:ext uri="{FF2B5EF4-FFF2-40B4-BE49-F238E27FC236}">
              <a16:creationId xmlns:a16="http://schemas.microsoft.com/office/drawing/2014/main" id="{00000000-0008-0000-1400-00009084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51441" name="Line 7">
          <a:extLst>
            <a:ext uri="{FF2B5EF4-FFF2-40B4-BE49-F238E27FC236}">
              <a16:creationId xmlns:a16="http://schemas.microsoft.com/office/drawing/2014/main" id="{00000000-0008-0000-1400-00009184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1442" name="Line 8">
          <a:extLst>
            <a:ext uri="{FF2B5EF4-FFF2-40B4-BE49-F238E27FC236}">
              <a16:creationId xmlns:a16="http://schemas.microsoft.com/office/drawing/2014/main" id="{00000000-0008-0000-1400-00009284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51443" name="Line 9">
          <a:extLst>
            <a:ext uri="{FF2B5EF4-FFF2-40B4-BE49-F238E27FC236}">
              <a16:creationId xmlns:a16="http://schemas.microsoft.com/office/drawing/2014/main" id="{00000000-0008-0000-1400-00009384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4" name="Line 16">
          <a:extLst>
            <a:ext uri="{FF2B5EF4-FFF2-40B4-BE49-F238E27FC236}">
              <a16:creationId xmlns:a16="http://schemas.microsoft.com/office/drawing/2014/main" id="{00000000-0008-0000-1400-000094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51445" name="Line 27">
          <a:extLst>
            <a:ext uri="{FF2B5EF4-FFF2-40B4-BE49-F238E27FC236}">
              <a16:creationId xmlns:a16="http://schemas.microsoft.com/office/drawing/2014/main" id="{00000000-0008-0000-1400-00009584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51446" name="Line 28">
          <a:extLst>
            <a:ext uri="{FF2B5EF4-FFF2-40B4-BE49-F238E27FC236}">
              <a16:creationId xmlns:a16="http://schemas.microsoft.com/office/drawing/2014/main" id="{00000000-0008-0000-1400-00009684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51447" name="Line 29">
          <a:extLst>
            <a:ext uri="{FF2B5EF4-FFF2-40B4-BE49-F238E27FC236}">
              <a16:creationId xmlns:a16="http://schemas.microsoft.com/office/drawing/2014/main" id="{00000000-0008-0000-1400-00009784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8" name="Line 85">
          <a:extLst>
            <a:ext uri="{FF2B5EF4-FFF2-40B4-BE49-F238E27FC236}">
              <a16:creationId xmlns:a16="http://schemas.microsoft.com/office/drawing/2014/main" id="{00000000-0008-0000-1400-000098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9" name="Line 116">
          <a:extLst>
            <a:ext uri="{FF2B5EF4-FFF2-40B4-BE49-F238E27FC236}">
              <a16:creationId xmlns:a16="http://schemas.microsoft.com/office/drawing/2014/main" id="{00000000-0008-0000-1400-000099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0" name="Line 147">
          <a:extLst>
            <a:ext uri="{FF2B5EF4-FFF2-40B4-BE49-F238E27FC236}">
              <a16:creationId xmlns:a16="http://schemas.microsoft.com/office/drawing/2014/main" id="{00000000-0008-0000-1400-00009A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1" name="Line 178">
          <a:extLst>
            <a:ext uri="{FF2B5EF4-FFF2-40B4-BE49-F238E27FC236}">
              <a16:creationId xmlns:a16="http://schemas.microsoft.com/office/drawing/2014/main" id="{00000000-0008-0000-1400-00009B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51452" name="AutoShape 208">
          <a:extLst>
            <a:ext uri="{FF2B5EF4-FFF2-40B4-BE49-F238E27FC236}">
              <a16:creationId xmlns:a16="http://schemas.microsoft.com/office/drawing/2014/main" id="{00000000-0008-0000-1400-00009C84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3" name="Line 209">
          <a:extLst>
            <a:ext uri="{FF2B5EF4-FFF2-40B4-BE49-F238E27FC236}">
              <a16:creationId xmlns:a16="http://schemas.microsoft.com/office/drawing/2014/main" id="{00000000-0008-0000-1400-00009D84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51454" name="AutoShape 211">
          <a:extLst>
            <a:ext uri="{FF2B5EF4-FFF2-40B4-BE49-F238E27FC236}">
              <a16:creationId xmlns:a16="http://schemas.microsoft.com/office/drawing/2014/main" id="{00000000-0008-0000-1400-00009E84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51455" name="Line 212">
          <a:extLst>
            <a:ext uri="{FF2B5EF4-FFF2-40B4-BE49-F238E27FC236}">
              <a16:creationId xmlns:a16="http://schemas.microsoft.com/office/drawing/2014/main" id="{00000000-0008-0000-1400-00009F84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51456" name="Line 223">
          <a:extLst>
            <a:ext uri="{FF2B5EF4-FFF2-40B4-BE49-F238E27FC236}">
              <a16:creationId xmlns:a16="http://schemas.microsoft.com/office/drawing/2014/main" id="{00000000-0008-0000-1400-0000A084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51457" name="Line 221">
          <a:extLst>
            <a:ext uri="{FF2B5EF4-FFF2-40B4-BE49-F238E27FC236}">
              <a16:creationId xmlns:a16="http://schemas.microsoft.com/office/drawing/2014/main" id="{00000000-0008-0000-1400-0000A184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51458" name="グループ化 36">
          <a:extLst>
            <a:ext uri="{FF2B5EF4-FFF2-40B4-BE49-F238E27FC236}">
              <a16:creationId xmlns:a16="http://schemas.microsoft.com/office/drawing/2014/main" id="{00000000-0008-0000-1400-0000A2840E00}"/>
            </a:ext>
          </a:extLst>
        </xdr:cNvPr>
        <xdr:cNvGrpSpPr>
          <a:grpSpLocks/>
        </xdr:cNvGrpSpPr>
      </xdr:nvGrpSpPr>
      <xdr:grpSpPr bwMode="auto">
        <a:xfrm>
          <a:off x="1479550" y="2178050"/>
          <a:ext cx="406400" cy="631825"/>
          <a:chOff x="1447800" y="2179320"/>
          <a:chExt cx="388620" cy="632460"/>
        </a:xfrm>
      </xdr:grpSpPr>
      <xdr:cxnSp macro="">
        <xdr:nvCxnSpPr>
          <xdr:cNvPr id="196" name="直線コネクタ 195">
            <a:extLst>
              <a:ext uri="{FF2B5EF4-FFF2-40B4-BE49-F238E27FC236}">
                <a16:creationId xmlns:a16="http://schemas.microsoft.com/office/drawing/2014/main" id="{00000000-0008-0000-1400-0000C4000000}"/>
              </a:ext>
            </a:extLst>
          </xdr:cNvPr>
          <xdr:cNvCxnSpPr/>
        </xdr:nvCxnSpPr>
        <xdr:spPr bwMode="auto">
          <a:xfrm>
            <a:off x="144780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31292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400-0000C6000000}"/>
              </a:ext>
            </a:extLst>
          </xdr:cNvPr>
          <xdr:cNvCxnSpPr/>
        </xdr:nvCxnSpPr>
        <xdr:spPr bwMode="auto">
          <a:xfrm>
            <a:off x="162052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51459" name="Line 5">
          <a:extLst>
            <a:ext uri="{FF2B5EF4-FFF2-40B4-BE49-F238E27FC236}">
              <a16:creationId xmlns:a16="http://schemas.microsoft.com/office/drawing/2014/main" id="{00000000-0008-0000-1400-0000A384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51460" name="Line 5">
          <a:extLst>
            <a:ext uri="{FF2B5EF4-FFF2-40B4-BE49-F238E27FC236}">
              <a16:creationId xmlns:a16="http://schemas.microsoft.com/office/drawing/2014/main" id="{00000000-0008-0000-1400-0000A4840E00}"/>
            </a:ext>
          </a:extLst>
        </xdr:cNvPr>
        <xdr:cNvSpPr>
          <a:spLocks noChangeShapeType="1"/>
        </xdr:cNvSpPr>
      </xdr:nvSpPr>
      <xdr:spPr bwMode="auto">
        <a:xfrm rot="-5400000">
          <a:off x="19335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951461" name="Line 223">
          <a:extLst>
            <a:ext uri="{FF2B5EF4-FFF2-40B4-BE49-F238E27FC236}">
              <a16:creationId xmlns:a16="http://schemas.microsoft.com/office/drawing/2014/main" id="{00000000-0008-0000-1400-0000A5840E00}"/>
            </a:ext>
          </a:extLst>
        </xdr:cNvPr>
        <xdr:cNvSpPr>
          <a:spLocks noChangeShapeType="1"/>
        </xdr:cNvSpPr>
      </xdr:nvSpPr>
      <xdr:spPr bwMode="auto">
        <a:xfrm rot="-5400000">
          <a:off x="67675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51462" name="Line 1">
          <a:extLst>
            <a:ext uri="{FF2B5EF4-FFF2-40B4-BE49-F238E27FC236}">
              <a16:creationId xmlns:a16="http://schemas.microsoft.com/office/drawing/2014/main" id="{00000000-0008-0000-1400-0000A684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51463" name="Line 1">
          <a:extLst>
            <a:ext uri="{FF2B5EF4-FFF2-40B4-BE49-F238E27FC236}">
              <a16:creationId xmlns:a16="http://schemas.microsoft.com/office/drawing/2014/main" id="{00000000-0008-0000-1400-0000A784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133350</xdr:colOff>
      <xdr:row>1</xdr:row>
      <xdr:rowOff>47625</xdr:rowOff>
    </xdr:from>
    <xdr:to>
      <xdr:col>3</xdr:col>
      <xdr:colOff>276225</xdr:colOff>
      <xdr:row>1</xdr:row>
      <xdr:rowOff>238125</xdr:rowOff>
    </xdr:to>
    <xdr:sp macro="" textlink="">
      <xdr:nvSpPr>
        <xdr:cNvPr id="414757" name="Rectangle 1">
          <a:extLst>
            <a:ext uri="{FF2B5EF4-FFF2-40B4-BE49-F238E27FC236}">
              <a16:creationId xmlns:a16="http://schemas.microsoft.com/office/drawing/2014/main" id="{00000000-0008-0000-1500-000025540600}"/>
            </a:ext>
          </a:extLst>
        </xdr:cNvPr>
        <xdr:cNvSpPr>
          <a:spLocks noChangeArrowheads="1"/>
        </xdr:cNvSpPr>
      </xdr:nvSpPr>
      <xdr:spPr bwMode="auto">
        <a:xfrm>
          <a:off x="609600" y="314325"/>
          <a:ext cx="428625" cy="190500"/>
        </a:xfrm>
        <a:prstGeom prst="rect">
          <a:avLst/>
        </a:prstGeom>
        <a:solidFill>
          <a:srgbClr val="FF0000"/>
        </a:solidFill>
        <a:ln w="9525">
          <a:solidFill>
            <a:srgbClr val="000000"/>
          </a:solidFill>
          <a:miter lim="800000"/>
          <a:headEnd/>
          <a:tailEnd/>
        </a:ln>
      </xdr:spPr>
    </xdr:sp>
    <xdr:clientData/>
  </xdr:twoCellAnchor>
</xdr:wsDr>
</file>

<file path=xl/drawings/drawing2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45884</xdr:colOff>
          <xdr:row>52</xdr:row>
          <xdr:rowOff>57978</xdr:rowOff>
        </xdr:from>
        <xdr:to>
          <xdr:col>20</xdr:col>
          <xdr:colOff>54747</xdr:colOff>
          <xdr:row>61</xdr:row>
          <xdr:rowOff>136994</xdr:rowOff>
        </xdr:to>
        <xdr:pic>
          <xdr:nvPicPr>
            <xdr:cNvPr id="4" name="図 3">
              <a:extLst>
                <a:ext uri="{FF2B5EF4-FFF2-40B4-BE49-F238E27FC236}">
                  <a16:creationId xmlns:a16="http://schemas.microsoft.com/office/drawing/2014/main" id="{00000000-0008-0000-1600-000004000000}"/>
                </a:ext>
              </a:extLst>
            </xdr:cNvPr>
            <xdr:cNvPicPr>
              <a:picLocks noChangeAspect="1" noChangeArrowheads="1"/>
              <a:extLst>
                <a:ext uri="{84589F7E-364E-4C9E-8A38-B11213B215E9}">
                  <a14:cameraTool cellRange="表紙!$D$77" spid="_x0000_s972289"/>
                </a:ext>
              </a:extLst>
            </xdr:cNvPicPr>
          </xdr:nvPicPr>
          <xdr:blipFill rotWithShape="1">
            <a:blip xmlns:r="http://schemas.openxmlformats.org/officeDocument/2006/relationships" r:embed="rId1"/>
            <a:srcRect l="872" t="2842" r="1015" b="2912"/>
            <a:stretch>
              <a:fillRect/>
            </a:stretch>
          </xdr:blipFill>
          <xdr:spPr bwMode="auto">
            <a:xfrm>
              <a:off x="464984" y="11583228"/>
              <a:ext cx="5872453" cy="161825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53507</xdr:colOff>
          <xdr:row>37</xdr:row>
          <xdr:rowOff>41413</xdr:rowOff>
        </xdr:from>
        <xdr:to>
          <xdr:col>20</xdr:col>
          <xdr:colOff>17229</xdr:colOff>
          <xdr:row>47</xdr:row>
          <xdr:rowOff>149087</xdr:rowOff>
        </xdr:to>
        <xdr:pic>
          <xdr:nvPicPr>
            <xdr:cNvPr id="9" name="図 8">
              <a:extLst>
                <a:ext uri="{FF2B5EF4-FFF2-40B4-BE49-F238E27FC236}">
                  <a16:creationId xmlns:a16="http://schemas.microsoft.com/office/drawing/2014/main" id="{00000000-0008-0000-1600-000009000000}"/>
                </a:ext>
              </a:extLst>
            </xdr:cNvPr>
            <xdr:cNvPicPr>
              <a:picLocks noChangeAspect="1" noChangeArrowheads="1"/>
              <a:extLst>
                <a:ext uri="{84589F7E-364E-4C9E-8A38-B11213B215E9}">
                  <a14:cameraTool cellRange="表紙!$F$62" spid="_x0000_s972290"/>
                </a:ext>
              </a:extLst>
            </xdr:cNvPicPr>
          </xdr:nvPicPr>
          <xdr:blipFill rotWithShape="1">
            <a:blip xmlns:r="http://schemas.openxmlformats.org/officeDocument/2006/relationships" r:embed="rId2"/>
            <a:srcRect l="877" t="2154" r="729" b="1787"/>
            <a:stretch>
              <a:fillRect/>
            </a:stretch>
          </xdr:blipFill>
          <xdr:spPr bwMode="auto">
            <a:xfrm>
              <a:off x="1301282" y="8956813"/>
              <a:ext cx="5006257" cy="1822174"/>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7772" name="Line 1">
          <a:extLst>
            <a:ext uri="{FF2B5EF4-FFF2-40B4-BE49-F238E27FC236}">
              <a16:creationId xmlns:a16="http://schemas.microsoft.com/office/drawing/2014/main" id="{00000000-0008-0000-0300-00002C4F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7773" name="Line 2">
          <a:extLst>
            <a:ext uri="{FF2B5EF4-FFF2-40B4-BE49-F238E27FC236}">
              <a16:creationId xmlns:a16="http://schemas.microsoft.com/office/drawing/2014/main" id="{00000000-0008-0000-0300-00002D4F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7774" name="Line 3">
          <a:extLst>
            <a:ext uri="{FF2B5EF4-FFF2-40B4-BE49-F238E27FC236}">
              <a16:creationId xmlns:a16="http://schemas.microsoft.com/office/drawing/2014/main" id="{00000000-0008-0000-0300-00002E4F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7775" name="Line 4">
          <a:extLst>
            <a:ext uri="{FF2B5EF4-FFF2-40B4-BE49-F238E27FC236}">
              <a16:creationId xmlns:a16="http://schemas.microsoft.com/office/drawing/2014/main" id="{00000000-0008-0000-0300-00002F4F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7776" name="Line 5">
          <a:extLst>
            <a:ext uri="{FF2B5EF4-FFF2-40B4-BE49-F238E27FC236}">
              <a16:creationId xmlns:a16="http://schemas.microsoft.com/office/drawing/2014/main" id="{00000000-0008-0000-0300-0000304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7777" name="Line 6">
          <a:extLst>
            <a:ext uri="{FF2B5EF4-FFF2-40B4-BE49-F238E27FC236}">
              <a16:creationId xmlns:a16="http://schemas.microsoft.com/office/drawing/2014/main" id="{00000000-0008-0000-0300-0000314F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7778" name="Line 7">
          <a:extLst>
            <a:ext uri="{FF2B5EF4-FFF2-40B4-BE49-F238E27FC236}">
              <a16:creationId xmlns:a16="http://schemas.microsoft.com/office/drawing/2014/main" id="{00000000-0008-0000-0300-0000324F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79" name="Line 8">
          <a:extLst>
            <a:ext uri="{FF2B5EF4-FFF2-40B4-BE49-F238E27FC236}">
              <a16:creationId xmlns:a16="http://schemas.microsoft.com/office/drawing/2014/main" id="{00000000-0008-0000-0300-000033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7780" name="Line 9">
          <a:extLst>
            <a:ext uri="{FF2B5EF4-FFF2-40B4-BE49-F238E27FC236}">
              <a16:creationId xmlns:a16="http://schemas.microsoft.com/office/drawing/2014/main" id="{00000000-0008-0000-0300-0000344F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1" name="Line 16">
          <a:extLst>
            <a:ext uri="{FF2B5EF4-FFF2-40B4-BE49-F238E27FC236}">
              <a16:creationId xmlns:a16="http://schemas.microsoft.com/office/drawing/2014/main" id="{00000000-0008-0000-0300-000035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7782" name="Line 27">
          <a:extLst>
            <a:ext uri="{FF2B5EF4-FFF2-40B4-BE49-F238E27FC236}">
              <a16:creationId xmlns:a16="http://schemas.microsoft.com/office/drawing/2014/main" id="{00000000-0008-0000-0300-0000364F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7783" name="Line 28">
          <a:extLst>
            <a:ext uri="{FF2B5EF4-FFF2-40B4-BE49-F238E27FC236}">
              <a16:creationId xmlns:a16="http://schemas.microsoft.com/office/drawing/2014/main" id="{00000000-0008-0000-0300-0000374F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7784" name="Line 29">
          <a:extLst>
            <a:ext uri="{FF2B5EF4-FFF2-40B4-BE49-F238E27FC236}">
              <a16:creationId xmlns:a16="http://schemas.microsoft.com/office/drawing/2014/main" id="{00000000-0008-0000-0300-0000384F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5" name="Line 78">
          <a:extLst>
            <a:ext uri="{FF2B5EF4-FFF2-40B4-BE49-F238E27FC236}">
              <a16:creationId xmlns:a16="http://schemas.microsoft.com/office/drawing/2014/main" id="{00000000-0008-0000-0300-000039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6" name="Line 86">
          <a:extLst>
            <a:ext uri="{FF2B5EF4-FFF2-40B4-BE49-F238E27FC236}">
              <a16:creationId xmlns:a16="http://schemas.microsoft.com/office/drawing/2014/main" id="{00000000-0008-0000-0300-00003A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7" name="Line 109">
          <a:extLst>
            <a:ext uri="{FF2B5EF4-FFF2-40B4-BE49-F238E27FC236}">
              <a16:creationId xmlns:a16="http://schemas.microsoft.com/office/drawing/2014/main" id="{00000000-0008-0000-0300-00003B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8" name="Line 117">
          <a:extLst>
            <a:ext uri="{FF2B5EF4-FFF2-40B4-BE49-F238E27FC236}">
              <a16:creationId xmlns:a16="http://schemas.microsoft.com/office/drawing/2014/main" id="{00000000-0008-0000-0300-00003C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9" name="Line 176">
          <a:extLst>
            <a:ext uri="{FF2B5EF4-FFF2-40B4-BE49-F238E27FC236}">
              <a16:creationId xmlns:a16="http://schemas.microsoft.com/office/drawing/2014/main" id="{00000000-0008-0000-0300-00003D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90" name="Line 184">
          <a:extLst>
            <a:ext uri="{FF2B5EF4-FFF2-40B4-BE49-F238E27FC236}">
              <a16:creationId xmlns:a16="http://schemas.microsoft.com/office/drawing/2014/main" id="{00000000-0008-0000-0300-00003E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91" name="Line 207">
          <a:extLst>
            <a:ext uri="{FF2B5EF4-FFF2-40B4-BE49-F238E27FC236}">
              <a16:creationId xmlns:a16="http://schemas.microsoft.com/office/drawing/2014/main" id="{00000000-0008-0000-0300-00003F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7792" name="AutoShape 214">
          <a:extLst>
            <a:ext uri="{FF2B5EF4-FFF2-40B4-BE49-F238E27FC236}">
              <a16:creationId xmlns:a16="http://schemas.microsoft.com/office/drawing/2014/main" id="{00000000-0008-0000-0300-0000404F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93" name="Line 215">
          <a:extLst>
            <a:ext uri="{FF2B5EF4-FFF2-40B4-BE49-F238E27FC236}">
              <a16:creationId xmlns:a16="http://schemas.microsoft.com/office/drawing/2014/main" id="{00000000-0008-0000-0300-0000414F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37794" name="AutoShape 217">
          <a:extLst>
            <a:ext uri="{FF2B5EF4-FFF2-40B4-BE49-F238E27FC236}">
              <a16:creationId xmlns:a16="http://schemas.microsoft.com/office/drawing/2014/main" id="{00000000-0008-0000-0300-0000424F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7795" name="Line 229">
          <a:extLst>
            <a:ext uri="{FF2B5EF4-FFF2-40B4-BE49-F238E27FC236}">
              <a16:creationId xmlns:a16="http://schemas.microsoft.com/office/drawing/2014/main" id="{00000000-0008-0000-0300-0000434F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7796" name="Line 227">
          <a:extLst>
            <a:ext uri="{FF2B5EF4-FFF2-40B4-BE49-F238E27FC236}">
              <a16:creationId xmlns:a16="http://schemas.microsoft.com/office/drawing/2014/main" id="{00000000-0008-0000-0300-0000444F0E00}"/>
            </a:ext>
          </a:extLst>
        </xdr:cNvPr>
        <xdr:cNvSpPr>
          <a:spLocks noChangeShapeType="1"/>
        </xdr:cNvSpPr>
      </xdr:nvSpPr>
      <xdr:spPr bwMode="auto">
        <a:xfrm rot="-5400000">
          <a:off x="91106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7797" name="グループ化 39">
          <a:extLst>
            <a:ext uri="{FF2B5EF4-FFF2-40B4-BE49-F238E27FC236}">
              <a16:creationId xmlns:a16="http://schemas.microsoft.com/office/drawing/2014/main" id="{00000000-0008-0000-0300-0000454F0E00}"/>
            </a:ext>
          </a:extLst>
        </xdr:cNvPr>
        <xdr:cNvGrpSpPr>
          <a:grpSpLocks/>
        </xdr:cNvGrpSpPr>
      </xdr:nvGrpSpPr>
      <xdr:grpSpPr bwMode="auto">
        <a:xfrm>
          <a:off x="1479550" y="2197100"/>
          <a:ext cx="406400" cy="631825"/>
          <a:chOff x="1447800" y="2194560"/>
          <a:chExt cx="38862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7798" name="Line 5">
          <a:extLst>
            <a:ext uri="{FF2B5EF4-FFF2-40B4-BE49-F238E27FC236}">
              <a16:creationId xmlns:a16="http://schemas.microsoft.com/office/drawing/2014/main" id="{00000000-0008-0000-0300-0000464F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7799" name="Line 5">
          <a:extLst>
            <a:ext uri="{FF2B5EF4-FFF2-40B4-BE49-F238E27FC236}">
              <a16:creationId xmlns:a16="http://schemas.microsoft.com/office/drawing/2014/main" id="{00000000-0008-0000-0300-0000474F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37800" name="Line 218">
          <a:extLst>
            <a:ext uri="{FF2B5EF4-FFF2-40B4-BE49-F238E27FC236}">
              <a16:creationId xmlns:a16="http://schemas.microsoft.com/office/drawing/2014/main" id="{00000000-0008-0000-0300-0000484F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37801" name="Line 229">
          <a:extLst>
            <a:ext uri="{FF2B5EF4-FFF2-40B4-BE49-F238E27FC236}">
              <a16:creationId xmlns:a16="http://schemas.microsoft.com/office/drawing/2014/main" id="{00000000-0008-0000-0300-0000494F0E00}"/>
            </a:ext>
          </a:extLst>
        </xdr:cNvPr>
        <xdr:cNvSpPr>
          <a:spLocks noChangeShapeType="1"/>
        </xdr:cNvSpPr>
      </xdr:nvSpPr>
      <xdr:spPr bwMode="auto">
        <a:xfrm rot="-5400000">
          <a:off x="6734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7802" name="Line 1">
          <a:extLst>
            <a:ext uri="{FF2B5EF4-FFF2-40B4-BE49-F238E27FC236}">
              <a16:creationId xmlns:a16="http://schemas.microsoft.com/office/drawing/2014/main" id="{00000000-0008-0000-0300-00004A4F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7803" name="Line 1">
          <a:extLst>
            <a:ext uri="{FF2B5EF4-FFF2-40B4-BE49-F238E27FC236}">
              <a16:creationId xmlns:a16="http://schemas.microsoft.com/office/drawing/2014/main" id="{00000000-0008-0000-0300-00004B4F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5706" name="Line 1">
          <a:extLst>
            <a:ext uri="{FF2B5EF4-FFF2-40B4-BE49-F238E27FC236}">
              <a16:creationId xmlns:a16="http://schemas.microsoft.com/office/drawing/2014/main" id="{00000000-0008-0000-0400-00002A6E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5707" name="Line 2">
          <a:extLst>
            <a:ext uri="{FF2B5EF4-FFF2-40B4-BE49-F238E27FC236}">
              <a16:creationId xmlns:a16="http://schemas.microsoft.com/office/drawing/2014/main" id="{00000000-0008-0000-0400-00002B6E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5708" name="Line 3">
          <a:extLst>
            <a:ext uri="{FF2B5EF4-FFF2-40B4-BE49-F238E27FC236}">
              <a16:creationId xmlns:a16="http://schemas.microsoft.com/office/drawing/2014/main" id="{00000000-0008-0000-0400-00002C6E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5709" name="Line 4">
          <a:extLst>
            <a:ext uri="{FF2B5EF4-FFF2-40B4-BE49-F238E27FC236}">
              <a16:creationId xmlns:a16="http://schemas.microsoft.com/office/drawing/2014/main" id="{00000000-0008-0000-0400-00002D6E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5710" name="Line 5">
          <a:extLst>
            <a:ext uri="{FF2B5EF4-FFF2-40B4-BE49-F238E27FC236}">
              <a16:creationId xmlns:a16="http://schemas.microsoft.com/office/drawing/2014/main" id="{00000000-0008-0000-0400-00002E6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5711" name="Line 6">
          <a:extLst>
            <a:ext uri="{FF2B5EF4-FFF2-40B4-BE49-F238E27FC236}">
              <a16:creationId xmlns:a16="http://schemas.microsoft.com/office/drawing/2014/main" id="{00000000-0008-0000-0400-00002F6E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5712" name="Line 7">
          <a:extLst>
            <a:ext uri="{FF2B5EF4-FFF2-40B4-BE49-F238E27FC236}">
              <a16:creationId xmlns:a16="http://schemas.microsoft.com/office/drawing/2014/main" id="{00000000-0008-0000-0400-0000306E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13" name="Line 8">
          <a:extLst>
            <a:ext uri="{FF2B5EF4-FFF2-40B4-BE49-F238E27FC236}">
              <a16:creationId xmlns:a16="http://schemas.microsoft.com/office/drawing/2014/main" id="{00000000-0008-0000-0400-000031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5714" name="Line 9">
          <a:extLst>
            <a:ext uri="{FF2B5EF4-FFF2-40B4-BE49-F238E27FC236}">
              <a16:creationId xmlns:a16="http://schemas.microsoft.com/office/drawing/2014/main" id="{00000000-0008-0000-0400-0000326E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15" name="Line 16">
          <a:extLst>
            <a:ext uri="{FF2B5EF4-FFF2-40B4-BE49-F238E27FC236}">
              <a16:creationId xmlns:a16="http://schemas.microsoft.com/office/drawing/2014/main" id="{00000000-0008-0000-0400-000033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5716" name="Line 27">
          <a:extLst>
            <a:ext uri="{FF2B5EF4-FFF2-40B4-BE49-F238E27FC236}">
              <a16:creationId xmlns:a16="http://schemas.microsoft.com/office/drawing/2014/main" id="{00000000-0008-0000-0400-0000346E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5717" name="Line 28">
          <a:extLst>
            <a:ext uri="{FF2B5EF4-FFF2-40B4-BE49-F238E27FC236}">
              <a16:creationId xmlns:a16="http://schemas.microsoft.com/office/drawing/2014/main" id="{00000000-0008-0000-0400-0000356E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5718" name="Line 29">
          <a:extLst>
            <a:ext uri="{FF2B5EF4-FFF2-40B4-BE49-F238E27FC236}">
              <a16:creationId xmlns:a16="http://schemas.microsoft.com/office/drawing/2014/main" id="{00000000-0008-0000-0400-0000366E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19" name="Line 78">
          <a:extLst>
            <a:ext uri="{FF2B5EF4-FFF2-40B4-BE49-F238E27FC236}">
              <a16:creationId xmlns:a16="http://schemas.microsoft.com/office/drawing/2014/main" id="{00000000-0008-0000-0400-000037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0" name="Line 86">
          <a:extLst>
            <a:ext uri="{FF2B5EF4-FFF2-40B4-BE49-F238E27FC236}">
              <a16:creationId xmlns:a16="http://schemas.microsoft.com/office/drawing/2014/main" id="{00000000-0008-0000-0400-000038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1" name="Line 109">
          <a:extLst>
            <a:ext uri="{FF2B5EF4-FFF2-40B4-BE49-F238E27FC236}">
              <a16:creationId xmlns:a16="http://schemas.microsoft.com/office/drawing/2014/main" id="{00000000-0008-0000-0400-000039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2" name="Line 117">
          <a:extLst>
            <a:ext uri="{FF2B5EF4-FFF2-40B4-BE49-F238E27FC236}">
              <a16:creationId xmlns:a16="http://schemas.microsoft.com/office/drawing/2014/main" id="{00000000-0008-0000-0400-00003A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3" name="Line 140">
          <a:extLst>
            <a:ext uri="{FF2B5EF4-FFF2-40B4-BE49-F238E27FC236}">
              <a16:creationId xmlns:a16="http://schemas.microsoft.com/office/drawing/2014/main" id="{00000000-0008-0000-0400-00003B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4" name="Line 148">
          <a:extLst>
            <a:ext uri="{FF2B5EF4-FFF2-40B4-BE49-F238E27FC236}">
              <a16:creationId xmlns:a16="http://schemas.microsoft.com/office/drawing/2014/main" id="{00000000-0008-0000-0400-00003C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5" name="Line 171">
          <a:extLst>
            <a:ext uri="{FF2B5EF4-FFF2-40B4-BE49-F238E27FC236}">
              <a16:creationId xmlns:a16="http://schemas.microsoft.com/office/drawing/2014/main" id="{00000000-0008-0000-0400-00003D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6" name="Line 179">
          <a:extLst>
            <a:ext uri="{FF2B5EF4-FFF2-40B4-BE49-F238E27FC236}">
              <a16:creationId xmlns:a16="http://schemas.microsoft.com/office/drawing/2014/main" id="{00000000-0008-0000-0400-00003E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7" name="Line 202">
          <a:extLst>
            <a:ext uri="{FF2B5EF4-FFF2-40B4-BE49-F238E27FC236}">
              <a16:creationId xmlns:a16="http://schemas.microsoft.com/office/drawing/2014/main" id="{00000000-0008-0000-0400-00003F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5728" name="AutoShape 209">
          <a:extLst>
            <a:ext uri="{FF2B5EF4-FFF2-40B4-BE49-F238E27FC236}">
              <a16:creationId xmlns:a16="http://schemas.microsoft.com/office/drawing/2014/main" id="{00000000-0008-0000-0400-0000406E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9" name="Line 210">
          <a:extLst>
            <a:ext uri="{FF2B5EF4-FFF2-40B4-BE49-F238E27FC236}">
              <a16:creationId xmlns:a16="http://schemas.microsoft.com/office/drawing/2014/main" id="{00000000-0008-0000-0400-0000416E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171450</xdr:rowOff>
    </xdr:to>
    <xdr:sp macro="" textlink="">
      <xdr:nvSpPr>
        <xdr:cNvPr id="945730" name="AutoShape 212">
          <a:extLst>
            <a:ext uri="{FF2B5EF4-FFF2-40B4-BE49-F238E27FC236}">
              <a16:creationId xmlns:a16="http://schemas.microsoft.com/office/drawing/2014/main" id="{00000000-0008-0000-0400-0000426E0E00}"/>
            </a:ext>
          </a:extLst>
        </xdr:cNvPr>
        <xdr:cNvSpPr>
          <a:spLocks/>
        </xdr:cNvSpPr>
      </xdr:nvSpPr>
      <xdr:spPr bwMode="auto">
        <a:xfrm>
          <a:off x="126015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5731" name="Line 213">
          <a:extLst>
            <a:ext uri="{FF2B5EF4-FFF2-40B4-BE49-F238E27FC236}">
              <a16:creationId xmlns:a16="http://schemas.microsoft.com/office/drawing/2014/main" id="{00000000-0008-0000-0400-0000436E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5732" name="Line 224">
          <a:extLst>
            <a:ext uri="{FF2B5EF4-FFF2-40B4-BE49-F238E27FC236}">
              <a16:creationId xmlns:a16="http://schemas.microsoft.com/office/drawing/2014/main" id="{00000000-0008-0000-0400-0000446E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5733" name="Line 222">
          <a:extLst>
            <a:ext uri="{FF2B5EF4-FFF2-40B4-BE49-F238E27FC236}">
              <a16:creationId xmlns:a16="http://schemas.microsoft.com/office/drawing/2014/main" id="{00000000-0008-0000-0400-0000456E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45734" name="グループ化 41">
          <a:extLst>
            <a:ext uri="{FF2B5EF4-FFF2-40B4-BE49-F238E27FC236}">
              <a16:creationId xmlns:a16="http://schemas.microsoft.com/office/drawing/2014/main" id="{00000000-0008-0000-0400-0000466E0E00}"/>
            </a:ext>
          </a:extLst>
        </xdr:cNvPr>
        <xdr:cNvGrpSpPr>
          <a:grpSpLocks/>
        </xdr:cNvGrpSpPr>
      </xdr:nvGrpSpPr>
      <xdr:grpSpPr bwMode="auto">
        <a:xfrm>
          <a:off x="1479550" y="2178050"/>
          <a:ext cx="406400" cy="631825"/>
          <a:chOff x="1447800" y="2179320"/>
          <a:chExt cx="38862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44780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31292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62052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5735" name="Line 5">
          <a:extLst>
            <a:ext uri="{FF2B5EF4-FFF2-40B4-BE49-F238E27FC236}">
              <a16:creationId xmlns:a16="http://schemas.microsoft.com/office/drawing/2014/main" id="{00000000-0008-0000-0400-0000476E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45736" name="Line 5">
          <a:extLst>
            <a:ext uri="{FF2B5EF4-FFF2-40B4-BE49-F238E27FC236}">
              <a16:creationId xmlns:a16="http://schemas.microsoft.com/office/drawing/2014/main" id="{00000000-0008-0000-0400-0000486E0E00}"/>
            </a:ext>
          </a:extLst>
        </xdr:cNvPr>
        <xdr:cNvSpPr>
          <a:spLocks noChangeShapeType="1"/>
        </xdr:cNvSpPr>
      </xdr:nvSpPr>
      <xdr:spPr bwMode="auto">
        <a:xfrm rot="-5400000">
          <a:off x="19335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276225</xdr:rowOff>
    </xdr:from>
    <xdr:to>
      <xdr:col>22</xdr:col>
      <xdr:colOff>133350</xdr:colOff>
      <xdr:row>16</xdr:row>
      <xdr:rowOff>276225</xdr:rowOff>
    </xdr:to>
    <xdr:sp macro="" textlink="">
      <xdr:nvSpPr>
        <xdr:cNvPr id="945737" name="Line 224">
          <a:extLst>
            <a:ext uri="{FF2B5EF4-FFF2-40B4-BE49-F238E27FC236}">
              <a16:creationId xmlns:a16="http://schemas.microsoft.com/office/drawing/2014/main" id="{00000000-0008-0000-0400-0000496E0E00}"/>
            </a:ext>
          </a:extLst>
        </xdr:cNvPr>
        <xdr:cNvSpPr>
          <a:spLocks noChangeShapeType="1"/>
        </xdr:cNvSpPr>
      </xdr:nvSpPr>
      <xdr:spPr bwMode="auto">
        <a:xfrm rot="-5400000">
          <a:off x="67437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5738" name="Line 1">
          <a:extLst>
            <a:ext uri="{FF2B5EF4-FFF2-40B4-BE49-F238E27FC236}">
              <a16:creationId xmlns:a16="http://schemas.microsoft.com/office/drawing/2014/main" id="{00000000-0008-0000-0400-00004A6E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5739" name="Line 1">
          <a:extLst>
            <a:ext uri="{FF2B5EF4-FFF2-40B4-BE49-F238E27FC236}">
              <a16:creationId xmlns:a16="http://schemas.microsoft.com/office/drawing/2014/main" id="{00000000-0008-0000-0400-00004B6E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6720" name="Line 1">
          <a:extLst>
            <a:ext uri="{FF2B5EF4-FFF2-40B4-BE49-F238E27FC236}">
              <a16:creationId xmlns:a16="http://schemas.microsoft.com/office/drawing/2014/main" id="{00000000-0008-0000-0500-0000207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6721" name="Line 2">
          <a:extLst>
            <a:ext uri="{FF2B5EF4-FFF2-40B4-BE49-F238E27FC236}">
              <a16:creationId xmlns:a16="http://schemas.microsoft.com/office/drawing/2014/main" id="{00000000-0008-0000-0500-0000217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6722" name="Line 3">
          <a:extLst>
            <a:ext uri="{FF2B5EF4-FFF2-40B4-BE49-F238E27FC236}">
              <a16:creationId xmlns:a16="http://schemas.microsoft.com/office/drawing/2014/main" id="{00000000-0008-0000-0500-0000227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6723" name="Line 4">
          <a:extLst>
            <a:ext uri="{FF2B5EF4-FFF2-40B4-BE49-F238E27FC236}">
              <a16:creationId xmlns:a16="http://schemas.microsoft.com/office/drawing/2014/main" id="{00000000-0008-0000-0500-0000237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6724" name="Line 5">
          <a:extLst>
            <a:ext uri="{FF2B5EF4-FFF2-40B4-BE49-F238E27FC236}">
              <a16:creationId xmlns:a16="http://schemas.microsoft.com/office/drawing/2014/main" id="{00000000-0008-0000-0500-0000247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6725" name="Line 6">
          <a:extLst>
            <a:ext uri="{FF2B5EF4-FFF2-40B4-BE49-F238E27FC236}">
              <a16:creationId xmlns:a16="http://schemas.microsoft.com/office/drawing/2014/main" id="{00000000-0008-0000-0500-0000257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6726" name="Line 7">
          <a:extLst>
            <a:ext uri="{FF2B5EF4-FFF2-40B4-BE49-F238E27FC236}">
              <a16:creationId xmlns:a16="http://schemas.microsoft.com/office/drawing/2014/main" id="{00000000-0008-0000-0500-0000267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27" name="Line 8">
          <a:extLst>
            <a:ext uri="{FF2B5EF4-FFF2-40B4-BE49-F238E27FC236}">
              <a16:creationId xmlns:a16="http://schemas.microsoft.com/office/drawing/2014/main" id="{00000000-0008-0000-0500-000027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6728" name="Line 9">
          <a:extLst>
            <a:ext uri="{FF2B5EF4-FFF2-40B4-BE49-F238E27FC236}">
              <a16:creationId xmlns:a16="http://schemas.microsoft.com/office/drawing/2014/main" id="{00000000-0008-0000-0500-0000287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29" name="Line 16">
          <a:extLst>
            <a:ext uri="{FF2B5EF4-FFF2-40B4-BE49-F238E27FC236}">
              <a16:creationId xmlns:a16="http://schemas.microsoft.com/office/drawing/2014/main" id="{00000000-0008-0000-0500-000029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6730" name="Line 27">
          <a:extLst>
            <a:ext uri="{FF2B5EF4-FFF2-40B4-BE49-F238E27FC236}">
              <a16:creationId xmlns:a16="http://schemas.microsoft.com/office/drawing/2014/main" id="{00000000-0008-0000-0500-00002A7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6731" name="Line 28">
          <a:extLst>
            <a:ext uri="{FF2B5EF4-FFF2-40B4-BE49-F238E27FC236}">
              <a16:creationId xmlns:a16="http://schemas.microsoft.com/office/drawing/2014/main" id="{00000000-0008-0000-0500-00002B7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6732" name="Line 29">
          <a:extLst>
            <a:ext uri="{FF2B5EF4-FFF2-40B4-BE49-F238E27FC236}">
              <a16:creationId xmlns:a16="http://schemas.microsoft.com/office/drawing/2014/main" id="{00000000-0008-0000-0500-00002C7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3" name="Line 78">
          <a:extLst>
            <a:ext uri="{FF2B5EF4-FFF2-40B4-BE49-F238E27FC236}">
              <a16:creationId xmlns:a16="http://schemas.microsoft.com/office/drawing/2014/main" id="{00000000-0008-0000-0500-00002D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4" name="Line 86">
          <a:extLst>
            <a:ext uri="{FF2B5EF4-FFF2-40B4-BE49-F238E27FC236}">
              <a16:creationId xmlns:a16="http://schemas.microsoft.com/office/drawing/2014/main" id="{00000000-0008-0000-0500-00002E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5" name="Line 109">
          <a:extLst>
            <a:ext uri="{FF2B5EF4-FFF2-40B4-BE49-F238E27FC236}">
              <a16:creationId xmlns:a16="http://schemas.microsoft.com/office/drawing/2014/main" id="{00000000-0008-0000-0500-00002F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6" name="Line 117">
          <a:extLst>
            <a:ext uri="{FF2B5EF4-FFF2-40B4-BE49-F238E27FC236}">
              <a16:creationId xmlns:a16="http://schemas.microsoft.com/office/drawing/2014/main" id="{00000000-0008-0000-0500-000030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7" name="Line 140">
          <a:extLst>
            <a:ext uri="{FF2B5EF4-FFF2-40B4-BE49-F238E27FC236}">
              <a16:creationId xmlns:a16="http://schemas.microsoft.com/office/drawing/2014/main" id="{00000000-0008-0000-0500-000031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8" name="Line 148">
          <a:extLst>
            <a:ext uri="{FF2B5EF4-FFF2-40B4-BE49-F238E27FC236}">
              <a16:creationId xmlns:a16="http://schemas.microsoft.com/office/drawing/2014/main" id="{00000000-0008-0000-0500-000032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9" name="Line 171">
          <a:extLst>
            <a:ext uri="{FF2B5EF4-FFF2-40B4-BE49-F238E27FC236}">
              <a16:creationId xmlns:a16="http://schemas.microsoft.com/office/drawing/2014/main" id="{00000000-0008-0000-0500-000033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40" name="Line 179">
          <a:extLst>
            <a:ext uri="{FF2B5EF4-FFF2-40B4-BE49-F238E27FC236}">
              <a16:creationId xmlns:a16="http://schemas.microsoft.com/office/drawing/2014/main" id="{00000000-0008-0000-0500-000034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41" name="Line 202">
          <a:extLst>
            <a:ext uri="{FF2B5EF4-FFF2-40B4-BE49-F238E27FC236}">
              <a16:creationId xmlns:a16="http://schemas.microsoft.com/office/drawing/2014/main" id="{00000000-0008-0000-0500-000035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6742" name="AutoShape 209">
          <a:extLst>
            <a:ext uri="{FF2B5EF4-FFF2-40B4-BE49-F238E27FC236}">
              <a16:creationId xmlns:a16="http://schemas.microsoft.com/office/drawing/2014/main" id="{00000000-0008-0000-0500-0000367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43" name="Line 210">
          <a:extLst>
            <a:ext uri="{FF2B5EF4-FFF2-40B4-BE49-F238E27FC236}">
              <a16:creationId xmlns:a16="http://schemas.microsoft.com/office/drawing/2014/main" id="{00000000-0008-0000-0500-0000377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6744" name="AutoShape 212">
          <a:extLst>
            <a:ext uri="{FF2B5EF4-FFF2-40B4-BE49-F238E27FC236}">
              <a16:creationId xmlns:a16="http://schemas.microsoft.com/office/drawing/2014/main" id="{00000000-0008-0000-0500-00003872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6745" name="Line 213">
          <a:extLst>
            <a:ext uri="{FF2B5EF4-FFF2-40B4-BE49-F238E27FC236}">
              <a16:creationId xmlns:a16="http://schemas.microsoft.com/office/drawing/2014/main" id="{00000000-0008-0000-0500-00003972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6746" name="Line 224">
          <a:extLst>
            <a:ext uri="{FF2B5EF4-FFF2-40B4-BE49-F238E27FC236}">
              <a16:creationId xmlns:a16="http://schemas.microsoft.com/office/drawing/2014/main" id="{00000000-0008-0000-0500-00003A72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6747" name="Line 222">
          <a:extLst>
            <a:ext uri="{FF2B5EF4-FFF2-40B4-BE49-F238E27FC236}">
              <a16:creationId xmlns:a16="http://schemas.microsoft.com/office/drawing/2014/main" id="{00000000-0008-0000-0500-00003B72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209550</xdr:colOff>
      <xdr:row>10</xdr:row>
      <xdr:rowOff>171450</xdr:rowOff>
    </xdr:to>
    <xdr:grpSp>
      <xdr:nvGrpSpPr>
        <xdr:cNvPr id="946748" name="グループ化 41">
          <a:extLst>
            <a:ext uri="{FF2B5EF4-FFF2-40B4-BE49-F238E27FC236}">
              <a16:creationId xmlns:a16="http://schemas.microsoft.com/office/drawing/2014/main" id="{00000000-0008-0000-0500-00003C720E00}"/>
            </a:ext>
          </a:extLst>
        </xdr:cNvPr>
        <xdr:cNvGrpSpPr>
          <a:grpSpLocks/>
        </xdr:cNvGrpSpPr>
      </xdr:nvGrpSpPr>
      <xdr:grpSpPr bwMode="auto">
        <a:xfrm>
          <a:off x="1479550" y="2216150"/>
          <a:ext cx="406400" cy="622300"/>
          <a:chOff x="1447800" y="2209800"/>
          <a:chExt cx="38862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447800" y="28422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312926"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620520" y="22193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95250</xdr:rowOff>
    </xdr:from>
    <xdr:to>
      <xdr:col>5</xdr:col>
      <xdr:colOff>0</xdr:colOff>
      <xdr:row>8</xdr:row>
      <xdr:rowOff>95250</xdr:rowOff>
    </xdr:to>
    <xdr:sp macro="" textlink="">
      <xdr:nvSpPr>
        <xdr:cNvPr id="946749" name="Line 5">
          <a:extLst>
            <a:ext uri="{FF2B5EF4-FFF2-40B4-BE49-F238E27FC236}">
              <a16:creationId xmlns:a16="http://schemas.microsoft.com/office/drawing/2014/main" id="{00000000-0008-0000-0500-00003D720E00}"/>
            </a:ext>
          </a:extLst>
        </xdr:cNvPr>
        <xdr:cNvSpPr>
          <a:spLocks noChangeShapeType="1"/>
        </xdr:cNvSpPr>
      </xdr:nvSpPr>
      <xdr:spPr bwMode="auto">
        <a:xfrm rot="-5400000">
          <a:off x="1933575" y="2028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6750" name="Line 5">
          <a:extLst>
            <a:ext uri="{FF2B5EF4-FFF2-40B4-BE49-F238E27FC236}">
              <a16:creationId xmlns:a16="http://schemas.microsoft.com/office/drawing/2014/main" id="{00000000-0008-0000-0500-00003E72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276225</xdr:rowOff>
    </xdr:from>
    <xdr:to>
      <xdr:col>22</xdr:col>
      <xdr:colOff>114300</xdr:colOff>
      <xdr:row>16</xdr:row>
      <xdr:rowOff>276225</xdr:rowOff>
    </xdr:to>
    <xdr:sp macro="" textlink="">
      <xdr:nvSpPr>
        <xdr:cNvPr id="946751" name="Line 224">
          <a:extLst>
            <a:ext uri="{FF2B5EF4-FFF2-40B4-BE49-F238E27FC236}">
              <a16:creationId xmlns:a16="http://schemas.microsoft.com/office/drawing/2014/main" id="{00000000-0008-0000-0500-00003F720E00}"/>
            </a:ext>
          </a:extLst>
        </xdr:cNvPr>
        <xdr:cNvSpPr>
          <a:spLocks noChangeShapeType="1"/>
        </xdr:cNvSpPr>
      </xdr:nvSpPr>
      <xdr:spPr bwMode="auto">
        <a:xfrm rot="-5400000">
          <a:off x="67246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6752" name="Line 1">
          <a:extLst>
            <a:ext uri="{FF2B5EF4-FFF2-40B4-BE49-F238E27FC236}">
              <a16:creationId xmlns:a16="http://schemas.microsoft.com/office/drawing/2014/main" id="{00000000-0008-0000-0500-0000407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6753" name="Line 1">
          <a:extLst>
            <a:ext uri="{FF2B5EF4-FFF2-40B4-BE49-F238E27FC236}">
              <a16:creationId xmlns:a16="http://schemas.microsoft.com/office/drawing/2014/main" id="{00000000-0008-0000-0500-0000417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7742" name="Line 1">
          <a:extLst>
            <a:ext uri="{FF2B5EF4-FFF2-40B4-BE49-F238E27FC236}">
              <a16:creationId xmlns:a16="http://schemas.microsoft.com/office/drawing/2014/main" id="{00000000-0008-0000-0600-00001E7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7743" name="Line 2">
          <a:extLst>
            <a:ext uri="{FF2B5EF4-FFF2-40B4-BE49-F238E27FC236}">
              <a16:creationId xmlns:a16="http://schemas.microsoft.com/office/drawing/2014/main" id="{00000000-0008-0000-0600-00001F7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7744" name="Line 3">
          <a:extLst>
            <a:ext uri="{FF2B5EF4-FFF2-40B4-BE49-F238E27FC236}">
              <a16:creationId xmlns:a16="http://schemas.microsoft.com/office/drawing/2014/main" id="{00000000-0008-0000-0600-0000207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7745" name="Line 4">
          <a:extLst>
            <a:ext uri="{FF2B5EF4-FFF2-40B4-BE49-F238E27FC236}">
              <a16:creationId xmlns:a16="http://schemas.microsoft.com/office/drawing/2014/main" id="{00000000-0008-0000-0600-0000217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7746" name="Line 5">
          <a:extLst>
            <a:ext uri="{FF2B5EF4-FFF2-40B4-BE49-F238E27FC236}">
              <a16:creationId xmlns:a16="http://schemas.microsoft.com/office/drawing/2014/main" id="{00000000-0008-0000-0600-0000227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7747" name="Line 6">
          <a:extLst>
            <a:ext uri="{FF2B5EF4-FFF2-40B4-BE49-F238E27FC236}">
              <a16:creationId xmlns:a16="http://schemas.microsoft.com/office/drawing/2014/main" id="{00000000-0008-0000-0600-0000237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7748" name="Line 7">
          <a:extLst>
            <a:ext uri="{FF2B5EF4-FFF2-40B4-BE49-F238E27FC236}">
              <a16:creationId xmlns:a16="http://schemas.microsoft.com/office/drawing/2014/main" id="{00000000-0008-0000-0600-0000247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49" name="Line 8">
          <a:extLst>
            <a:ext uri="{FF2B5EF4-FFF2-40B4-BE49-F238E27FC236}">
              <a16:creationId xmlns:a16="http://schemas.microsoft.com/office/drawing/2014/main" id="{00000000-0008-0000-0600-000025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7750" name="Line 9">
          <a:extLst>
            <a:ext uri="{FF2B5EF4-FFF2-40B4-BE49-F238E27FC236}">
              <a16:creationId xmlns:a16="http://schemas.microsoft.com/office/drawing/2014/main" id="{00000000-0008-0000-0600-0000267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1" name="Line 16">
          <a:extLst>
            <a:ext uri="{FF2B5EF4-FFF2-40B4-BE49-F238E27FC236}">
              <a16:creationId xmlns:a16="http://schemas.microsoft.com/office/drawing/2014/main" id="{00000000-0008-0000-0600-000027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7752" name="Line 27">
          <a:extLst>
            <a:ext uri="{FF2B5EF4-FFF2-40B4-BE49-F238E27FC236}">
              <a16:creationId xmlns:a16="http://schemas.microsoft.com/office/drawing/2014/main" id="{00000000-0008-0000-0600-0000287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7753" name="Line 28">
          <a:extLst>
            <a:ext uri="{FF2B5EF4-FFF2-40B4-BE49-F238E27FC236}">
              <a16:creationId xmlns:a16="http://schemas.microsoft.com/office/drawing/2014/main" id="{00000000-0008-0000-0600-0000297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7754" name="Line 29">
          <a:extLst>
            <a:ext uri="{FF2B5EF4-FFF2-40B4-BE49-F238E27FC236}">
              <a16:creationId xmlns:a16="http://schemas.microsoft.com/office/drawing/2014/main" id="{00000000-0008-0000-0600-00002A7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5" name="Line 77">
          <a:extLst>
            <a:ext uri="{FF2B5EF4-FFF2-40B4-BE49-F238E27FC236}">
              <a16:creationId xmlns:a16="http://schemas.microsoft.com/office/drawing/2014/main" id="{00000000-0008-0000-0600-00002B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6" name="Line 85">
          <a:extLst>
            <a:ext uri="{FF2B5EF4-FFF2-40B4-BE49-F238E27FC236}">
              <a16:creationId xmlns:a16="http://schemas.microsoft.com/office/drawing/2014/main" id="{00000000-0008-0000-0600-00002C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7" name="Line 108">
          <a:extLst>
            <a:ext uri="{FF2B5EF4-FFF2-40B4-BE49-F238E27FC236}">
              <a16:creationId xmlns:a16="http://schemas.microsoft.com/office/drawing/2014/main" id="{00000000-0008-0000-0600-00002D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8" name="Line 116">
          <a:extLst>
            <a:ext uri="{FF2B5EF4-FFF2-40B4-BE49-F238E27FC236}">
              <a16:creationId xmlns:a16="http://schemas.microsoft.com/office/drawing/2014/main" id="{00000000-0008-0000-0600-00002E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9" name="Line 139">
          <a:extLst>
            <a:ext uri="{FF2B5EF4-FFF2-40B4-BE49-F238E27FC236}">
              <a16:creationId xmlns:a16="http://schemas.microsoft.com/office/drawing/2014/main" id="{00000000-0008-0000-0600-00002F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0" name="Line 147">
          <a:extLst>
            <a:ext uri="{FF2B5EF4-FFF2-40B4-BE49-F238E27FC236}">
              <a16:creationId xmlns:a16="http://schemas.microsoft.com/office/drawing/2014/main" id="{00000000-0008-0000-0600-000030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61" name="Line 170">
          <a:extLst>
            <a:ext uri="{FF2B5EF4-FFF2-40B4-BE49-F238E27FC236}">
              <a16:creationId xmlns:a16="http://schemas.microsoft.com/office/drawing/2014/main" id="{00000000-0008-0000-0600-000031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2" name="Line 178">
          <a:extLst>
            <a:ext uri="{FF2B5EF4-FFF2-40B4-BE49-F238E27FC236}">
              <a16:creationId xmlns:a16="http://schemas.microsoft.com/office/drawing/2014/main" id="{00000000-0008-0000-0600-000032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63" name="Line 201">
          <a:extLst>
            <a:ext uri="{FF2B5EF4-FFF2-40B4-BE49-F238E27FC236}">
              <a16:creationId xmlns:a16="http://schemas.microsoft.com/office/drawing/2014/main" id="{00000000-0008-0000-0600-000033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7764" name="AutoShape 208">
          <a:extLst>
            <a:ext uri="{FF2B5EF4-FFF2-40B4-BE49-F238E27FC236}">
              <a16:creationId xmlns:a16="http://schemas.microsoft.com/office/drawing/2014/main" id="{00000000-0008-0000-0600-0000347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5" name="Line 209">
          <a:extLst>
            <a:ext uri="{FF2B5EF4-FFF2-40B4-BE49-F238E27FC236}">
              <a16:creationId xmlns:a16="http://schemas.microsoft.com/office/drawing/2014/main" id="{00000000-0008-0000-0600-0000357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123825</xdr:rowOff>
    </xdr:to>
    <xdr:sp macro="" textlink="">
      <xdr:nvSpPr>
        <xdr:cNvPr id="947766" name="AutoShape 211">
          <a:extLst>
            <a:ext uri="{FF2B5EF4-FFF2-40B4-BE49-F238E27FC236}">
              <a16:creationId xmlns:a16="http://schemas.microsoft.com/office/drawing/2014/main" id="{00000000-0008-0000-0600-000036760E00}"/>
            </a:ext>
          </a:extLst>
        </xdr:cNvPr>
        <xdr:cNvSpPr>
          <a:spLocks/>
        </xdr:cNvSpPr>
      </xdr:nvSpPr>
      <xdr:spPr bwMode="auto">
        <a:xfrm>
          <a:off x="12601575" y="44386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7767" name="Line 212">
          <a:extLst>
            <a:ext uri="{FF2B5EF4-FFF2-40B4-BE49-F238E27FC236}">
              <a16:creationId xmlns:a16="http://schemas.microsoft.com/office/drawing/2014/main" id="{00000000-0008-0000-0600-00003776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47768" name="Line 223">
          <a:extLst>
            <a:ext uri="{FF2B5EF4-FFF2-40B4-BE49-F238E27FC236}">
              <a16:creationId xmlns:a16="http://schemas.microsoft.com/office/drawing/2014/main" id="{00000000-0008-0000-0600-00003876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7769" name="Line 221">
          <a:extLst>
            <a:ext uri="{FF2B5EF4-FFF2-40B4-BE49-F238E27FC236}">
              <a16:creationId xmlns:a16="http://schemas.microsoft.com/office/drawing/2014/main" id="{00000000-0008-0000-0600-00003976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7770" name="グループ化 41">
          <a:extLst>
            <a:ext uri="{FF2B5EF4-FFF2-40B4-BE49-F238E27FC236}">
              <a16:creationId xmlns:a16="http://schemas.microsoft.com/office/drawing/2014/main" id="{00000000-0008-0000-0600-00003A760E00}"/>
            </a:ext>
          </a:extLst>
        </xdr:cNvPr>
        <xdr:cNvGrpSpPr>
          <a:grpSpLocks/>
        </xdr:cNvGrpSpPr>
      </xdr:nvGrpSpPr>
      <xdr:grpSpPr bwMode="auto">
        <a:xfrm>
          <a:off x="1484313" y="2209800"/>
          <a:ext cx="409575" cy="628650"/>
          <a:chOff x="1447800" y="2202180"/>
          <a:chExt cx="38862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7771" name="Line 5">
          <a:extLst>
            <a:ext uri="{FF2B5EF4-FFF2-40B4-BE49-F238E27FC236}">
              <a16:creationId xmlns:a16="http://schemas.microsoft.com/office/drawing/2014/main" id="{00000000-0008-0000-0600-00003B76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7772" name="Line 5">
          <a:extLst>
            <a:ext uri="{FF2B5EF4-FFF2-40B4-BE49-F238E27FC236}">
              <a16:creationId xmlns:a16="http://schemas.microsoft.com/office/drawing/2014/main" id="{00000000-0008-0000-0600-00003C76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47773" name="Line 223">
          <a:extLst>
            <a:ext uri="{FF2B5EF4-FFF2-40B4-BE49-F238E27FC236}">
              <a16:creationId xmlns:a16="http://schemas.microsoft.com/office/drawing/2014/main" id="{00000000-0008-0000-0600-00003D760E00}"/>
            </a:ext>
          </a:extLst>
        </xdr:cNvPr>
        <xdr:cNvSpPr>
          <a:spLocks noChangeShapeType="1"/>
        </xdr:cNvSpPr>
      </xdr:nvSpPr>
      <xdr:spPr bwMode="auto">
        <a:xfrm rot="-5400000">
          <a:off x="6734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7774" name="Line 1">
          <a:extLst>
            <a:ext uri="{FF2B5EF4-FFF2-40B4-BE49-F238E27FC236}">
              <a16:creationId xmlns:a16="http://schemas.microsoft.com/office/drawing/2014/main" id="{00000000-0008-0000-0600-00003E7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7775" name="Line 1">
          <a:extLst>
            <a:ext uri="{FF2B5EF4-FFF2-40B4-BE49-F238E27FC236}">
              <a16:creationId xmlns:a16="http://schemas.microsoft.com/office/drawing/2014/main" id="{00000000-0008-0000-0600-00003F7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9562" name="Line 1">
          <a:extLst>
            <a:ext uri="{FF2B5EF4-FFF2-40B4-BE49-F238E27FC236}">
              <a16:creationId xmlns:a16="http://schemas.microsoft.com/office/drawing/2014/main" id="{00000000-0008-0000-0700-00002A5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9563" name="Line 2">
          <a:extLst>
            <a:ext uri="{FF2B5EF4-FFF2-40B4-BE49-F238E27FC236}">
              <a16:creationId xmlns:a16="http://schemas.microsoft.com/office/drawing/2014/main" id="{00000000-0008-0000-0700-00002B5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9564" name="Line 3">
          <a:extLst>
            <a:ext uri="{FF2B5EF4-FFF2-40B4-BE49-F238E27FC236}">
              <a16:creationId xmlns:a16="http://schemas.microsoft.com/office/drawing/2014/main" id="{00000000-0008-0000-0700-00002C5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9565" name="Line 4">
          <a:extLst>
            <a:ext uri="{FF2B5EF4-FFF2-40B4-BE49-F238E27FC236}">
              <a16:creationId xmlns:a16="http://schemas.microsoft.com/office/drawing/2014/main" id="{00000000-0008-0000-0700-00002D5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9566" name="Line 5">
          <a:extLst>
            <a:ext uri="{FF2B5EF4-FFF2-40B4-BE49-F238E27FC236}">
              <a16:creationId xmlns:a16="http://schemas.microsoft.com/office/drawing/2014/main" id="{00000000-0008-0000-0700-00002E5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9567" name="Line 6">
          <a:extLst>
            <a:ext uri="{FF2B5EF4-FFF2-40B4-BE49-F238E27FC236}">
              <a16:creationId xmlns:a16="http://schemas.microsoft.com/office/drawing/2014/main" id="{00000000-0008-0000-0700-00002F5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9568" name="Line 7">
          <a:extLst>
            <a:ext uri="{FF2B5EF4-FFF2-40B4-BE49-F238E27FC236}">
              <a16:creationId xmlns:a16="http://schemas.microsoft.com/office/drawing/2014/main" id="{00000000-0008-0000-0700-0000305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69" name="Line 8">
          <a:extLst>
            <a:ext uri="{FF2B5EF4-FFF2-40B4-BE49-F238E27FC236}">
              <a16:creationId xmlns:a16="http://schemas.microsoft.com/office/drawing/2014/main" id="{00000000-0008-0000-0700-000031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9570" name="Line 9">
          <a:extLst>
            <a:ext uri="{FF2B5EF4-FFF2-40B4-BE49-F238E27FC236}">
              <a16:creationId xmlns:a16="http://schemas.microsoft.com/office/drawing/2014/main" id="{00000000-0008-0000-0700-0000325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1" name="Line 16">
          <a:extLst>
            <a:ext uri="{FF2B5EF4-FFF2-40B4-BE49-F238E27FC236}">
              <a16:creationId xmlns:a16="http://schemas.microsoft.com/office/drawing/2014/main" id="{00000000-0008-0000-0700-000033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9572" name="Line 27">
          <a:extLst>
            <a:ext uri="{FF2B5EF4-FFF2-40B4-BE49-F238E27FC236}">
              <a16:creationId xmlns:a16="http://schemas.microsoft.com/office/drawing/2014/main" id="{00000000-0008-0000-0700-0000345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9573" name="Line 28">
          <a:extLst>
            <a:ext uri="{FF2B5EF4-FFF2-40B4-BE49-F238E27FC236}">
              <a16:creationId xmlns:a16="http://schemas.microsoft.com/office/drawing/2014/main" id="{00000000-0008-0000-0700-0000355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9574" name="Line 29">
          <a:extLst>
            <a:ext uri="{FF2B5EF4-FFF2-40B4-BE49-F238E27FC236}">
              <a16:creationId xmlns:a16="http://schemas.microsoft.com/office/drawing/2014/main" id="{00000000-0008-0000-0700-0000365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5" name="Line 78">
          <a:extLst>
            <a:ext uri="{FF2B5EF4-FFF2-40B4-BE49-F238E27FC236}">
              <a16:creationId xmlns:a16="http://schemas.microsoft.com/office/drawing/2014/main" id="{00000000-0008-0000-0700-000037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6" name="Line 86">
          <a:extLst>
            <a:ext uri="{FF2B5EF4-FFF2-40B4-BE49-F238E27FC236}">
              <a16:creationId xmlns:a16="http://schemas.microsoft.com/office/drawing/2014/main" id="{00000000-0008-0000-0700-000038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7" name="Line 109">
          <a:extLst>
            <a:ext uri="{FF2B5EF4-FFF2-40B4-BE49-F238E27FC236}">
              <a16:creationId xmlns:a16="http://schemas.microsoft.com/office/drawing/2014/main" id="{00000000-0008-0000-0700-000039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8" name="Line 117">
          <a:extLst>
            <a:ext uri="{FF2B5EF4-FFF2-40B4-BE49-F238E27FC236}">
              <a16:creationId xmlns:a16="http://schemas.microsoft.com/office/drawing/2014/main" id="{00000000-0008-0000-0700-00003A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9" name="Line 140">
          <a:extLst>
            <a:ext uri="{FF2B5EF4-FFF2-40B4-BE49-F238E27FC236}">
              <a16:creationId xmlns:a16="http://schemas.microsoft.com/office/drawing/2014/main" id="{00000000-0008-0000-0700-00003B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0" name="Line 148">
          <a:extLst>
            <a:ext uri="{FF2B5EF4-FFF2-40B4-BE49-F238E27FC236}">
              <a16:creationId xmlns:a16="http://schemas.microsoft.com/office/drawing/2014/main" id="{00000000-0008-0000-0700-00003C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81" name="Line 171">
          <a:extLst>
            <a:ext uri="{FF2B5EF4-FFF2-40B4-BE49-F238E27FC236}">
              <a16:creationId xmlns:a16="http://schemas.microsoft.com/office/drawing/2014/main" id="{00000000-0008-0000-0700-00003D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2" name="Line 179">
          <a:extLst>
            <a:ext uri="{FF2B5EF4-FFF2-40B4-BE49-F238E27FC236}">
              <a16:creationId xmlns:a16="http://schemas.microsoft.com/office/drawing/2014/main" id="{00000000-0008-0000-0700-00003E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83" name="Line 202">
          <a:extLst>
            <a:ext uri="{FF2B5EF4-FFF2-40B4-BE49-F238E27FC236}">
              <a16:creationId xmlns:a16="http://schemas.microsoft.com/office/drawing/2014/main" id="{00000000-0008-0000-0700-00003F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9584" name="AutoShape 209">
          <a:extLst>
            <a:ext uri="{FF2B5EF4-FFF2-40B4-BE49-F238E27FC236}">
              <a16:creationId xmlns:a16="http://schemas.microsoft.com/office/drawing/2014/main" id="{00000000-0008-0000-0700-0000405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5" name="Line 210">
          <a:extLst>
            <a:ext uri="{FF2B5EF4-FFF2-40B4-BE49-F238E27FC236}">
              <a16:creationId xmlns:a16="http://schemas.microsoft.com/office/drawing/2014/main" id="{00000000-0008-0000-0700-0000415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9586" name="AutoShape 212">
          <a:extLst>
            <a:ext uri="{FF2B5EF4-FFF2-40B4-BE49-F238E27FC236}">
              <a16:creationId xmlns:a16="http://schemas.microsoft.com/office/drawing/2014/main" id="{00000000-0008-0000-0700-00004256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190500</xdr:rowOff>
    </xdr:from>
    <xdr:to>
      <xdr:col>43</xdr:col>
      <xdr:colOff>0</xdr:colOff>
      <xdr:row>16</xdr:row>
      <xdr:rowOff>190500</xdr:rowOff>
    </xdr:to>
    <xdr:sp macro="" textlink="">
      <xdr:nvSpPr>
        <xdr:cNvPr id="939587" name="Line 213">
          <a:extLst>
            <a:ext uri="{FF2B5EF4-FFF2-40B4-BE49-F238E27FC236}">
              <a16:creationId xmlns:a16="http://schemas.microsoft.com/office/drawing/2014/main" id="{00000000-0008-0000-0700-000043560E00}"/>
            </a:ext>
          </a:extLst>
        </xdr:cNvPr>
        <xdr:cNvSpPr>
          <a:spLocks noChangeShapeType="1"/>
        </xdr:cNvSpPr>
      </xdr:nvSpPr>
      <xdr:spPr bwMode="auto">
        <a:xfrm flipH="1">
          <a:off x="126015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39588" name="Line 224">
          <a:extLst>
            <a:ext uri="{FF2B5EF4-FFF2-40B4-BE49-F238E27FC236}">
              <a16:creationId xmlns:a16="http://schemas.microsoft.com/office/drawing/2014/main" id="{00000000-0008-0000-0700-000044560E00}"/>
            </a:ext>
          </a:extLst>
        </xdr:cNvPr>
        <xdr:cNvSpPr>
          <a:spLocks noChangeShapeType="1"/>
        </xdr:cNvSpPr>
      </xdr:nvSpPr>
      <xdr:spPr bwMode="auto">
        <a:xfrm rot="-5400000">
          <a:off x="90201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9589" name="Line 222">
          <a:extLst>
            <a:ext uri="{FF2B5EF4-FFF2-40B4-BE49-F238E27FC236}">
              <a16:creationId xmlns:a16="http://schemas.microsoft.com/office/drawing/2014/main" id="{00000000-0008-0000-0700-000045560E00}"/>
            </a:ext>
          </a:extLst>
        </xdr:cNvPr>
        <xdr:cNvSpPr>
          <a:spLocks noChangeShapeType="1"/>
        </xdr:cNvSpPr>
      </xdr:nvSpPr>
      <xdr:spPr bwMode="auto">
        <a:xfrm rot="-5400000">
          <a:off x="91106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9590" name="グループ化 41">
          <a:extLst>
            <a:ext uri="{FF2B5EF4-FFF2-40B4-BE49-F238E27FC236}">
              <a16:creationId xmlns:a16="http://schemas.microsoft.com/office/drawing/2014/main" id="{00000000-0008-0000-0700-000046560E00}"/>
            </a:ext>
          </a:extLst>
        </xdr:cNvPr>
        <xdr:cNvGrpSpPr>
          <a:grpSpLocks/>
        </xdr:cNvGrpSpPr>
      </xdr:nvGrpSpPr>
      <xdr:grpSpPr bwMode="auto">
        <a:xfrm>
          <a:off x="1479550" y="2187575"/>
          <a:ext cx="406400" cy="631825"/>
          <a:chOff x="1447800" y="2186940"/>
          <a:chExt cx="38862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9591" name="Line 5">
          <a:extLst>
            <a:ext uri="{FF2B5EF4-FFF2-40B4-BE49-F238E27FC236}">
              <a16:creationId xmlns:a16="http://schemas.microsoft.com/office/drawing/2014/main" id="{00000000-0008-0000-0700-00004756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9592" name="Line 5">
          <a:extLst>
            <a:ext uri="{FF2B5EF4-FFF2-40B4-BE49-F238E27FC236}">
              <a16:creationId xmlns:a16="http://schemas.microsoft.com/office/drawing/2014/main" id="{00000000-0008-0000-0700-00004856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257175</xdr:rowOff>
    </xdr:from>
    <xdr:to>
      <xdr:col>22</xdr:col>
      <xdr:colOff>133350</xdr:colOff>
      <xdr:row>16</xdr:row>
      <xdr:rowOff>257175</xdr:rowOff>
    </xdr:to>
    <xdr:sp macro="" textlink="">
      <xdr:nvSpPr>
        <xdr:cNvPr id="939593" name="Line 224">
          <a:extLst>
            <a:ext uri="{FF2B5EF4-FFF2-40B4-BE49-F238E27FC236}">
              <a16:creationId xmlns:a16="http://schemas.microsoft.com/office/drawing/2014/main" id="{00000000-0008-0000-0700-000049560E00}"/>
            </a:ext>
          </a:extLst>
        </xdr:cNvPr>
        <xdr:cNvSpPr>
          <a:spLocks noChangeShapeType="1"/>
        </xdr:cNvSpPr>
      </xdr:nvSpPr>
      <xdr:spPr bwMode="auto">
        <a:xfrm rot="-5400000">
          <a:off x="67437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9594" name="Line 1">
          <a:extLst>
            <a:ext uri="{FF2B5EF4-FFF2-40B4-BE49-F238E27FC236}">
              <a16:creationId xmlns:a16="http://schemas.microsoft.com/office/drawing/2014/main" id="{00000000-0008-0000-0700-00004A5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9595" name="Line 1">
          <a:extLst>
            <a:ext uri="{FF2B5EF4-FFF2-40B4-BE49-F238E27FC236}">
              <a16:creationId xmlns:a16="http://schemas.microsoft.com/office/drawing/2014/main" id="{00000000-0008-0000-0700-00004B5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8582" name="Line 1">
          <a:extLst>
            <a:ext uri="{FF2B5EF4-FFF2-40B4-BE49-F238E27FC236}">
              <a16:creationId xmlns:a16="http://schemas.microsoft.com/office/drawing/2014/main" id="{00000000-0008-0000-0800-0000565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8583" name="Line 2">
          <a:extLst>
            <a:ext uri="{FF2B5EF4-FFF2-40B4-BE49-F238E27FC236}">
              <a16:creationId xmlns:a16="http://schemas.microsoft.com/office/drawing/2014/main" id="{00000000-0008-0000-0800-0000575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8584" name="Line 3">
          <a:extLst>
            <a:ext uri="{FF2B5EF4-FFF2-40B4-BE49-F238E27FC236}">
              <a16:creationId xmlns:a16="http://schemas.microsoft.com/office/drawing/2014/main" id="{00000000-0008-0000-0800-0000585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8585" name="Line 4">
          <a:extLst>
            <a:ext uri="{FF2B5EF4-FFF2-40B4-BE49-F238E27FC236}">
              <a16:creationId xmlns:a16="http://schemas.microsoft.com/office/drawing/2014/main" id="{00000000-0008-0000-0800-0000595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8586" name="Line 5">
          <a:extLst>
            <a:ext uri="{FF2B5EF4-FFF2-40B4-BE49-F238E27FC236}">
              <a16:creationId xmlns:a16="http://schemas.microsoft.com/office/drawing/2014/main" id="{00000000-0008-0000-0800-00005A5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8587" name="Line 6">
          <a:extLst>
            <a:ext uri="{FF2B5EF4-FFF2-40B4-BE49-F238E27FC236}">
              <a16:creationId xmlns:a16="http://schemas.microsoft.com/office/drawing/2014/main" id="{00000000-0008-0000-0800-00005B5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8588" name="Line 7">
          <a:extLst>
            <a:ext uri="{FF2B5EF4-FFF2-40B4-BE49-F238E27FC236}">
              <a16:creationId xmlns:a16="http://schemas.microsoft.com/office/drawing/2014/main" id="{00000000-0008-0000-0800-00005C5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89" name="Line 8">
          <a:extLst>
            <a:ext uri="{FF2B5EF4-FFF2-40B4-BE49-F238E27FC236}">
              <a16:creationId xmlns:a16="http://schemas.microsoft.com/office/drawing/2014/main" id="{00000000-0008-0000-0800-00005D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8590" name="Line 9">
          <a:extLst>
            <a:ext uri="{FF2B5EF4-FFF2-40B4-BE49-F238E27FC236}">
              <a16:creationId xmlns:a16="http://schemas.microsoft.com/office/drawing/2014/main" id="{00000000-0008-0000-0800-00005E5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1" name="Line 16">
          <a:extLst>
            <a:ext uri="{FF2B5EF4-FFF2-40B4-BE49-F238E27FC236}">
              <a16:creationId xmlns:a16="http://schemas.microsoft.com/office/drawing/2014/main" id="{00000000-0008-0000-0800-00005F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8592" name="Line 27">
          <a:extLst>
            <a:ext uri="{FF2B5EF4-FFF2-40B4-BE49-F238E27FC236}">
              <a16:creationId xmlns:a16="http://schemas.microsoft.com/office/drawing/2014/main" id="{00000000-0008-0000-0800-0000605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8593" name="Line 28">
          <a:extLst>
            <a:ext uri="{FF2B5EF4-FFF2-40B4-BE49-F238E27FC236}">
              <a16:creationId xmlns:a16="http://schemas.microsoft.com/office/drawing/2014/main" id="{00000000-0008-0000-0800-0000615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8594" name="Line 29">
          <a:extLst>
            <a:ext uri="{FF2B5EF4-FFF2-40B4-BE49-F238E27FC236}">
              <a16:creationId xmlns:a16="http://schemas.microsoft.com/office/drawing/2014/main" id="{00000000-0008-0000-0800-0000625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5" name="Line 77">
          <a:extLst>
            <a:ext uri="{FF2B5EF4-FFF2-40B4-BE49-F238E27FC236}">
              <a16:creationId xmlns:a16="http://schemas.microsoft.com/office/drawing/2014/main" id="{00000000-0008-0000-0800-000063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6" name="Line 85">
          <a:extLst>
            <a:ext uri="{FF2B5EF4-FFF2-40B4-BE49-F238E27FC236}">
              <a16:creationId xmlns:a16="http://schemas.microsoft.com/office/drawing/2014/main" id="{00000000-0008-0000-0800-000064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7" name="Line 108">
          <a:extLst>
            <a:ext uri="{FF2B5EF4-FFF2-40B4-BE49-F238E27FC236}">
              <a16:creationId xmlns:a16="http://schemas.microsoft.com/office/drawing/2014/main" id="{00000000-0008-0000-0800-000065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8" name="Line 116">
          <a:extLst>
            <a:ext uri="{FF2B5EF4-FFF2-40B4-BE49-F238E27FC236}">
              <a16:creationId xmlns:a16="http://schemas.microsoft.com/office/drawing/2014/main" id="{00000000-0008-0000-0800-000066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9" name="Line 139">
          <a:extLst>
            <a:ext uri="{FF2B5EF4-FFF2-40B4-BE49-F238E27FC236}">
              <a16:creationId xmlns:a16="http://schemas.microsoft.com/office/drawing/2014/main" id="{00000000-0008-0000-0800-000067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0" name="Line 147">
          <a:extLst>
            <a:ext uri="{FF2B5EF4-FFF2-40B4-BE49-F238E27FC236}">
              <a16:creationId xmlns:a16="http://schemas.microsoft.com/office/drawing/2014/main" id="{00000000-0008-0000-0800-000068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601" name="Line 170">
          <a:extLst>
            <a:ext uri="{FF2B5EF4-FFF2-40B4-BE49-F238E27FC236}">
              <a16:creationId xmlns:a16="http://schemas.microsoft.com/office/drawing/2014/main" id="{00000000-0008-0000-0800-000069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2" name="Line 178">
          <a:extLst>
            <a:ext uri="{FF2B5EF4-FFF2-40B4-BE49-F238E27FC236}">
              <a16:creationId xmlns:a16="http://schemas.microsoft.com/office/drawing/2014/main" id="{00000000-0008-0000-0800-00006A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603" name="Line 201">
          <a:extLst>
            <a:ext uri="{FF2B5EF4-FFF2-40B4-BE49-F238E27FC236}">
              <a16:creationId xmlns:a16="http://schemas.microsoft.com/office/drawing/2014/main" id="{00000000-0008-0000-0800-00006B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8604" name="AutoShape 208">
          <a:extLst>
            <a:ext uri="{FF2B5EF4-FFF2-40B4-BE49-F238E27FC236}">
              <a16:creationId xmlns:a16="http://schemas.microsoft.com/office/drawing/2014/main" id="{00000000-0008-0000-0800-00006C5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5" name="Line 209">
          <a:extLst>
            <a:ext uri="{FF2B5EF4-FFF2-40B4-BE49-F238E27FC236}">
              <a16:creationId xmlns:a16="http://schemas.microsoft.com/office/drawing/2014/main" id="{00000000-0008-0000-0800-00006D5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114300</xdr:rowOff>
    </xdr:from>
    <xdr:to>
      <xdr:col>43</xdr:col>
      <xdr:colOff>0</xdr:colOff>
      <xdr:row>17</xdr:row>
      <xdr:rowOff>104775</xdr:rowOff>
    </xdr:to>
    <xdr:sp macro="" textlink="">
      <xdr:nvSpPr>
        <xdr:cNvPr id="938606" name="AutoShape 211">
          <a:extLst>
            <a:ext uri="{FF2B5EF4-FFF2-40B4-BE49-F238E27FC236}">
              <a16:creationId xmlns:a16="http://schemas.microsoft.com/office/drawing/2014/main" id="{00000000-0008-0000-0800-00006E520E00}"/>
            </a:ext>
          </a:extLst>
        </xdr:cNvPr>
        <xdr:cNvSpPr>
          <a:spLocks/>
        </xdr:cNvSpPr>
      </xdr:nvSpPr>
      <xdr:spPr bwMode="auto">
        <a:xfrm>
          <a:off x="126015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8607" name="Line 212">
          <a:extLst>
            <a:ext uri="{FF2B5EF4-FFF2-40B4-BE49-F238E27FC236}">
              <a16:creationId xmlns:a16="http://schemas.microsoft.com/office/drawing/2014/main" id="{00000000-0008-0000-0800-00006F52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38608" name="Line 223">
          <a:extLst>
            <a:ext uri="{FF2B5EF4-FFF2-40B4-BE49-F238E27FC236}">
              <a16:creationId xmlns:a16="http://schemas.microsoft.com/office/drawing/2014/main" id="{00000000-0008-0000-0800-000070520E00}"/>
            </a:ext>
          </a:extLst>
        </xdr:cNvPr>
        <xdr:cNvSpPr>
          <a:spLocks noChangeShapeType="1"/>
        </xdr:cNvSpPr>
      </xdr:nvSpPr>
      <xdr:spPr bwMode="auto">
        <a:xfrm rot="-5400000">
          <a:off x="90201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8609" name="Line 221">
          <a:extLst>
            <a:ext uri="{FF2B5EF4-FFF2-40B4-BE49-F238E27FC236}">
              <a16:creationId xmlns:a16="http://schemas.microsoft.com/office/drawing/2014/main" id="{00000000-0008-0000-0800-00007152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8610" name="グループ化 41">
          <a:extLst>
            <a:ext uri="{FF2B5EF4-FFF2-40B4-BE49-F238E27FC236}">
              <a16:creationId xmlns:a16="http://schemas.microsoft.com/office/drawing/2014/main" id="{00000000-0008-0000-0800-000072520E00}"/>
            </a:ext>
          </a:extLst>
        </xdr:cNvPr>
        <xdr:cNvGrpSpPr>
          <a:grpSpLocks/>
        </xdr:cNvGrpSpPr>
      </xdr:nvGrpSpPr>
      <xdr:grpSpPr bwMode="auto">
        <a:xfrm>
          <a:off x="1479550" y="2187575"/>
          <a:ext cx="406400" cy="631825"/>
          <a:chOff x="1447800" y="2186940"/>
          <a:chExt cx="38862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8611" name="Line 5">
          <a:extLst>
            <a:ext uri="{FF2B5EF4-FFF2-40B4-BE49-F238E27FC236}">
              <a16:creationId xmlns:a16="http://schemas.microsoft.com/office/drawing/2014/main" id="{00000000-0008-0000-0800-00007352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8612" name="Line 5">
          <a:extLst>
            <a:ext uri="{FF2B5EF4-FFF2-40B4-BE49-F238E27FC236}">
              <a16:creationId xmlns:a16="http://schemas.microsoft.com/office/drawing/2014/main" id="{00000000-0008-0000-0800-00007452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133350</xdr:colOff>
      <xdr:row>16</xdr:row>
      <xdr:rowOff>276225</xdr:rowOff>
    </xdr:from>
    <xdr:to>
      <xdr:col>22</xdr:col>
      <xdr:colOff>161925</xdr:colOff>
      <xdr:row>16</xdr:row>
      <xdr:rowOff>276225</xdr:rowOff>
    </xdr:to>
    <xdr:sp macro="" textlink="">
      <xdr:nvSpPr>
        <xdr:cNvPr id="938613" name="Line 223">
          <a:extLst>
            <a:ext uri="{FF2B5EF4-FFF2-40B4-BE49-F238E27FC236}">
              <a16:creationId xmlns:a16="http://schemas.microsoft.com/office/drawing/2014/main" id="{00000000-0008-0000-0800-000075520E00}"/>
            </a:ext>
          </a:extLst>
        </xdr:cNvPr>
        <xdr:cNvSpPr>
          <a:spLocks noChangeShapeType="1"/>
        </xdr:cNvSpPr>
      </xdr:nvSpPr>
      <xdr:spPr bwMode="auto">
        <a:xfrm rot="-5400000">
          <a:off x="67770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8614" name="Line 1">
          <a:extLst>
            <a:ext uri="{FF2B5EF4-FFF2-40B4-BE49-F238E27FC236}">
              <a16:creationId xmlns:a16="http://schemas.microsoft.com/office/drawing/2014/main" id="{00000000-0008-0000-0800-0000765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8615" name="Line 1">
          <a:extLst>
            <a:ext uri="{FF2B5EF4-FFF2-40B4-BE49-F238E27FC236}">
              <a16:creationId xmlns:a16="http://schemas.microsoft.com/office/drawing/2014/main" id="{00000000-0008-0000-0800-0000775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0584" name="Line 1">
          <a:extLst>
            <a:ext uri="{FF2B5EF4-FFF2-40B4-BE49-F238E27FC236}">
              <a16:creationId xmlns:a16="http://schemas.microsoft.com/office/drawing/2014/main" id="{00000000-0008-0000-0900-0000285A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0585" name="Line 2">
          <a:extLst>
            <a:ext uri="{FF2B5EF4-FFF2-40B4-BE49-F238E27FC236}">
              <a16:creationId xmlns:a16="http://schemas.microsoft.com/office/drawing/2014/main" id="{00000000-0008-0000-0900-0000295A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0586" name="Line 3">
          <a:extLst>
            <a:ext uri="{FF2B5EF4-FFF2-40B4-BE49-F238E27FC236}">
              <a16:creationId xmlns:a16="http://schemas.microsoft.com/office/drawing/2014/main" id="{00000000-0008-0000-0900-00002A5A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0587" name="Line 4">
          <a:extLst>
            <a:ext uri="{FF2B5EF4-FFF2-40B4-BE49-F238E27FC236}">
              <a16:creationId xmlns:a16="http://schemas.microsoft.com/office/drawing/2014/main" id="{00000000-0008-0000-0900-00002B5A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0588" name="Line 5">
          <a:extLst>
            <a:ext uri="{FF2B5EF4-FFF2-40B4-BE49-F238E27FC236}">
              <a16:creationId xmlns:a16="http://schemas.microsoft.com/office/drawing/2014/main" id="{00000000-0008-0000-0900-00002C5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0589" name="Line 6">
          <a:extLst>
            <a:ext uri="{FF2B5EF4-FFF2-40B4-BE49-F238E27FC236}">
              <a16:creationId xmlns:a16="http://schemas.microsoft.com/office/drawing/2014/main" id="{00000000-0008-0000-0900-00002D5A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0590" name="Line 7">
          <a:extLst>
            <a:ext uri="{FF2B5EF4-FFF2-40B4-BE49-F238E27FC236}">
              <a16:creationId xmlns:a16="http://schemas.microsoft.com/office/drawing/2014/main" id="{00000000-0008-0000-0900-00002E5A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1" name="Line 8">
          <a:extLst>
            <a:ext uri="{FF2B5EF4-FFF2-40B4-BE49-F238E27FC236}">
              <a16:creationId xmlns:a16="http://schemas.microsoft.com/office/drawing/2014/main" id="{00000000-0008-0000-0900-00002F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0592" name="Line 9">
          <a:extLst>
            <a:ext uri="{FF2B5EF4-FFF2-40B4-BE49-F238E27FC236}">
              <a16:creationId xmlns:a16="http://schemas.microsoft.com/office/drawing/2014/main" id="{00000000-0008-0000-0900-0000305A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593" name="Line 16">
          <a:extLst>
            <a:ext uri="{FF2B5EF4-FFF2-40B4-BE49-F238E27FC236}">
              <a16:creationId xmlns:a16="http://schemas.microsoft.com/office/drawing/2014/main" id="{00000000-0008-0000-0900-000031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0594" name="Line 27">
          <a:extLst>
            <a:ext uri="{FF2B5EF4-FFF2-40B4-BE49-F238E27FC236}">
              <a16:creationId xmlns:a16="http://schemas.microsoft.com/office/drawing/2014/main" id="{00000000-0008-0000-0900-0000325A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0595" name="Line 28">
          <a:extLst>
            <a:ext uri="{FF2B5EF4-FFF2-40B4-BE49-F238E27FC236}">
              <a16:creationId xmlns:a16="http://schemas.microsoft.com/office/drawing/2014/main" id="{00000000-0008-0000-0900-0000335A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0596" name="Line 29">
          <a:extLst>
            <a:ext uri="{FF2B5EF4-FFF2-40B4-BE49-F238E27FC236}">
              <a16:creationId xmlns:a16="http://schemas.microsoft.com/office/drawing/2014/main" id="{00000000-0008-0000-0900-0000345A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7" name="Line 77">
          <a:extLst>
            <a:ext uri="{FF2B5EF4-FFF2-40B4-BE49-F238E27FC236}">
              <a16:creationId xmlns:a16="http://schemas.microsoft.com/office/drawing/2014/main" id="{00000000-0008-0000-0900-000035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598" name="Line 85">
          <a:extLst>
            <a:ext uri="{FF2B5EF4-FFF2-40B4-BE49-F238E27FC236}">
              <a16:creationId xmlns:a16="http://schemas.microsoft.com/office/drawing/2014/main" id="{00000000-0008-0000-0900-000036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9" name="Line 108">
          <a:extLst>
            <a:ext uri="{FF2B5EF4-FFF2-40B4-BE49-F238E27FC236}">
              <a16:creationId xmlns:a16="http://schemas.microsoft.com/office/drawing/2014/main" id="{00000000-0008-0000-0900-000037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0" name="Line 116">
          <a:extLst>
            <a:ext uri="{FF2B5EF4-FFF2-40B4-BE49-F238E27FC236}">
              <a16:creationId xmlns:a16="http://schemas.microsoft.com/office/drawing/2014/main" id="{00000000-0008-0000-0900-000038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1" name="Line 139">
          <a:extLst>
            <a:ext uri="{FF2B5EF4-FFF2-40B4-BE49-F238E27FC236}">
              <a16:creationId xmlns:a16="http://schemas.microsoft.com/office/drawing/2014/main" id="{00000000-0008-0000-0900-000039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2" name="Line 147">
          <a:extLst>
            <a:ext uri="{FF2B5EF4-FFF2-40B4-BE49-F238E27FC236}">
              <a16:creationId xmlns:a16="http://schemas.microsoft.com/office/drawing/2014/main" id="{00000000-0008-0000-0900-00003A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3" name="Line 170">
          <a:extLst>
            <a:ext uri="{FF2B5EF4-FFF2-40B4-BE49-F238E27FC236}">
              <a16:creationId xmlns:a16="http://schemas.microsoft.com/office/drawing/2014/main" id="{00000000-0008-0000-0900-00003B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4" name="Line 178">
          <a:extLst>
            <a:ext uri="{FF2B5EF4-FFF2-40B4-BE49-F238E27FC236}">
              <a16:creationId xmlns:a16="http://schemas.microsoft.com/office/drawing/2014/main" id="{00000000-0008-0000-0900-00003C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5" name="Line 201">
          <a:extLst>
            <a:ext uri="{FF2B5EF4-FFF2-40B4-BE49-F238E27FC236}">
              <a16:creationId xmlns:a16="http://schemas.microsoft.com/office/drawing/2014/main" id="{00000000-0008-0000-0900-00003D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0606" name="AutoShape 208">
          <a:extLst>
            <a:ext uri="{FF2B5EF4-FFF2-40B4-BE49-F238E27FC236}">
              <a16:creationId xmlns:a16="http://schemas.microsoft.com/office/drawing/2014/main" id="{00000000-0008-0000-0900-00003E5A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7" name="Line 209">
          <a:extLst>
            <a:ext uri="{FF2B5EF4-FFF2-40B4-BE49-F238E27FC236}">
              <a16:creationId xmlns:a16="http://schemas.microsoft.com/office/drawing/2014/main" id="{00000000-0008-0000-0900-00003F5A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0608" name="AutoShape 211">
          <a:extLst>
            <a:ext uri="{FF2B5EF4-FFF2-40B4-BE49-F238E27FC236}">
              <a16:creationId xmlns:a16="http://schemas.microsoft.com/office/drawing/2014/main" id="{00000000-0008-0000-0900-0000405A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142875</xdr:rowOff>
    </xdr:from>
    <xdr:to>
      <xdr:col>43</xdr:col>
      <xdr:colOff>0</xdr:colOff>
      <xdr:row>16</xdr:row>
      <xdr:rowOff>142875</xdr:rowOff>
    </xdr:to>
    <xdr:sp macro="" textlink="">
      <xdr:nvSpPr>
        <xdr:cNvPr id="940609" name="Line 212">
          <a:extLst>
            <a:ext uri="{FF2B5EF4-FFF2-40B4-BE49-F238E27FC236}">
              <a16:creationId xmlns:a16="http://schemas.microsoft.com/office/drawing/2014/main" id="{00000000-0008-0000-0900-0000415A0E00}"/>
            </a:ext>
          </a:extLst>
        </xdr:cNvPr>
        <xdr:cNvSpPr>
          <a:spLocks noChangeShapeType="1"/>
        </xdr:cNvSpPr>
      </xdr:nvSpPr>
      <xdr:spPr bwMode="auto">
        <a:xfrm flipH="1">
          <a:off x="126015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0610" name="Line 223">
          <a:extLst>
            <a:ext uri="{FF2B5EF4-FFF2-40B4-BE49-F238E27FC236}">
              <a16:creationId xmlns:a16="http://schemas.microsoft.com/office/drawing/2014/main" id="{00000000-0008-0000-0900-0000425A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0611" name="Line 221">
          <a:extLst>
            <a:ext uri="{FF2B5EF4-FFF2-40B4-BE49-F238E27FC236}">
              <a16:creationId xmlns:a16="http://schemas.microsoft.com/office/drawing/2014/main" id="{00000000-0008-0000-0900-0000435A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0612" name="グループ化 41">
          <a:extLst>
            <a:ext uri="{FF2B5EF4-FFF2-40B4-BE49-F238E27FC236}">
              <a16:creationId xmlns:a16="http://schemas.microsoft.com/office/drawing/2014/main" id="{00000000-0008-0000-0900-0000445A0E00}"/>
            </a:ext>
          </a:extLst>
        </xdr:cNvPr>
        <xdr:cNvGrpSpPr>
          <a:grpSpLocks/>
        </xdr:cNvGrpSpPr>
      </xdr:nvGrpSpPr>
      <xdr:grpSpPr bwMode="auto">
        <a:xfrm>
          <a:off x="1479550" y="2206625"/>
          <a:ext cx="406400" cy="631825"/>
          <a:chOff x="1447800" y="2202180"/>
          <a:chExt cx="38862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0613" name="Line 5">
          <a:extLst>
            <a:ext uri="{FF2B5EF4-FFF2-40B4-BE49-F238E27FC236}">
              <a16:creationId xmlns:a16="http://schemas.microsoft.com/office/drawing/2014/main" id="{00000000-0008-0000-0900-0000455A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0614" name="Line 5">
          <a:extLst>
            <a:ext uri="{FF2B5EF4-FFF2-40B4-BE49-F238E27FC236}">
              <a16:creationId xmlns:a16="http://schemas.microsoft.com/office/drawing/2014/main" id="{00000000-0008-0000-0900-0000465A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266700</xdr:rowOff>
    </xdr:from>
    <xdr:to>
      <xdr:col>22</xdr:col>
      <xdr:colOff>133350</xdr:colOff>
      <xdr:row>16</xdr:row>
      <xdr:rowOff>266700</xdr:rowOff>
    </xdr:to>
    <xdr:sp macro="" textlink="">
      <xdr:nvSpPr>
        <xdr:cNvPr id="940615" name="Line 223">
          <a:extLst>
            <a:ext uri="{FF2B5EF4-FFF2-40B4-BE49-F238E27FC236}">
              <a16:creationId xmlns:a16="http://schemas.microsoft.com/office/drawing/2014/main" id="{00000000-0008-0000-0900-0000475A0E00}"/>
            </a:ext>
          </a:extLst>
        </xdr:cNvPr>
        <xdr:cNvSpPr>
          <a:spLocks noChangeShapeType="1"/>
        </xdr:cNvSpPr>
      </xdr:nvSpPr>
      <xdr:spPr bwMode="auto">
        <a:xfrm rot="-5400000">
          <a:off x="67437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0616" name="Line 1">
          <a:extLst>
            <a:ext uri="{FF2B5EF4-FFF2-40B4-BE49-F238E27FC236}">
              <a16:creationId xmlns:a16="http://schemas.microsoft.com/office/drawing/2014/main" id="{00000000-0008-0000-0900-0000485A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0617" name="Line 1">
          <a:extLst>
            <a:ext uri="{FF2B5EF4-FFF2-40B4-BE49-F238E27FC236}">
              <a16:creationId xmlns:a16="http://schemas.microsoft.com/office/drawing/2014/main" id="{00000000-0008-0000-0900-0000495A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10.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1.xml"/><Relationship Id="rId1" Type="http://schemas.openxmlformats.org/officeDocument/2006/relationships/printerSettings" Target="../printerSettings/printerSettings12.bin"/><Relationship Id="rId4" Type="http://schemas.openxmlformats.org/officeDocument/2006/relationships/comments" Target="../comments12.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2.xml"/><Relationship Id="rId1" Type="http://schemas.openxmlformats.org/officeDocument/2006/relationships/printerSettings" Target="../printerSettings/printerSettings13.bin"/><Relationship Id="rId4" Type="http://schemas.openxmlformats.org/officeDocument/2006/relationships/comments" Target="../comments13.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3.xml"/><Relationship Id="rId1" Type="http://schemas.openxmlformats.org/officeDocument/2006/relationships/printerSettings" Target="../printerSettings/printerSettings14.bin"/><Relationship Id="rId4" Type="http://schemas.openxmlformats.org/officeDocument/2006/relationships/comments" Target="../comments1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4.xml"/><Relationship Id="rId1" Type="http://schemas.openxmlformats.org/officeDocument/2006/relationships/printerSettings" Target="../printerSettings/printerSettings15.bin"/><Relationship Id="rId4" Type="http://schemas.openxmlformats.org/officeDocument/2006/relationships/comments" Target="../comments15.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5.xml"/><Relationship Id="rId1" Type="http://schemas.openxmlformats.org/officeDocument/2006/relationships/printerSettings" Target="../printerSettings/printerSettings16.bin"/><Relationship Id="rId4" Type="http://schemas.openxmlformats.org/officeDocument/2006/relationships/comments" Target="../comments16.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6.xml"/><Relationship Id="rId1" Type="http://schemas.openxmlformats.org/officeDocument/2006/relationships/printerSettings" Target="../printerSettings/printerSettings17.bin"/><Relationship Id="rId4" Type="http://schemas.openxmlformats.org/officeDocument/2006/relationships/comments" Target="../comments17.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7.xml"/><Relationship Id="rId1" Type="http://schemas.openxmlformats.org/officeDocument/2006/relationships/printerSettings" Target="../printerSettings/printerSettings18.bin"/><Relationship Id="rId4" Type="http://schemas.openxmlformats.org/officeDocument/2006/relationships/comments" Target="../comments18.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18.xml"/><Relationship Id="rId1" Type="http://schemas.openxmlformats.org/officeDocument/2006/relationships/printerSettings" Target="../printerSettings/printerSettings19.bin"/><Relationship Id="rId4" Type="http://schemas.openxmlformats.org/officeDocument/2006/relationships/comments" Target="../comments19.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19.xml"/><Relationship Id="rId1" Type="http://schemas.openxmlformats.org/officeDocument/2006/relationships/printerSettings" Target="../printerSettings/printerSettings20.bin"/><Relationship Id="rId4" Type="http://schemas.openxmlformats.org/officeDocument/2006/relationships/comments" Target="../comments20.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drawing" Target="../drawings/drawing20.xml"/><Relationship Id="rId1" Type="http://schemas.openxmlformats.org/officeDocument/2006/relationships/printerSettings" Target="../printerSettings/printerSettings21.bin"/><Relationship Id="rId4" Type="http://schemas.openxmlformats.org/officeDocument/2006/relationships/comments" Target="../comments21.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22.vml"/><Relationship Id="rId2" Type="http://schemas.openxmlformats.org/officeDocument/2006/relationships/drawing" Target="../drawings/drawing22.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5"/>
  <dimension ref="A2:AH314"/>
  <sheetViews>
    <sheetView showGridLines="0" tabSelected="1" view="pageBreakPreview" topLeftCell="B6" zoomScale="115" zoomScaleNormal="115" zoomScaleSheetLayoutView="115" workbookViewId="0">
      <selection activeCell="D77" sqref="D77:U86"/>
    </sheetView>
  </sheetViews>
  <sheetFormatPr defaultColWidth="9" defaultRowHeight="12" x14ac:dyDescent="0.2"/>
  <cols>
    <col min="1" max="1" width="1.08984375" style="24" customWidth="1"/>
    <col min="2" max="2" width="3.36328125" style="24" customWidth="1"/>
    <col min="3" max="3" width="2.81640625" style="22" customWidth="1"/>
    <col min="4" max="4" width="3.08984375" style="22" customWidth="1"/>
    <col min="5" max="5" width="9.6328125" style="22" customWidth="1"/>
    <col min="6" max="6" width="2.81640625" style="22" customWidth="1"/>
    <col min="7" max="7" width="9.81640625" style="22" customWidth="1"/>
    <col min="8" max="8" width="1.81640625" style="22" customWidth="1"/>
    <col min="9" max="9" width="3.81640625" style="22" customWidth="1"/>
    <col min="10" max="10" width="9.81640625" style="22" customWidth="1"/>
    <col min="11" max="11" width="1.81640625" style="22" customWidth="1"/>
    <col min="12" max="12" width="3.81640625" style="22" customWidth="1"/>
    <col min="13" max="13" width="9.81640625" style="22" customWidth="1"/>
    <col min="14" max="14" width="1.81640625" style="22" customWidth="1"/>
    <col min="15" max="15" width="4.81640625" style="22" customWidth="1"/>
    <col min="16" max="16" width="8.81640625" style="22" customWidth="1"/>
    <col min="17" max="17" width="1.81640625" style="22" customWidth="1"/>
    <col min="18" max="18" width="4.81640625" style="22" customWidth="1"/>
    <col min="19" max="19" width="0.90625" style="22" customWidth="1"/>
    <col min="20" max="20" width="7.81640625" style="22" customWidth="1"/>
    <col min="21" max="21" width="1.36328125" style="22" customWidth="1"/>
    <col min="22" max="22" width="2.1796875" style="22" customWidth="1"/>
    <col min="23" max="24" width="9" style="22"/>
    <col min="25" max="25" width="10.81640625" style="22" customWidth="1"/>
    <col min="26" max="26" width="9" style="22"/>
    <col min="27" max="27" width="13.36328125" style="22" customWidth="1"/>
    <col min="28" max="33" width="9" style="22"/>
    <col min="34" max="34" width="33.81640625" style="22" customWidth="1"/>
    <col min="35" max="16384" width="9" style="22"/>
  </cols>
  <sheetData>
    <row r="2" spans="1:25" ht="13" x14ac:dyDescent="0.2">
      <c r="C2" s="21" t="s">
        <v>51</v>
      </c>
    </row>
    <row r="3" spans="1:25" ht="13" x14ac:dyDescent="0.2">
      <c r="C3" s="21" t="s">
        <v>159</v>
      </c>
    </row>
    <row r="4" spans="1:25" s="81" customFormat="1" ht="13" x14ac:dyDescent="0.2">
      <c r="A4" s="80"/>
      <c r="B4" s="80"/>
      <c r="C4" s="21" t="s">
        <v>422</v>
      </c>
      <c r="E4" s="99"/>
    </row>
    <row r="5" spans="1:25" s="361" customFormat="1" ht="13" x14ac:dyDescent="0.2">
      <c r="A5" s="360"/>
      <c r="B5" s="360"/>
      <c r="C5" s="364" t="s">
        <v>387</v>
      </c>
      <c r="E5" s="362"/>
    </row>
    <row r="6" spans="1:25" ht="13" x14ac:dyDescent="0.2">
      <c r="C6" s="21"/>
    </row>
    <row r="7" spans="1:25" ht="13" x14ac:dyDescent="0.2">
      <c r="C7" s="21" t="s">
        <v>2</v>
      </c>
      <c r="W7" s="21"/>
    </row>
    <row r="8" spans="1:25" s="361" customFormat="1" ht="13" x14ac:dyDescent="0.2">
      <c r="A8" s="360"/>
      <c r="B8" s="360"/>
      <c r="C8" s="364" t="s">
        <v>389</v>
      </c>
      <c r="D8" s="365"/>
      <c r="E8" s="365"/>
      <c r="F8" s="365"/>
      <c r="G8" s="365"/>
      <c r="H8" s="365"/>
      <c r="I8" s="365"/>
      <c r="J8" s="365"/>
      <c r="K8" s="365"/>
      <c r="L8" s="365"/>
      <c r="M8" s="365"/>
      <c r="N8" s="365"/>
      <c r="O8" s="365"/>
      <c r="P8" s="365"/>
      <c r="Q8" s="365"/>
      <c r="R8" s="365"/>
      <c r="S8" s="365"/>
      <c r="T8" s="365"/>
      <c r="U8" s="365"/>
      <c r="V8" s="365"/>
      <c r="W8" s="364"/>
      <c r="X8" s="364"/>
      <c r="Y8" s="363"/>
    </row>
    <row r="9" spans="1:25" s="361" customFormat="1" ht="13" x14ac:dyDescent="0.2">
      <c r="A9" s="360"/>
      <c r="B9" s="360"/>
      <c r="C9" s="364"/>
      <c r="D9" s="365"/>
      <c r="E9" s="366" t="s">
        <v>433</v>
      </c>
      <c r="F9" s="367"/>
      <c r="G9" s="367"/>
      <c r="H9" s="367"/>
      <c r="I9" s="367"/>
      <c r="J9" s="367"/>
      <c r="K9" s="367"/>
      <c r="L9" s="367"/>
      <c r="M9" s="367"/>
      <c r="N9" s="367"/>
      <c r="O9" s="367"/>
      <c r="P9" s="367"/>
      <c r="Q9" s="367"/>
      <c r="R9" s="367"/>
      <c r="S9" s="367"/>
      <c r="T9" s="367"/>
      <c r="U9" s="367"/>
      <c r="V9" s="367"/>
      <c r="W9" s="368"/>
      <c r="X9" s="364"/>
      <c r="Y9" s="363"/>
    </row>
    <row r="10" spans="1:25" s="361" customFormat="1" ht="13" x14ac:dyDescent="0.2">
      <c r="A10" s="360"/>
      <c r="B10" s="360"/>
      <c r="C10" s="365"/>
      <c r="D10" s="365"/>
      <c r="E10" s="364" t="s">
        <v>444</v>
      </c>
      <c r="F10" s="365"/>
      <c r="G10" s="365"/>
      <c r="H10" s="365"/>
      <c r="I10" s="365"/>
      <c r="J10" s="365"/>
      <c r="K10" s="365"/>
      <c r="L10" s="365"/>
      <c r="M10" s="365"/>
      <c r="N10" s="365"/>
      <c r="O10" s="365"/>
      <c r="P10" s="365"/>
      <c r="Q10" s="365"/>
      <c r="R10" s="365"/>
      <c r="S10" s="365"/>
      <c r="T10" s="365"/>
      <c r="U10" s="365"/>
      <c r="V10" s="365"/>
      <c r="W10" s="364"/>
      <c r="X10" s="364"/>
      <c r="Y10" s="363"/>
    </row>
    <row r="11" spans="1:25" ht="13" x14ac:dyDescent="0.2">
      <c r="C11" s="364" t="s">
        <v>390</v>
      </c>
      <c r="D11" s="365"/>
      <c r="E11" s="365"/>
      <c r="F11" s="365"/>
      <c r="G11" s="365"/>
      <c r="H11" s="365"/>
      <c r="I11" s="365"/>
      <c r="J11" s="365"/>
      <c r="K11" s="365"/>
      <c r="L11" s="365"/>
      <c r="M11" s="365"/>
      <c r="N11" s="365"/>
      <c r="O11" s="365"/>
      <c r="P11" s="365"/>
      <c r="Q11" s="365"/>
      <c r="R11" s="365"/>
      <c r="S11" s="365"/>
      <c r="T11" s="365"/>
      <c r="U11" s="365"/>
      <c r="V11" s="365"/>
      <c r="W11" s="364"/>
      <c r="X11" s="364"/>
      <c r="Y11" s="23"/>
    </row>
    <row r="12" spans="1:25" ht="13" x14ac:dyDescent="0.2">
      <c r="C12" s="364" t="s">
        <v>391</v>
      </c>
      <c r="D12" s="365"/>
      <c r="E12" s="365"/>
      <c r="F12" s="365"/>
      <c r="G12" s="365"/>
      <c r="H12" s="365"/>
      <c r="I12" s="365"/>
      <c r="J12" s="365"/>
      <c r="K12" s="365"/>
      <c r="L12" s="365"/>
      <c r="M12" s="365"/>
      <c r="N12" s="365"/>
      <c r="O12" s="365"/>
      <c r="P12" s="365"/>
      <c r="Q12" s="365"/>
      <c r="R12" s="365"/>
      <c r="S12" s="365"/>
      <c r="T12" s="365"/>
      <c r="U12" s="365"/>
      <c r="V12" s="365"/>
      <c r="W12" s="364"/>
      <c r="X12" s="364"/>
      <c r="Y12" s="23"/>
    </row>
    <row r="13" spans="1:25" ht="13" x14ac:dyDescent="0.2">
      <c r="C13" s="364" t="s">
        <v>392</v>
      </c>
      <c r="D13" s="365"/>
      <c r="E13" s="365"/>
      <c r="F13" s="365"/>
      <c r="G13" s="365"/>
      <c r="H13" s="365"/>
      <c r="I13" s="365"/>
      <c r="J13" s="365"/>
      <c r="K13" s="365"/>
      <c r="L13" s="365"/>
      <c r="M13" s="365"/>
      <c r="N13" s="365"/>
      <c r="O13" s="365"/>
      <c r="P13" s="365"/>
      <c r="Q13" s="365"/>
      <c r="R13" s="365"/>
      <c r="S13" s="365"/>
      <c r="T13" s="365"/>
      <c r="U13" s="365"/>
      <c r="V13" s="365"/>
      <c r="W13" s="365"/>
      <c r="X13" s="364"/>
      <c r="Y13" s="23"/>
    </row>
    <row r="14" spans="1:25" ht="13" x14ac:dyDescent="0.2">
      <c r="C14" s="364"/>
      <c r="D14" s="365"/>
      <c r="E14" s="365"/>
      <c r="F14" s="365"/>
      <c r="G14" s="365"/>
      <c r="H14" s="365"/>
      <c r="I14" s="365"/>
      <c r="J14" s="365"/>
      <c r="K14" s="365"/>
      <c r="L14" s="365"/>
      <c r="M14" s="365"/>
      <c r="N14" s="365"/>
      <c r="O14" s="365"/>
      <c r="P14" s="365"/>
      <c r="Q14" s="365"/>
      <c r="R14" s="365"/>
      <c r="S14" s="365"/>
      <c r="T14" s="365"/>
      <c r="U14" s="365"/>
      <c r="V14" s="365"/>
      <c r="W14" s="365"/>
      <c r="X14" s="364"/>
      <c r="Y14" s="23"/>
    </row>
    <row r="15" spans="1:25" ht="13" x14ac:dyDescent="0.2">
      <c r="B15" s="80"/>
      <c r="C15" s="364" t="s">
        <v>434</v>
      </c>
      <c r="D15" s="369"/>
      <c r="E15" s="369"/>
      <c r="F15" s="365"/>
      <c r="G15" s="365"/>
      <c r="H15" s="365"/>
      <c r="I15" s="365"/>
      <c r="J15" s="365"/>
      <c r="K15" s="365"/>
      <c r="L15" s="365"/>
      <c r="M15" s="365"/>
      <c r="N15" s="365"/>
      <c r="O15" s="365"/>
      <c r="P15" s="365"/>
      <c r="Q15" s="365"/>
      <c r="R15" s="365"/>
      <c r="S15" s="365"/>
      <c r="T15" s="365"/>
      <c r="U15" s="365"/>
      <c r="V15" s="365"/>
      <c r="W15" s="364"/>
      <c r="X15" s="364"/>
      <c r="Y15" s="23"/>
    </row>
    <row r="16" spans="1:25" s="81" customFormat="1" ht="13" x14ac:dyDescent="0.2">
      <c r="A16" s="80"/>
      <c r="B16" s="80"/>
      <c r="C16" s="364" t="s">
        <v>385</v>
      </c>
      <c r="D16" s="369"/>
      <c r="E16" s="369"/>
      <c r="F16" s="369"/>
      <c r="G16" s="369"/>
      <c r="H16" s="369"/>
      <c r="I16" s="369"/>
      <c r="J16" s="369"/>
      <c r="K16" s="369"/>
      <c r="L16" s="369"/>
      <c r="M16" s="369"/>
      <c r="N16" s="369"/>
      <c r="O16" s="369"/>
      <c r="P16" s="369"/>
      <c r="Q16" s="369"/>
      <c r="R16" s="369"/>
      <c r="S16" s="369"/>
      <c r="T16" s="369"/>
      <c r="U16" s="369"/>
      <c r="V16" s="369"/>
      <c r="W16" s="364"/>
      <c r="X16" s="370"/>
      <c r="Y16" s="95"/>
    </row>
    <row r="17" spans="1:27" s="81" customFormat="1" ht="13" hidden="1" x14ac:dyDescent="0.2">
      <c r="A17" s="80"/>
      <c r="B17" s="80"/>
      <c r="C17" s="364"/>
      <c r="D17" s="369"/>
      <c r="E17" s="369"/>
      <c r="F17" s="369"/>
      <c r="G17" s="369"/>
      <c r="H17" s="369"/>
      <c r="I17" s="369"/>
      <c r="J17" s="369"/>
      <c r="K17" s="369"/>
      <c r="L17" s="369"/>
      <c r="M17" s="369"/>
      <c r="N17" s="369"/>
      <c r="O17" s="369"/>
      <c r="P17" s="369"/>
      <c r="Q17" s="369"/>
      <c r="R17" s="369"/>
      <c r="S17" s="369"/>
      <c r="T17" s="369"/>
      <c r="U17" s="369"/>
      <c r="V17" s="369"/>
      <c r="W17" s="369"/>
      <c r="X17" s="370"/>
      <c r="Y17" s="95"/>
    </row>
    <row r="18" spans="1:27" ht="33" customHeight="1" x14ac:dyDescent="0.2">
      <c r="C18" s="557" t="s">
        <v>386</v>
      </c>
      <c r="D18" s="558"/>
      <c r="E18" s="558"/>
      <c r="F18" s="558"/>
      <c r="G18" s="558"/>
      <c r="H18" s="558"/>
      <c r="I18" s="558"/>
      <c r="J18" s="558"/>
      <c r="K18" s="558"/>
      <c r="L18" s="558"/>
      <c r="M18" s="559"/>
      <c r="N18" s="559"/>
      <c r="O18" s="559"/>
      <c r="P18" s="559"/>
      <c r="Q18" s="559"/>
      <c r="R18" s="559"/>
      <c r="S18" s="559"/>
      <c r="T18" s="559"/>
      <c r="U18" s="559"/>
      <c r="V18" s="559"/>
      <c r="W18" s="559"/>
      <c r="X18" s="559"/>
      <c r="Y18" s="23"/>
    </row>
    <row r="19" spans="1:27" ht="13" x14ac:dyDescent="0.2">
      <c r="C19" s="21"/>
      <c r="D19" s="81"/>
      <c r="E19" s="81"/>
      <c r="F19" s="81"/>
      <c r="G19" s="81"/>
      <c r="H19" s="81"/>
      <c r="I19" s="81"/>
      <c r="J19" s="81"/>
      <c r="K19" s="81"/>
      <c r="L19" s="81"/>
      <c r="M19" s="81"/>
      <c r="N19" s="81"/>
      <c r="O19" s="81"/>
      <c r="P19" s="81"/>
      <c r="Q19" s="81"/>
      <c r="R19" s="81"/>
      <c r="W19" s="21"/>
      <c r="X19" s="21"/>
      <c r="Y19" s="23"/>
    </row>
    <row r="20" spans="1:27" ht="13" x14ac:dyDescent="0.2">
      <c r="C20" s="21" t="s">
        <v>3</v>
      </c>
      <c r="D20" s="23"/>
      <c r="F20" s="81"/>
      <c r="G20" s="81"/>
      <c r="H20" s="81"/>
      <c r="I20" s="81"/>
      <c r="J20" s="81"/>
      <c r="K20" s="81"/>
      <c r="L20" s="81"/>
      <c r="M20" s="81"/>
      <c r="N20" s="81"/>
      <c r="O20" s="81"/>
      <c r="P20" s="81"/>
      <c r="Q20" s="81"/>
      <c r="R20" s="81"/>
      <c r="W20" s="21"/>
      <c r="X20" s="21"/>
      <c r="Y20" s="23"/>
    </row>
    <row r="21" spans="1:27" ht="13" x14ac:dyDescent="0.2">
      <c r="C21" s="560"/>
      <c r="D21" s="561"/>
      <c r="E21" s="21" t="s">
        <v>50</v>
      </c>
      <c r="W21" s="21"/>
      <c r="X21" s="21"/>
      <c r="Y21" s="23"/>
    </row>
    <row r="22" spans="1:27" ht="13" x14ac:dyDescent="0.2">
      <c r="C22" s="562" t="s">
        <v>395</v>
      </c>
      <c r="D22" s="563"/>
      <c r="E22" s="21" t="s">
        <v>384</v>
      </c>
      <c r="W22" s="21"/>
      <c r="X22" s="23"/>
      <c r="Y22" s="23"/>
    </row>
    <row r="23" spans="1:27" ht="13" x14ac:dyDescent="0.2">
      <c r="C23" s="564" t="s">
        <v>396</v>
      </c>
      <c r="D23" s="565"/>
      <c r="E23" s="21" t="s">
        <v>1</v>
      </c>
      <c r="W23" s="21"/>
      <c r="X23" s="23"/>
      <c r="Y23" s="23"/>
    </row>
    <row r="24" spans="1:27" ht="13" x14ac:dyDescent="0.2">
      <c r="C24" s="566" t="s">
        <v>397</v>
      </c>
      <c r="D24" s="567"/>
      <c r="E24" s="21" t="s">
        <v>46</v>
      </c>
      <c r="W24" s="21"/>
      <c r="X24" s="23"/>
      <c r="Y24" s="23"/>
    </row>
    <row r="25" spans="1:27" ht="13" x14ac:dyDescent="0.2">
      <c r="C25" s="568" t="s">
        <v>398</v>
      </c>
      <c r="D25" s="569"/>
      <c r="E25" s="364" t="s">
        <v>388</v>
      </c>
      <c r="W25" s="21"/>
      <c r="X25" s="21"/>
      <c r="Y25" s="23"/>
    </row>
    <row r="26" spans="1:27" ht="13" x14ac:dyDescent="0.2">
      <c r="E26" s="364" t="s">
        <v>383</v>
      </c>
      <c r="W26" s="21"/>
      <c r="X26" s="21"/>
      <c r="Y26" s="23"/>
      <c r="AA26" s="96"/>
    </row>
    <row r="27" spans="1:27" ht="13.5" thickBot="1" x14ac:dyDescent="0.25">
      <c r="E27" s="448"/>
      <c r="U27" s="104"/>
      <c r="V27" s="104"/>
      <c r="W27" s="104"/>
      <c r="Y27" s="21"/>
      <c r="Z27" s="21"/>
      <c r="AA27" s="328"/>
    </row>
    <row r="28" spans="1:27" ht="13" x14ac:dyDescent="0.2">
      <c r="A28" s="22">
        <v>14</v>
      </c>
      <c r="E28" s="448"/>
      <c r="P28" s="600" t="s">
        <v>356</v>
      </c>
      <c r="Q28" s="605" t="s">
        <v>114</v>
      </c>
      <c r="R28" s="606"/>
      <c r="S28" s="607"/>
      <c r="T28" s="343" t="s">
        <v>115</v>
      </c>
      <c r="U28" s="290"/>
      <c r="V28" s="290"/>
      <c r="X28" s="21"/>
      <c r="Y28" s="21"/>
      <c r="Z28" s="23"/>
    </row>
    <row r="29" spans="1:27" ht="20.149999999999999" customHeight="1" thickBot="1" x14ac:dyDescent="0.25">
      <c r="A29" s="24">
        <f>+X256</f>
        <v>0</v>
      </c>
      <c r="C29" s="22" t="s">
        <v>238</v>
      </c>
      <c r="P29" s="601"/>
      <c r="Q29" s="602" t="str">
        <f>IF($K$90+1E-25&gt;=1000,"〇","")</f>
        <v>〇</v>
      </c>
      <c r="R29" s="603"/>
      <c r="S29" s="604"/>
      <c r="T29" s="372" t="str">
        <f>IF($K$90+1E-28&lt;1000,"〇","")</f>
        <v/>
      </c>
      <c r="U29" s="448"/>
      <c r="V29" s="21"/>
      <c r="X29" s="21"/>
      <c r="Y29" s="21"/>
      <c r="Z29" s="23"/>
      <c r="AA29" s="329"/>
    </row>
    <row r="30" spans="1:27" ht="13" x14ac:dyDescent="0.2">
      <c r="C30" s="608" t="s">
        <v>416</v>
      </c>
      <c r="D30" s="608"/>
      <c r="E30" s="608"/>
      <c r="F30" s="608"/>
      <c r="G30" s="608"/>
      <c r="H30" s="608"/>
      <c r="I30" s="608"/>
      <c r="J30" s="608"/>
      <c r="K30" s="608"/>
      <c r="L30" s="608"/>
      <c r="M30" s="608"/>
      <c r="N30" s="608"/>
      <c r="O30" s="608"/>
      <c r="P30" s="608"/>
      <c r="Q30" s="608"/>
      <c r="R30" s="608"/>
      <c r="S30" s="608"/>
      <c r="T30" s="608"/>
      <c r="U30" s="608"/>
      <c r="W30" s="21"/>
      <c r="X30" s="96"/>
      <c r="Y30" s="23"/>
    </row>
    <row r="31" spans="1:27" ht="13" x14ac:dyDescent="0.2">
      <c r="C31" s="83"/>
      <c r="D31" s="84"/>
      <c r="E31" s="84"/>
      <c r="F31" s="84"/>
      <c r="G31" s="84"/>
      <c r="H31" s="84"/>
      <c r="I31" s="84"/>
      <c r="J31" s="84"/>
      <c r="K31" s="84"/>
      <c r="L31" s="84"/>
      <c r="M31" s="84"/>
      <c r="N31" s="84"/>
      <c r="O31" s="84"/>
      <c r="P31" s="84"/>
      <c r="Q31" s="84"/>
      <c r="R31" s="84"/>
      <c r="S31" s="84"/>
      <c r="T31" s="84"/>
      <c r="U31" s="85"/>
      <c r="W31" s="21"/>
      <c r="X31" s="21"/>
      <c r="Y31" s="21"/>
    </row>
    <row r="32" spans="1:27" ht="12" customHeight="1" x14ac:dyDescent="0.2">
      <c r="C32" s="609" t="s">
        <v>92</v>
      </c>
      <c r="D32" s="610"/>
      <c r="E32" s="610"/>
      <c r="F32" s="610"/>
      <c r="G32" s="610"/>
      <c r="H32" s="610"/>
      <c r="I32" s="610"/>
      <c r="J32" s="610"/>
      <c r="K32" s="610"/>
      <c r="L32" s="610"/>
      <c r="M32" s="610"/>
      <c r="N32" s="610"/>
      <c r="O32" s="610"/>
      <c r="P32" s="610"/>
      <c r="Q32" s="610"/>
      <c r="R32" s="610"/>
      <c r="S32" s="610"/>
      <c r="T32" s="610"/>
      <c r="U32" s="611"/>
      <c r="V32" s="21"/>
      <c r="W32" s="21"/>
      <c r="X32" s="21"/>
      <c r="Y32" s="21"/>
    </row>
    <row r="33" spans="1:25" ht="12" customHeight="1" x14ac:dyDescent="0.2">
      <c r="C33" s="609"/>
      <c r="D33" s="610"/>
      <c r="E33" s="610"/>
      <c r="F33" s="610"/>
      <c r="G33" s="610"/>
      <c r="H33" s="610"/>
      <c r="I33" s="610"/>
      <c r="J33" s="610"/>
      <c r="K33" s="610"/>
      <c r="L33" s="610"/>
      <c r="M33" s="610"/>
      <c r="N33" s="610"/>
      <c r="O33" s="610"/>
      <c r="P33" s="610"/>
      <c r="Q33" s="610"/>
      <c r="R33" s="610"/>
      <c r="S33" s="610"/>
      <c r="T33" s="610"/>
      <c r="U33" s="611"/>
      <c r="W33" s="21"/>
      <c r="X33" s="21"/>
      <c r="Y33" s="21"/>
    </row>
    <row r="34" spans="1:25" ht="10.25" customHeight="1" x14ac:dyDescent="0.2">
      <c r="C34" s="86"/>
      <c r="U34" s="87"/>
      <c r="W34" s="21"/>
      <c r="X34" s="21"/>
      <c r="Y34" s="23"/>
    </row>
    <row r="35" spans="1:25" ht="14" x14ac:dyDescent="0.2">
      <c r="C35" s="86"/>
      <c r="P35" s="614" t="s">
        <v>446</v>
      </c>
      <c r="Q35" s="615"/>
      <c r="R35" s="615"/>
      <c r="S35" s="615"/>
      <c r="T35" s="616"/>
      <c r="U35" s="617"/>
      <c r="W35" s="21"/>
      <c r="X35" s="21"/>
      <c r="Y35" s="23"/>
    </row>
    <row r="36" spans="1:25" ht="13" x14ac:dyDescent="0.2">
      <c r="C36" s="86"/>
      <c r="S36" s="43"/>
      <c r="T36" s="43"/>
      <c r="U36" s="88"/>
      <c r="W36" s="21"/>
      <c r="X36" s="21"/>
      <c r="Y36" s="23"/>
    </row>
    <row r="37" spans="1:25" ht="13" x14ac:dyDescent="0.2">
      <c r="C37" s="612" t="s">
        <v>451</v>
      </c>
      <c r="D37" s="613"/>
      <c r="E37" s="613"/>
      <c r="F37" s="613"/>
      <c r="G37" s="328" t="s">
        <v>5</v>
      </c>
      <c r="H37" s="328"/>
      <c r="U37" s="87"/>
      <c r="W37" s="21"/>
      <c r="X37" s="21"/>
      <c r="Y37" s="23"/>
    </row>
    <row r="38" spans="1:25" ht="13" x14ac:dyDescent="0.2">
      <c r="C38" s="86"/>
      <c r="U38" s="87"/>
      <c r="W38" s="21"/>
      <c r="X38" s="21"/>
      <c r="Y38" s="23"/>
    </row>
    <row r="39" spans="1:25" ht="13" x14ac:dyDescent="0.2">
      <c r="A39" s="24">
        <v>3</v>
      </c>
      <c r="C39" s="86"/>
      <c r="I39" s="79"/>
      <c r="J39" s="79" t="s">
        <v>328</v>
      </c>
      <c r="K39" s="79"/>
      <c r="U39" s="87"/>
      <c r="W39" s="21"/>
      <c r="X39" s="21"/>
      <c r="Y39" s="23"/>
    </row>
    <row r="40" spans="1:25" ht="26.25" customHeight="1" x14ac:dyDescent="0.2">
      <c r="C40" s="86"/>
      <c r="I40" s="25"/>
      <c r="J40" s="25" t="s">
        <v>6</v>
      </c>
      <c r="K40" s="25"/>
      <c r="L40" s="618" t="s">
        <v>447</v>
      </c>
      <c r="M40" s="618"/>
      <c r="N40" s="618"/>
      <c r="O40" s="618"/>
      <c r="P40" s="618"/>
      <c r="Q40" s="618"/>
      <c r="R40" s="618"/>
      <c r="S40" s="618"/>
      <c r="T40" s="618"/>
      <c r="U40" s="619"/>
      <c r="W40" s="21"/>
      <c r="X40" s="21"/>
    </row>
    <row r="41" spans="1:25" ht="26.25" customHeight="1" x14ac:dyDescent="0.2">
      <c r="C41" s="86"/>
      <c r="I41" s="25"/>
      <c r="J41" s="25" t="s">
        <v>7</v>
      </c>
      <c r="K41" s="25"/>
      <c r="L41" s="618" t="s">
        <v>448</v>
      </c>
      <c r="M41" s="618"/>
      <c r="N41" s="618"/>
      <c r="O41" s="618"/>
      <c r="P41" s="618"/>
      <c r="Q41" s="618"/>
      <c r="R41" s="618"/>
      <c r="S41" s="618"/>
      <c r="T41" s="618"/>
      <c r="U41" s="619"/>
    </row>
    <row r="42" spans="1:25" x14ac:dyDescent="0.2">
      <c r="C42" s="86"/>
      <c r="L42" s="22" t="s">
        <v>8</v>
      </c>
      <c r="U42" s="87"/>
    </row>
    <row r="43" spans="1:25" ht="13" x14ac:dyDescent="0.2">
      <c r="C43" s="86"/>
      <c r="L43" s="26"/>
      <c r="M43" s="26" t="s">
        <v>9</v>
      </c>
      <c r="N43" s="26"/>
      <c r="O43" s="620" t="s">
        <v>450</v>
      </c>
      <c r="P43" s="620"/>
      <c r="Q43" s="620"/>
      <c r="R43" s="620"/>
      <c r="S43" s="620"/>
      <c r="T43" s="620"/>
      <c r="U43" s="621"/>
    </row>
    <row r="44" spans="1:25" x14ac:dyDescent="0.2">
      <c r="C44" s="86"/>
      <c r="L44" s="26"/>
      <c r="M44" s="26"/>
      <c r="N44" s="26"/>
      <c r="U44" s="87"/>
    </row>
    <row r="45" spans="1:25" x14ac:dyDescent="0.2">
      <c r="C45" s="86"/>
      <c r="U45" s="87"/>
    </row>
    <row r="46" spans="1:25" ht="30" customHeight="1" x14ac:dyDescent="0.2">
      <c r="A46" s="24">
        <v>4</v>
      </c>
      <c r="C46" s="587" t="s">
        <v>405</v>
      </c>
      <c r="D46" s="588"/>
      <c r="E46" s="588"/>
      <c r="F46" s="588"/>
      <c r="G46" s="588"/>
      <c r="H46" s="588"/>
      <c r="I46" s="588"/>
      <c r="J46" s="588"/>
      <c r="K46" s="588"/>
      <c r="L46" s="588"/>
      <c r="M46" s="588"/>
      <c r="N46" s="588"/>
      <c r="O46" s="588"/>
      <c r="P46" s="588"/>
      <c r="Q46" s="588"/>
      <c r="R46" s="588"/>
      <c r="S46" s="588"/>
      <c r="T46" s="588"/>
      <c r="U46" s="589"/>
    </row>
    <row r="47" spans="1:25" x14ac:dyDescent="0.2">
      <c r="C47" s="89"/>
      <c r="D47" s="27"/>
      <c r="E47" s="27"/>
      <c r="F47" s="27"/>
      <c r="G47" s="27"/>
      <c r="H47" s="27"/>
      <c r="I47" s="27"/>
      <c r="J47" s="27"/>
      <c r="K47" s="27"/>
      <c r="L47" s="27"/>
      <c r="M47" s="27"/>
      <c r="N47" s="27"/>
      <c r="O47" s="27"/>
      <c r="P47" s="27"/>
      <c r="Q47" s="27"/>
      <c r="R47" s="27"/>
      <c r="S47" s="27"/>
      <c r="U47" s="87"/>
    </row>
    <row r="48" spans="1:25" ht="24.75" customHeight="1" x14ac:dyDescent="0.2">
      <c r="C48" s="570" t="s">
        <v>10</v>
      </c>
      <c r="D48" s="590"/>
      <c r="E48" s="591"/>
      <c r="F48" s="576" t="s">
        <v>449</v>
      </c>
      <c r="G48" s="577"/>
      <c r="H48" s="577"/>
      <c r="I48" s="578"/>
      <c r="J48" s="578"/>
      <c r="K48" s="578"/>
      <c r="L48" s="578"/>
      <c r="M48" s="578"/>
      <c r="N48" s="578"/>
      <c r="O48" s="578"/>
      <c r="P48" s="487" t="s">
        <v>431</v>
      </c>
      <c r="Q48" s="595"/>
      <c r="R48" s="595"/>
      <c r="S48" s="595"/>
      <c r="T48" s="595"/>
      <c r="U48" s="596"/>
    </row>
    <row r="49" spans="3:23" ht="21.75" customHeight="1" x14ac:dyDescent="0.2">
      <c r="C49" s="592"/>
      <c r="D49" s="593"/>
      <c r="E49" s="594"/>
      <c r="F49" s="579"/>
      <c r="G49" s="580"/>
      <c r="H49" s="580"/>
      <c r="I49" s="580"/>
      <c r="J49" s="580"/>
      <c r="K49" s="580"/>
      <c r="L49" s="580"/>
      <c r="M49" s="580"/>
      <c r="N49" s="580"/>
      <c r="O49" s="580"/>
      <c r="P49" s="597">
        <v>2745</v>
      </c>
      <c r="Q49" s="598"/>
      <c r="R49" s="598"/>
      <c r="S49" s="598"/>
      <c r="T49" s="598"/>
      <c r="U49" s="599"/>
    </row>
    <row r="50" spans="3:23" ht="26.25" customHeight="1" x14ac:dyDescent="0.2">
      <c r="C50" s="570" t="s">
        <v>11</v>
      </c>
      <c r="D50" s="571"/>
      <c r="E50" s="572"/>
      <c r="F50" s="581" t="s">
        <v>447</v>
      </c>
      <c r="G50" s="582"/>
      <c r="H50" s="582"/>
      <c r="I50" s="582"/>
      <c r="J50" s="582"/>
      <c r="K50" s="582"/>
      <c r="L50" s="582"/>
      <c r="M50" s="582"/>
      <c r="N50" s="341" t="s">
        <v>172</v>
      </c>
      <c r="O50" s="449"/>
      <c r="P50" s="450"/>
      <c r="Q50" s="585" t="s">
        <v>450</v>
      </c>
      <c r="R50" s="585"/>
      <c r="S50" s="585"/>
      <c r="T50" s="585"/>
      <c r="U50" s="586"/>
    </row>
    <row r="51" spans="3:23" ht="26.25" customHeight="1" x14ac:dyDescent="0.2">
      <c r="C51" s="573"/>
      <c r="D51" s="574"/>
      <c r="E51" s="575"/>
      <c r="F51" s="583"/>
      <c r="G51" s="584"/>
      <c r="H51" s="584"/>
      <c r="I51" s="584"/>
      <c r="J51" s="584"/>
      <c r="K51" s="584"/>
      <c r="L51" s="584"/>
      <c r="M51" s="584"/>
      <c r="N51" s="493"/>
      <c r="O51" s="493"/>
      <c r="P51" s="493"/>
      <c r="Q51" s="493"/>
      <c r="R51" s="493"/>
      <c r="S51" s="493"/>
      <c r="T51" s="493"/>
      <c r="U51" s="494"/>
    </row>
    <row r="52" spans="3:23" ht="26.25" customHeight="1" x14ac:dyDescent="0.2">
      <c r="C52" s="484" t="s">
        <v>239</v>
      </c>
      <c r="D52" s="485"/>
      <c r="E52" s="486"/>
      <c r="F52" s="490" t="s">
        <v>435</v>
      </c>
      <c r="G52" s="491"/>
      <c r="H52" s="491"/>
      <c r="I52" s="491"/>
      <c r="J52" s="491"/>
      <c r="K52" s="491"/>
      <c r="L52" s="491"/>
      <c r="M52" s="491"/>
      <c r="N52" s="491"/>
      <c r="O52" s="491"/>
      <c r="P52" s="491"/>
      <c r="Q52" s="491"/>
      <c r="R52" s="491"/>
      <c r="S52" s="491"/>
      <c r="T52" s="491"/>
      <c r="U52" s="492"/>
    </row>
    <row r="53" spans="3:23" ht="15" customHeight="1" x14ac:dyDescent="0.2">
      <c r="C53" s="182" t="s">
        <v>423</v>
      </c>
      <c r="D53" s="183"/>
      <c r="E53" s="183"/>
      <c r="F53" s="184"/>
      <c r="G53" s="184"/>
      <c r="H53" s="184"/>
      <c r="I53" s="184"/>
      <c r="J53" s="184"/>
      <c r="K53" s="184"/>
      <c r="L53" s="184"/>
      <c r="M53" s="184"/>
      <c r="N53" s="184"/>
      <c r="O53" s="185"/>
      <c r="P53" s="240"/>
      <c r="Q53" s="240"/>
      <c r="R53" s="240"/>
      <c r="S53" s="240"/>
      <c r="T53" s="240"/>
      <c r="U53" s="331"/>
    </row>
    <row r="54" spans="3:23" ht="45" customHeight="1" x14ac:dyDescent="0.2">
      <c r="C54" s="186"/>
      <c r="D54" s="187" t="s">
        <v>288</v>
      </c>
      <c r="E54" s="191" t="s">
        <v>12</v>
      </c>
      <c r="F54" s="495" t="s">
        <v>119</v>
      </c>
      <c r="G54" s="496"/>
      <c r="H54" s="496"/>
      <c r="I54" s="496"/>
      <c r="J54" s="496"/>
      <c r="K54" s="496"/>
      <c r="L54" s="32" t="s">
        <v>48</v>
      </c>
      <c r="M54" s="32"/>
      <c r="N54" s="502" t="s">
        <v>119</v>
      </c>
      <c r="O54" s="502"/>
      <c r="P54" s="502"/>
      <c r="Q54" s="502"/>
      <c r="R54" s="502"/>
      <c r="S54" s="502"/>
      <c r="T54" s="502"/>
      <c r="U54" s="503"/>
      <c r="V54" s="28"/>
    </row>
    <row r="55" spans="3:23" ht="27" customHeight="1" x14ac:dyDescent="0.2">
      <c r="C55" s="188"/>
      <c r="D55" s="339" t="s">
        <v>289</v>
      </c>
      <c r="E55" s="347" t="s">
        <v>240</v>
      </c>
      <c r="F55" s="510" t="s">
        <v>278</v>
      </c>
      <c r="G55" s="511"/>
      <c r="H55" s="511"/>
      <c r="I55" s="512"/>
      <c r="J55" s="504" t="s">
        <v>281</v>
      </c>
      <c r="K55" s="505"/>
      <c r="L55" s="505"/>
      <c r="M55" s="506"/>
      <c r="N55" s="497"/>
      <c r="O55" s="498"/>
      <c r="P55" s="498"/>
      <c r="Q55" s="498"/>
      <c r="R55" s="498"/>
      <c r="S55" s="32" t="s">
        <v>285</v>
      </c>
      <c r="T55" s="32"/>
      <c r="U55" s="198"/>
      <c r="W55" s="28"/>
    </row>
    <row r="56" spans="3:23" ht="27" customHeight="1" x14ac:dyDescent="0.2">
      <c r="C56" s="188"/>
      <c r="D56" s="189"/>
      <c r="E56" s="190"/>
      <c r="F56" s="510" t="s">
        <v>279</v>
      </c>
      <c r="G56" s="511"/>
      <c r="H56" s="511"/>
      <c r="I56" s="512"/>
      <c r="J56" s="504" t="s">
        <v>284</v>
      </c>
      <c r="K56" s="505"/>
      <c r="L56" s="505"/>
      <c r="M56" s="506"/>
      <c r="N56" s="497"/>
      <c r="O56" s="498"/>
      <c r="P56" s="498"/>
      <c r="Q56" s="498"/>
      <c r="R56" s="498"/>
      <c r="S56" s="32" t="s">
        <v>285</v>
      </c>
      <c r="T56" s="32"/>
      <c r="U56" s="198"/>
      <c r="W56" s="28"/>
    </row>
    <row r="57" spans="3:23" ht="27" customHeight="1" x14ac:dyDescent="0.2">
      <c r="C57" s="188"/>
      <c r="D57" s="534" t="s">
        <v>421</v>
      </c>
      <c r="E57" s="535"/>
      <c r="F57" s="510" t="s">
        <v>280</v>
      </c>
      <c r="G57" s="511"/>
      <c r="H57" s="511"/>
      <c r="I57" s="512"/>
      <c r="J57" s="504" t="s">
        <v>282</v>
      </c>
      <c r="K57" s="505"/>
      <c r="L57" s="505"/>
      <c r="M57" s="506"/>
      <c r="N57" s="497"/>
      <c r="O57" s="498"/>
      <c r="P57" s="498"/>
      <c r="Q57" s="498"/>
      <c r="R57" s="498"/>
      <c r="S57" s="32" t="s">
        <v>286</v>
      </c>
      <c r="T57" s="296"/>
      <c r="U57" s="239"/>
      <c r="W57" s="28"/>
    </row>
    <row r="58" spans="3:23" ht="27" customHeight="1" x14ac:dyDescent="0.2">
      <c r="C58" s="188"/>
      <c r="D58" s="534"/>
      <c r="E58" s="535"/>
      <c r="F58" s="510" t="s">
        <v>287</v>
      </c>
      <c r="G58" s="511"/>
      <c r="H58" s="511"/>
      <c r="I58" s="512"/>
      <c r="J58" s="504" t="s">
        <v>283</v>
      </c>
      <c r="K58" s="505"/>
      <c r="L58" s="505"/>
      <c r="M58" s="506"/>
      <c r="N58" s="497"/>
      <c r="O58" s="498"/>
      <c r="P58" s="498"/>
      <c r="Q58" s="498"/>
      <c r="R58" s="498"/>
      <c r="S58" s="30" t="s">
        <v>285</v>
      </c>
      <c r="T58" s="296"/>
      <c r="U58" s="239"/>
      <c r="W58" s="28"/>
    </row>
    <row r="59" spans="3:23" ht="15" customHeight="1" x14ac:dyDescent="0.2">
      <c r="C59" s="188"/>
      <c r="D59" s="284"/>
      <c r="E59" s="338"/>
      <c r="F59" s="180" t="s">
        <v>358</v>
      </c>
      <c r="G59" s="334"/>
      <c r="H59" s="334"/>
      <c r="I59" s="334"/>
      <c r="J59" s="259"/>
      <c r="K59" s="259"/>
      <c r="L59" s="259"/>
      <c r="M59" s="259"/>
      <c r="N59" s="259"/>
      <c r="O59" s="285"/>
      <c r="P59" s="285"/>
      <c r="Q59" s="285"/>
      <c r="R59" s="285"/>
      <c r="S59" s="332"/>
      <c r="T59" s="297"/>
      <c r="U59" s="286"/>
      <c r="W59" s="28"/>
    </row>
    <row r="60" spans="3:23" ht="28.25" customHeight="1" x14ac:dyDescent="0.2">
      <c r="C60" s="188"/>
      <c r="D60" s="284"/>
      <c r="E60" s="338"/>
      <c r="F60" s="507"/>
      <c r="G60" s="508"/>
      <c r="H60" s="508"/>
      <c r="I60" s="508"/>
      <c r="J60" s="508"/>
      <c r="K60" s="508"/>
      <c r="L60" s="508"/>
      <c r="M60" s="508"/>
      <c r="N60" s="508"/>
      <c r="O60" s="508"/>
      <c r="P60" s="508"/>
      <c r="Q60" s="508"/>
      <c r="R60" s="508"/>
      <c r="S60" s="508"/>
      <c r="T60" s="508"/>
      <c r="U60" s="509"/>
      <c r="W60" s="28"/>
    </row>
    <row r="61" spans="3:23" ht="18" customHeight="1" x14ac:dyDescent="0.2">
      <c r="C61" s="451"/>
      <c r="D61" s="340" t="s">
        <v>290</v>
      </c>
      <c r="E61" s="342" t="s">
        <v>241</v>
      </c>
      <c r="F61" s="499">
        <v>15</v>
      </c>
      <c r="G61" s="500"/>
      <c r="H61" s="500"/>
      <c r="I61" s="500"/>
      <c r="J61" s="500"/>
      <c r="K61" s="500"/>
      <c r="L61" s="500"/>
      <c r="M61" s="500"/>
      <c r="N61" s="500"/>
      <c r="O61" s="500"/>
      <c r="P61" s="500"/>
      <c r="Q61" s="500"/>
      <c r="R61" s="500"/>
      <c r="S61" s="500"/>
      <c r="T61" s="500"/>
      <c r="U61" s="501"/>
      <c r="W61" s="28"/>
    </row>
    <row r="62" spans="3:23" ht="14" customHeight="1" x14ac:dyDescent="0.2">
      <c r="C62" s="451"/>
      <c r="D62" s="373"/>
      <c r="E62" s="347"/>
      <c r="F62" s="546" t="s">
        <v>452</v>
      </c>
      <c r="G62" s="547"/>
      <c r="H62" s="547"/>
      <c r="I62" s="547"/>
      <c r="J62" s="547"/>
      <c r="K62" s="547"/>
      <c r="L62" s="547"/>
      <c r="M62" s="547"/>
      <c r="N62" s="547"/>
      <c r="O62" s="547"/>
      <c r="P62" s="547"/>
      <c r="Q62" s="547"/>
      <c r="R62" s="547"/>
      <c r="S62" s="547"/>
      <c r="T62" s="547"/>
      <c r="U62" s="548"/>
      <c r="W62" s="28" t="s">
        <v>445</v>
      </c>
    </row>
    <row r="63" spans="3:23" ht="14" customHeight="1" x14ac:dyDescent="0.2">
      <c r="C63" s="451"/>
      <c r="D63" s="374" t="s">
        <v>61</v>
      </c>
      <c r="E63" s="513" t="s">
        <v>413</v>
      </c>
      <c r="F63" s="527"/>
      <c r="G63" s="528"/>
      <c r="H63" s="528"/>
      <c r="I63" s="528"/>
      <c r="J63" s="528"/>
      <c r="K63" s="528"/>
      <c r="L63" s="528"/>
      <c r="M63" s="528"/>
      <c r="N63" s="528"/>
      <c r="O63" s="528"/>
      <c r="P63" s="528"/>
      <c r="Q63" s="528"/>
      <c r="R63" s="528"/>
      <c r="S63" s="528"/>
      <c r="T63" s="528"/>
      <c r="U63" s="529"/>
      <c r="W63" s="28"/>
    </row>
    <row r="64" spans="3:23" ht="14" customHeight="1" x14ac:dyDescent="0.2">
      <c r="C64" s="451"/>
      <c r="D64" s="374"/>
      <c r="E64" s="514"/>
      <c r="F64" s="527"/>
      <c r="G64" s="528"/>
      <c r="H64" s="528"/>
      <c r="I64" s="528"/>
      <c r="J64" s="528"/>
      <c r="K64" s="528"/>
      <c r="L64" s="528"/>
      <c r="M64" s="528"/>
      <c r="N64" s="528"/>
      <c r="O64" s="528"/>
      <c r="P64" s="528"/>
      <c r="Q64" s="528"/>
      <c r="R64" s="528"/>
      <c r="S64" s="528"/>
      <c r="T64" s="528"/>
      <c r="U64" s="529"/>
      <c r="W64" s="28"/>
    </row>
    <row r="65" spans="3:23" ht="14" customHeight="1" x14ac:dyDescent="0.2">
      <c r="C65" s="451"/>
      <c r="D65" s="374"/>
      <c r="E65" s="514"/>
      <c r="F65" s="527"/>
      <c r="G65" s="528"/>
      <c r="H65" s="528"/>
      <c r="I65" s="528"/>
      <c r="J65" s="528"/>
      <c r="K65" s="528"/>
      <c r="L65" s="528"/>
      <c r="M65" s="528"/>
      <c r="N65" s="528"/>
      <c r="O65" s="528"/>
      <c r="P65" s="528"/>
      <c r="Q65" s="528"/>
      <c r="R65" s="528"/>
      <c r="S65" s="528"/>
      <c r="T65" s="528"/>
      <c r="U65" s="529"/>
      <c r="W65" s="28"/>
    </row>
    <row r="66" spans="3:23" ht="14" customHeight="1" x14ac:dyDescent="0.2">
      <c r="C66" s="451"/>
      <c r="D66" s="374"/>
      <c r="E66" s="514"/>
      <c r="F66" s="527"/>
      <c r="G66" s="528"/>
      <c r="H66" s="528"/>
      <c r="I66" s="528"/>
      <c r="J66" s="528"/>
      <c r="K66" s="528"/>
      <c r="L66" s="528"/>
      <c r="M66" s="528"/>
      <c r="N66" s="528"/>
      <c r="O66" s="528"/>
      <c r="P66" s="528"/>
      <c r="Q66" s="528"/>
      <c r="R66" s="528"/>
      <c r="S66" s="528"/>
      <c r="T66" s="528"/>
      <c r="U66" s="529"/>
      <c r="W66" s="28"/>
    </row>
    <row r="67" spans="3:23" ht="14" customHeight="1" x14ac:dyDescent="0.2">
      <c r="C67" s="451"/>
      <c r="D67" s="515" t="s">
        <v>414</v>
      </c>
      <c r="E67" s="516"/>
      <c r="F67" s="527"/>
      <c r="G67" s="528"/>
      <c r="H67" s="528"/>
      <c r="I67" s="528"/>
      <c r="J67" s="528"/>
      <c r="K67" s="528"/>
      <c r="L67" s="528"/>
      <c r="M67" s="528"/>
      <c r="N67" s="528"/>
      <c r="O67" s="528"/>
      <c r="P67" s="528"/>
      <c r="Q67" s="528"/>
      <c r="R67" s="528"/>
      <c r="S67" s="528"/>
      <c r="T67" s="528"/>
      <c r="U67" s="529"/>
      <c r="W67" s="28"/>
    </row>
    <row r="68" spans="3:23" ht="14" customHeight="1" x14ac:dyDescent="0.2">
      <c r="C68" s="451"/>
      <c r="D68" s="517"/>
      <c r="E68" s="516"/>
      <c r="F68" s="527"/>
      <c r="G68" s="528"/>
      <c r="H68" s="528"/>
      <c r="I68" s="528"/>
      <c r="J68" s="528"/>
      <c r="K68" s="528"/>
      <c r="L68" s="528"/>
      <c r="M68" s="528"/>
      <c r="N68" s="528"/>
      <c r="O68" s="528"/>
      <c r="P68" s="528"/>
      <c r="Q68" s="528"/>
      <c r="R68" s="528"/>
      <c r="S68" s="528"/>
      <c r="T68" s="528"/>
      <c r="U68" s="529"/>
      <c r="W68" s="28"/>
    </row>
    <row r="69" spans="3:23" ht="14" customHeight="1" x14ac:dyDescent="0.2">
      <c r="C69" s="451"/>
      <c r="D69" s="517"/>
      <c r="E69" s="516"/>
      <c r="F69" s="527"/>
      <c r="G69" s="528"/>
      <c r="H69" s="528"/>
      <c r="I69" s="528"/>
      <c r="J69" s="528"/>
      <c r="K69" s="528"/>
      <c r="L69" s="528"/>
      <c r="M69" s="528"/>
      <c r="N69" s="528"/>
      <c r="O69" s="528"/>
      <c r="P69" s="528"/>
      <c r="Q69" s="528"/>
      <c r="R69" s="528"/>
      <c r="S69" s="528"/>
      <c r="T69" s="528"/>
      <c r="U69" s="529"/>
      <c r="W69" s="28"/>
    </row>
    <row r="70" spans="3:23" ht="14" customHeight="1" x14ac:dyDescent="0.2">
      <c r="C70" s="451"/>
      <c r="D70" s="517"/>
      <c r="E70" s="516"/>
      <c r="F70" s="527"/>
      <c r="G70" s="528"/>
      <c r="H70" s="528"/>
      <c r="I70" s="528"/>
      <c r="J70" s="528"/>
      <c r="K70" s="528"/>
      <c r="L70" s="528"/>
      <c r="M70" s="528"/>
      <c r="N70" s="528"/>
      <c r="O70" s="528"/>
      <c r="P70" s="528"/>
      <c r="Q70" s="528"/>
      <c r="R70" s="528"/>
      <c r="S70" s="528"/>
      <c r="T70" s="528"/>
      <c r="U70" s="529"/>
      <c r="W70" s="28"/>
    </row>
    <row r="71" spans="3:23" ht="14" customHeight="1" x14ac:dyDescent="0.2">
      <c r="C71" s="451"/>
      <c r="D71" s="517"/>
      <c r="E71" s="516"/>
      <c r="F71" s="527"/>
      <c r="G71" s="528"/>
      <c r="H71" s="528"/>
      <c r="I71" s="528"/>
      <c r="J71" s="528"/>
      <c r="K71" s="528"/>
      <c r="L71" s="528"/>
      <c r="M71" s="528"/>
      <c r="N71" s="528"/>
      <c r="O71" s="528"/>
      <c r="P71" s="528"/>
      <c r="Q71" s="528"/>
      <c r="R71" s="528"/>
      <c r="S71" s="528"/>
      <c r="T71" s="528"/>
      <c r="U71" s="529"/>
      <c r="W71" s="28"/>
    </row>
    <row r="72" spans="3:23" ht="14" customHeight="1" x14ac:dyDescent="0.2">
      <c r="C72" s="452"/>
      <c r="D72" s="375"/>
      <c r="E72" s="376"/>
      <c r="F72" s="530"/>
      <c r="G72" s="531"/>
      <c r="H72" s="531"/>
      <c r="I72" s="531"/>
      <c r="J72" s="531"/>
      <c r="K72" s="531"/>
      <c r="L72" s="531"/>
      <c r="M72" s="531"/>
      <c r="N72" s="531"/>
      <c r="O72" s="531"/>
      <c r="P72" s="531"/>
      <c r="Q72" s="531"/>
      <c r="R72" s="531"/>
      <c r="S72" s="531"/>
      <c r="T72" s="531"/>
      <c r="U72" s="532"/>
      <c r="W72" s="28"/>
    </row>
    <row r="73" spans="3:23" ht="14" customHeight="1" x14ac:dyDescent="0.2">
      <c r="C73" s="453"/>
      <c r="D73" s="334"/>
      <c r="E73" s="335"/>
      <c r="F73" s="285"/>
      <c r="G73" s="285"/>
      <c r="H73" s="285"/>
      <c r="I73" s="285"/>
      <c r="J73" s="285"/>
      <c r="K73" s="285"/>
      <c r="L73" s="285"/>
      <c r="M73" s="285"/>
      <c r="N73" s="285"/>
      <c r="O73" s="285"/>
      <c r="P73" s="285"/>
      <c r="Q73" s="285"/>
      <c r="R73" s="285"/>
      <c r="S73" s="285"/>
      <c r="T73" s="285"/>
      <c r="U73" s="285"/>
      <c r="W73" s="28"/>
    </row>
    <row r="74" spans="3:23" ht="13.25" customHeight="1" x14ac:dyDescent="0.2">
      <c r="C74" s="539" t="s">
        <v>415</v>
      </c>
      <c r="D74" s="539"/>
      <c r="E74" s="539"/>
      <c r="F74" s="539"/>
      <c r="G74" s="539"/>
      <c r="H74" s="539"/>
      <c r="I74" s="539"/>
      <c r="J74" s="539"/>
      <c r="K74" s="539"/>
      <c r="L74" s="539"/>
      <c r="M74" s="539"/>
      <c r="N74" s="539"/>
      <c r="O74" s="539"/>
      <c r="P74" s="539"/>
      <c r="Q74" s="539"/>
      <c r="R74" s="539"/>
      <c r="S74" s="539"/>
      <c r="T74" s="539"/>
      <c r="U74" s="539"/>
      <c r="W74" s="28"/>
    </row>
    <row r="75" spans="3:23" ht="15" customHeight="1" x14ac:dyDescent="0.2">
      <c r="C75" s="182" t="s">
        <v>242</v>
      </c>
      <c r="D75" s="340"/>
      <c r="E75" s="183"/>
      <c r="F75" s="29"/>
      <c r="G75" s="29"/>
      <c r="H75" s="29"/>
      <c r="I75" s="30"/>
      <c r="J75" s="30"/>
      <c r="K75" s="30"/>
      <c r="L75" s="31"/>
      <c r="M75" s="31"/>
      <c r="N75" s="31"/>
      <c r="O75" s="32"/>
      <c r="P75" s="32"/>
      <c r="Q75" s="32"/>
      <c r="R75" s="32"/>
      <c r="S75" s="30"/>
      <c r="T75" s="30"/>
      <c r="U75" s="33"/>
      <c r="W75" s="28"/>
    </row>
    <row r="76" spans="3:23" ht="15" customHeight="1" x14ac:dyDescent="0.2">
      <c r="C76" s="192"/>
      <c r="D76" s="180" t="s">
        <v>243</v>
      </c>
      <c r="E76" s="181"/>
      <c r="F76" s="34"/>
      <c r="G76" s="34"/>
      <c r="H76" s="34"/>
      <c r="I76" s="35"/>
      <c r="J76" s="35"/>
      <c r="K76" s="35"/>
      <c r="L76" s="36"/>
      <c r="M76" s="36"/>
      <c r="N76" s="36"/>
      <c r="O76" s="37"/>
      <c r="P76" s="37"/>
      <c r="Q76" s="37"/>
      <c r="R76" s="37"/>
      <c r="S76" s="35"/>
      <c r="T76" s="291"/>
      <c r="U76" s="298"/>
      <c r="W76" s="28"/>
    </row>
    <row r="77" spans="3:23" ht="14" customHeight="1" x14ac:dyDescent="0.2">
      <c r="C77" s="188"/>
      <c r="D77" s="540" t="s">
        <v>453</v>
      </c>
      <c r="E77" s="541"/>
      <c r="F77" s="541"/>
      <c r="G77" s="541"/>
      <c r="H77" s="541"/>
      <c r="I77" s="541"/>
      <c r="J77" s="541"/>
      <c r="K77" s="541"/>
      <c r="L77" s="541"/>
      <c r="M77" s="541"/>
      <c r="N77" s="541"/>
      <c r="O77" s="541"/>
      <c r="P77" s="541"/>
      <c r="Q77" s="541"/>
      <c r="R77" s="541"/>
      <c r="S77" s="541"/>
      <c r="T77" s="541"/>
      <c r="U77" s="542"/>
      <c r="W77" s="28" t="s">
        <v>445</v>
      </c>
    </row>
    <row r="78" spans="3:23" ht="14" customHeight="1" x14ac:dyDescent="0.2">
      <c r="C78" s="188"/>
      <c r="D78" s="540"/>
      <c r="E78" s="541"/>
      <c r="F78" s="541"/>
      <c r="G78" s="541"/>
      <c r="H78" s="541"/>
      <c r="I78" s="541"/>
      <c r="J78" s="541"/>
      <c r="K78" s="541"/>
      <c r="L78" s="541"/>
      <c r="M78" s="541"/>
      <c r="N78" s="541"/>
      <c r="O78" s="541"/>
      <c r="P78" s="541"/>
      <c r="Q78" s="541"/>
      <c r="R78" s="541"/>
      <c r="S78" s="541"/>
      <c r="T78" s="541"/>
      <c r="U78" s="542"/>
      <c r="W78" s="28"/>
    </row>
    <row r="79" spans="3:23" ht="14" customHeight="1" x14ac:dyDescent="0.2">
      <c r="C79" s="188"/>
      <c r="D79" s="540"/>
      <c r="E79" s="541"/>
      <c r="F79" s="541"/>
      <c r="G79" s="541"/>
      <c r="H79" s="541"/>
      <c r="I79" s="541"/>
      <c r="J79" s="541"/>
      <c r="K79" s="541"/>
      <c r="L79" s="541"/>
      <c r="M79" s="541"/>
      <c r="N79" s="541"/>
      <c r="O79" s="541"/>
      <c r="P79" s="541"/>
      <c r="Q79" s="541"/>
      <c r="R79" s="541"/>
      <c r="S79" s="541"/>
      <c r="T79" s="541"/>
      <c r="U79" s="542"/>
      <c r="W79" s="28"/>
    </row>
    <row r="80" spans="3:23" ht="14" customHeight="1" x14ac:dyDescent="0.2">
      <c r="C80" s="188"/>
      <c r="D80" s="540"/>
      <c r="E80" s="541"/>
      <c r="F80" s="541"/>
      <c r="G80" s="541"/>
      <c r="H80" s="541"/>
      <c r="I80" s="541"/>
      <c r="J80" s="541"/>
      <c r="K80" s="541"/>
      <c r="L80" s="541"/>
      <c r="M80" s="541"/>
      <c r="N80" s="541"/>
      <c r="O80" s="541"/>
      <c r="P80" s="541"/>
      <c r="Q80" s="541"/>
      <c r="R80" s="541"/>
      <c r="S80" s="541"/>
      <c r="T80" s="541"/>
      <c r="U80" s="542"/>
      <c r="W80" s="28"/>
    </row>
    <row r="81" spans="1:29" ht="14" customHeight="1" x14ac:dyDescent="0.2">
      <c r="C81" s="188"/>
      <c r="D81" s="540"/>
      <c r="E81" s="541"/>
      <c r="F81" s="541"/>
      <c r="G81" s="541"/>
      <c r="H81" s="541"/>
      <c r="I81" s="541"/>
      <c r="J81" s="541"/>
      <c r="K81" s="541"/>
      <c r="L81" s="541"/>
      <c r="M81" s="541"/>
      <c r="N81" s="541"/>
      <c r="O81" s="541"/>
      <c r="P81" s="541"/>
      <c r="Q81" s="541"/>
      <c r="R81" s="541"/>
      <c r="S81" s="541"/>
      <c r="T81" s="541"/>
      <c r="U81" s="542"/>
      <c r="W81" s="28"/>
    </row>
    <row r="82" spans="1:29" ht="14" customHeight="1" x14ac:dyDescent="0.2">
      <c r="C82" s="188"/>
      <c r="D82" s="540"/>
      <c r="E82" s="541"/>
      <c r="F82" s="541"/>
      <c r="G82" s="541"/>
      <c r="H82" s="541"/>
      <c r="I82" s="541"/>
      <c r="J82" s="541"/>
      <c r="K82" s="541"/>
      <c r="L82" s="541"/>
      <c r="M82" s="541"/>
      <c r="N82" s="541"/>
      <c r="O82" s="541"/>
      <c r="P82" s="541"/>
      <c r="Q82" s="541"/>
      <c r="R82" s="541"/>
      <c r="S82" s="541"/>
      <c r="T82" s="541"/>
      <c r="U82" s="542"/>
      <c r="W82" s="28"/>
    </row>
    <row r="83" spans="1:29" ht="14" customHeight="1" x14ac:dyDescent="0.2">
      <c r="C83" s="188"/>
      <c r="D83" s="540"/>
      <c r="E83" s="541"/>
      <c r="F83" s="541"/>
      <c r="G83" s="541"/>
      <c r="H83" s="541"/>
      <c r="I83" s="541"/>
      <c r="J83" s="541"/>
      <c r="K83" s="541"/>
      <c r="L83" s="541"/>
      <c r="M83" s="541"/>
      <c r="N83" s="541"/>
      <c r="O83" s="541"/>
      <c r="P83" s="541"/>
      <c r="Q83" s="541"/>
      <c r="R83" s="541"/>
      <c r="S83" s="541"/>
      <c r="T83" s="541"/>
      <c r="U83" s="542"/>
      <c r="W83" s="28"/>
    </row>
    <row r="84" spans="1:29" ht="14" customHeight="1" x14ac:dyDescent="0.2">
      <c r="C84" s="188"/>
      <c r="D84" s="540"/>
      <c r="E84" s="541"/>
      <c r="F84" s="541"/>
      <c r="G84" s="541"/>
      <c r="H84" s="541"/>
      <c r="I84" s="541"/>
      <c r="J84" s="541"/>
      <c r="K84" s="541"/>
      <c r="L84" s="541"/>
      <c r="M84" s="541"/>
      <c r="N84" s="541"/>
      <c r="O84" s="541"/>
      <c r="P84" s="541"/>
      <c r="Q84" s="541"/>
      <c r="R84" s="541"/>
      <c r="S84" s="541"/>
      <c r="T84" s="541"/>
      <c r="U84" s="542"/>
      <c r="W84" s="28"/>
    </row>
    <row r="85" spans="1:29" ht="14" customHeight="1" x14ac:dyDescent="0.2">
      <c r="C85" s="188"/>
      <c r="D85" s="540"/>
      <c r="E85" s="541"/>
      <c r="F85" s="541"/>
      <c r="G85" s="541"/>
      <c r="H85" s="541"/>
      <c r="I85" s="541"/>
      <c r="J85" s="541"/>
      <c r="K85" s="541"/>
      <c r="L85" s="541"/>
      <c r="M85" s="541"/>
      <c r="N85" s="541"/>
      <c r="O85" s="541"/>
      <c r="P85" s="541"/>
      <c r="Q85" s="541"/>
      <c r="R85" s="541"/>
      <c r="S85" s="541"/>
      <c r="T85" s="541"/>
      <c r="U85" s="542"/>
      <c r="W85" s="28"/>
    </row>
    <row r="86" spans="1:29" ht="14" customHeight="1" x14ac:dyDescent="0.2">
      <c r="C86" s="452"/>
      <c r="D86" s="543"/>
      <c r="E86" s="544"/>
      <c r="F86" s="544"/>
      <c r="G86" s="544"/>
      <c r="H86" s="544"/>
      <c r="I86" s="544"/>
      <c r="J86" s="544"/>
      <c r="K86" s="544"/>
      <c r="L86" s="544"/>
      <c r="M86" s="544"/>
      <c r="N86" s="544"/>
      <c r="O86" s="544"/>
      <c r="P86" s="544"/>
      <c r="Q86" s="544"/>
      <c r="R86" s="544"/>
      <c r="S86" s="544"/>
      <c r="T86" s="544"/>
      <c r="U86" s="545"/>
      <c r="W86" s="28"/>
    </row>
    <row r="87" spans="1:29" ht="15" customHeight="1" x14ac:dyDescent="0.2">
      <c r="C87" s="182" t="s">
        <v>244</v>
      </c>
      <c r="D87" s="340"/>
      <c r="E87" s="183"/>
      <c r="F87" s="29"/>
      <c r="G87" s="29"/>
      <c r="H87" s="29"/>
      <c r="I87" s="30"/>
      <c r="J87" s="30"/>
      <c r="K87" s="30"/>
      <c r="L87" s="31"/>
      <c r="M87" s="31"/>
      <c r="N87" s="31"/>
      <c r="O87" s="32"/>
      <c r="P87" s="32"/>
      <c r="Q87" s="32"/>
      <c r="R87" s="32"/>
      <c r="S87" s="30"/>
      <c r="T87" s="30"/>
      <c r="U87" s="33"/>
      <c r="W87" s="28"/>
    </row>
    <row r="88" spans="1:29" ht="15" customHeight="1" x14ac:dyDescent="0.2">
      <c r="C88" s="555"/>
      <c r="D88" s="487" t="s">
        <v>288</v>
      </c>
      <c r="E88" s="522" t="s">
        <v>245</v>
      </c>
      <c r="F88" s="32" t="s">
        <v>436</v>
      </c>
      <c r="G88" s="454"/>
      <c r="H88" s="454"/>
      <c r="I88" s="30"/>
      <c r="J88" s="30"/>
      <c r="K88" s="30"/>
      <c r="L88" s="31"/>
      <c r="M88" s="31"/>
      <c r="N88" s="31"/>
      <c r="O88" s="32"/>
      <c r="P88" s="32"/>
      <c r="Q88" s="32"/>
      <c r="R88" s="32"/>
      <c r="S88" s="30"/>
      <c r="T88" s="30"/>
      <c r="U88" s="33"/>
      <c r="W88" s="28"/>
    </row>
    <row r="89" spans="1:29" ht="15" customHeight="1" x14ac:dyDescent="0.2">
      <c r="A89" s="24">
        <v>5</v>
      </c>
      <c r="C89" s="555"/>
      <c r="D89" s="488"/>
      <c r="E89" s="523"/>
      <c r="F89" s="180" t="s">
        <v>252</v>
      </c>
      <c r="G89" s="37"/>
      <c r="H89" s="37"/>
      <c r="I89" s="37"/>
      <c r="J89" s="37"/>
      <c r="K89" s="554">
        <f>+COUNTIF(別紙!G9:Z9,"&gt;0")</f>
        <v>6</v>
      </c>
      <c r="L89" s="554"/>
      <c r="M89" s="554"/>
      <c r="N89" s="35" t="s">
        <v>47</v>
      </c>
      <c r="O89" s="35"/>
      <c r="P89" s="455"/>
      <c r="Q89" s="549" t="s">
        <v>353</v>
      </c>
      <c r="R89" s="549"/>
      <c r="S89" s="549"/>
      <c r="T89" s="549"/>
      <c r="U89" s="550"/>
      <c r="V89" s="292"/>
      <c r="W89" s="292"/>
      <c r="Y89" s="28"/>
    </row>
    <row r="90" spans="1:29" ht="18" customHeight="1" x14ac:dyDescent="0.2">
      <c r="A90" s="24">
        <v>6</v>
      </c>
      <c r="C90" s="555"/>
      <c r="D90" s="488"/>
      <c r="E90" s="523"/>
      <c r="F90" s="186" t="s">
        <v>200</v>
      </c>
      <c r="G90" s="193"/>
      <c r="H90" s="193"/>
      <c r="I90" s="193"/>
      <c r="J90" s="193"/>
      <c r="K90" s="533">
        <f>+別紙!AA9</f>
        <v>10568.499999999998</v>
      </c>
      <c r="L90" s="533"/>
      <c r="M90" s="533"/>
      <c r="N90" s="533"/>
      <c r="O90" s="533"/>
      <c r="P90" s="193" t="s">
        <v>291</v>
      </c>
      <c r="Q90" s="551"/>
      <c r="R90" s="551"/>
      <c r="S90" s="551"/>
      <c r="T90" s="551"/>
      <c r="U90" s="552"/>
      <c r="V90" s="292"/>
      <c r="W90" s="292"/>
      <c r="X90" s="525"/>
      <c r="Y90" s="525"/>
      <c r="Z90" s="525"/>
      <c r="AA90" s="525"/>
      <c r="AB90" s="525"/>
      <c r="AC90" s="525"/>
    </row>
    <row r="91" spans="1:29" ht="14" customHeight="1" x14ac:dyDescent="0.2">
      <c r="C91" s="555"/>
      <c r="D91" s="488"/>
      <c r="E91" s="523"/>
      <c r="F91" s="244"/>
      <c r="G91" s="244"/>
      <c r="H91" s="244"/>
      <c r="I91" s="456"/>
      <c r="J91" s="456"/>
      <c r="K91" s="456"/>
      <c r="L91" s="456"/>
      <c r="M91" s="456"/>
      <c r="N91" s="456"/>
      <c r="O91" s="457"/>
      <c r="P91" s="458"/>
      <c r="Q91" s="458"/>
      <c r="R91" s="458"/>
      <c r="S91" s="458"/>
      <c r="T91" s="458"/>
      <c r="U91" s="459"/>
      <c r="V91" s="102"/>
      <c r="W91" s="131"/>
      <c r="X91" s="131"/>
      <c r="Y91" s="131"/>
      <c r="Z91" s="131"/>
      <c r="AA91" s="131"/>
    </row>
    <row r="92" spans="1:29" ht="18" hidden="1" customHeight="1" x14ac:dyDescent="0.2">
      <c r="C92" s="555"/>
      <c r="D92" s="488"/>
      <c r="E92" s="523"/>
      <c r="F92" s="325"/>
      <c r="G92" s="439"/>
      <c r="H92" s="287"/>
      <c r="I92" s="287"/>
      <c r="J92" s="439"/>
      <c r="K92" s="287"/>
      <c r="L92" s="288"/>
      <c r="M92" s="439"/>
      <c r="N92" s="287"/>
      <c r="O92" s="289"/>
      <c r="P92" s="439"/>
      <c r="Q92" s="287"/>
      <c r="R92" s="289"/>
      <c r="S92" s="553"/>
      <c r="T92" s="553"/>
      <c r="U92" s="326"/>
      <c r="V92" s="307" t="str">
        <f>+IF($F$54="Ｄ－建設業",IF($T$29="○","←　（建設業の場合は行政区毎の排出量内訳も記入してください）",""),"")</f>
        <v/>
      </c>
      <c r="W92" s="179"/>
      <c r="X92" s="179"/>
      <c r="Y92" s="179"/>
    </row>
    <row r="93" spans="1:29" ht="15" customHeight="1" x14ac:dyDescent="0.2">
      <c r="C93" s="555"/>
      <c r="D93" s="488"/>
      <c r="E93" s="523"/>
      <c r="F93" s="180" t="s">
        <v>246</v>
      </c>
      <c r="G93" s="460"/>
      <c r="H93" s="460"/>
      <c r="I93" s="35"/>
      <c r="J93" s="35"/>
      <c r="K93" s="35"/>
      <c r="L93" s="36"/>
      <c r="M93" s="36"/>
      <c r="N93" s="36"/>
      <c r="O93" s="37"/>
      <c r="P93" s="37"/>
      <c r="Q93" s="37"/>
      <c r="R93" s="37"/>
      <c r="S93" s="35"/>
      <c r="T93" s="35"/>
      <c r="U93" s="38"/>
      <c r="V93" s="179"/>
      <c r="W93" s="179"/>
      <c r="X93" s="179"/>
      <c r="Y93" s="179"/>
    </row>
    <row r="94" spans="1:29" ht="14" customHeight="1" x14ac:dyDescent="0.2">
      <c r="C94" s="555"/>
      <c r="D94" s="488"/>
      <c r="E94" s="523"/>
      <c r="F94" s="527" t="s">
        <v>454</v>
      </c>
      <c r="G94" s="528"/>
      <c r="H94" s="528"/>
      <c r="I94" s="528"/>
      <c r="J94" s="528"/>
      <c r="K94" s="528"/>
      <c r="L94" s="528"/>
      <c r="M94" s="528"/>
      <c r="N94" s="528"/>
      <c r="O94" s="528"/>
      <c r="P94" s="528"/>
      <c r="Q94" s="528"/>
      <c r="R94" s="528"/>
      <c r="S94" s="528"/>
      <c r="T94" s="528"/>
      <c r="U94" s="529"/>
      <c r="V94" s="164"/>
      <c r="W94" s="165"/>
      <c r="X94" s="165"/>
      <c r="Y94" s="165"/>
    </row>
    <row r="95" spans="1:29" ht="14" customHeight="1" x14ac:dyDescent="0.2">
      <c r="C95" s="461"/>
      <c r="D95" s="488"/>
      <c r="E95" s="523"/>
      <c r="F95" s="527"/>
      <c r="G95" s="528"/>
      <c r="H95" s="528"/>
      <c r="I95" s="528"/>
      <c r="J95" s="528"/>
      <c r="K95" s="528"/>
      <c r="L95" s="528"/>
      <c r="M95" s="528"/>
      <c r="N95" s="528"/>
      <c r="O95" s="528"/>
      <c r="P95" s="528"/>
      <c r="Q95" s="528"/>
      <c r="R95" s="528"/>
      <c r="S95" s="528"/>
      <c r="T95" s="528"/>
      <c r="U95" s="529"/>
      <c r="V95" s="164"/>
      <c r="W95" s="165"/>
      <c r="X95" s="165"/>
      <c r="Y95" s="165"/>
    </row>
    <row r="96" spans="1:29" ht="14" customHeight="1" x14ac:dyDescent="0.2">
      <c r="C96" s="461"/>
      <c r="D96" s="488"/>
      <c r="E96" s="523"/>
      <c r="F96" s="527"/>
      <c r="G96" s="528"/>
      <c r="H96" s="528"/>
      <c r="I96" s="528"/>
      <c r="J96" s="528"/>
      <c r="K96" s="528"/>
      <c r="L96" s="528"/>
      <c r="M96" s="528"/>
      <c r="N96" s="528"/>
      <c r="O96" s="528"/>
      <c r="P96" s="528"/>
      <c r="Q96" s="528"/>
      <c r="R96" s="528"/>
      <c r="S96" s="528"/>
      <c r="T96" s="528"/>
      <c r="U96" s="529"/>
      <c r="V96" s="164"/>
      <c r="W96" s="165"/>
      <c r="X96" s="165"/>
      <c r="Y96" s="165"/>
    </row>
    <row r="97" spans="1:27" ht="14" customHeight="1" x14ac:dyDescent="0.2">
      <c r="C97" s="461"/>
      <c r="D97" s="488"/>
      <c r="E97" s="523"/>
      <c r="F97" s="527"/>
      <c r="G97" s="528"/>
      <c r="H97" s="528"/>
      <c r="I97" s="528"/>
      <c r="J97" s="528"/>
      <c r="K97" s="528"/>
      <c r="L97" s="528"/>
      <c r="M97" s="528"/>
      <c r="N97" s="528"/>
      <c r="O97" s="528"/>
      <c r="P97" s="528"/>
      <c r="Q97" s="528"/>
      <c r="R97" s="528"/>
      <c r="S97" s="528"/>
      <c r="T97" s="528"/>
      <c r="U97" s="529"/>
      <c r="V97" s="164"/>
      <c r="W97" s="165"/>
      <c r="X97" s="165"/>
      <c r="Y97" s="165"/>
    </row>
    <row r="98" spans="1:27" ht="14" customHeight="1" x14ac:dyDescent="0.2">
      <c r="C98" s="461"/>
      <c r="D98" s="488"/>
      <c r="E98" s="523"/>
      <c r="F98" s="527"/>
      <c r="G98" s="528"/>
      <c r="H98" s="528"/>
      <c r="I98" s="528"/>
      <c r="J98" s="528"/>
      <c r="K98" s="528"/>
      <c r="L98" s="528"/>
      <c r="M98" s="528"/>
      <c r="N98" s="528"/>
      <c r="O98" s="528"/>
      <c r="P98" s="528"/>
      <c r="Q98" s="528"/>
      <c r="R98" s="528"/>
      <c r="S98" s="528"/>
      <c r="T98" s="528"/>
      <c r="U98" s="529"/>
      <c r="V98" s="164"/>
      <c r="W98" s="165"/>
      <c r="X98" s="165"/>
      <c r="Y98" s="165"/>
    </row>
    <row r="99" spans="1:27" ht="14" customHeight="1" x14ac:dyDescent="0.2">
      <c r="C99" s="461"/>
      <c r="D99" s="488"/>
      <c r="E99" s="523"/>
      <c r="F99" s="527"/>
      <c r="G99" s="528"/>
      <c r="H99" s="528"/>
      <c r="I99" s="528"/>
      <c r="J99" s="528"/>
      <c r="K99" s="528"/>
      <c r="L99" s="528"/>
      <c r="M99" s="528"/>
      <c r="N99" s="528"/>
      <c r="O99" s="528"/>
      <c r="P99" s="528"/>
      <c r="Q99" s="528"/>
      <c r="R99" s="528"/>
      <c r="S99" s="528"/>
      <c r="T99" s="528"/>
      <c r="U99" s="529"/>
      <c r="V99" s="164"/>
      <c r="W99" s="165"/>
      <c r="X99" s="165"/>
      <c r="Y99" s="165"/>
    </row>
    <row r="100" spans="1:27" ht="14" customHeight="1" x14ac:dyDescent="0.2">
      <c r="C100" s="461"/>
      <c r="D100" s="488"/>
      <c r="E100" s="523"/>
      <c r="F100" s="527"/>
      <c r="G100" s="528"/>
      <c r="H100" s="528"/>
      <c r="I100" s="528"/>
      <c r="J100" s="528"/>
      <c r="K100" s="528"/>
      <c r="L100" s="528"/>
      <c r="M100" s="528"/>
      <c r="N100" s="528"/>
      <c r="O100" s="528"/>
      <c r="P100" s="528"/>
      <c r="Q100" s="528"/>
      <c r="R100" s="528"/>
      <c r="S100" s="528"/>
      <c r="T100" s="528"/>
      <c r="U100" s="529"/>
      <c r="V100" s="164"/>
      <c r="W100" s="165"/>
      <c r="X100" s="165"/>
      <c r="Y100" s="165"/>
    </row>
    <row r="101" spans="1:27" ht="14" customHeight="1" x14ac:dyDescent="0.2">
      <c r="C101" s="461"/>
      <c r="D101" s="488"/>
      <c r="E101" s="523"/>
      <c r="F101" s="527"/>
      <c r="G101" s="528"/>
      <c r="H101" s="528"/>
      <c r="I101" s="528"/>
      <c r="J101" s="528"/>
      <c r="K101" s="528"/>
      <c r="L101" s="528"/>
      <c r="M101" s="528"/>
      <c r="N101" s="528"/>
      <c r="O101" s="528"/>
      <c r="P101" s="528"/>
      <c r="Q101" s="528"/>
      <c r="R101" s="528"/>
      <c r="S101" s="528"/>
      <c r="T101" s="528"/>
      <c r="U101" s="529"/>
      <c r="V101" s="518"/>
      <c r="W101" s="519"/>
      <c r="X101" s="519"/>
      <c r="Y101" s="519"/>
      <c r="Z101" s="519"/>
    </row>
    <row r="102" spans="1:27" ht="14" customHeight="1" x14ac:dyDescent="0.2">
      <c r="C102" s="461"/>
      <c r="D102" s="489"/>
      <c r="E102" s="524"/>
      <c r="F102" s="530"/>
      <c r="G102" s="531"/>
      <c r="H102" s="531"/>
      <c r="I102" s="531"/>
      <c r="J102" s="531"/>
      <c r="K102" s="531"/>
      <c r="L102" s="531"/>
      <c r="M102" s="531"/>
      <c r="N102" s="531"/>
      <c r="O102" s="531"/>
      <c r="P102" s="531"/>
      <c r="Q102" s="531"/>
      <c r="R102" s="531"/>
      <c r="S102" s="531"/>
      <c r="T102" s="531"/>
      <c r="U102" s="532"/>
      <c r="V102" s="164"/>
      <c r="W102" s="165"/>
      <c r="X102" s="165"/>
      <c r="Y102" s="165"/>
    </row>
    <row r="103" spans="1:27" ht="15" customHeight="1" x14ac:dyDescent="0.2">
      <c r="C103" s="556"/>
      <c r="D103" s="536" t="s">
        <v>289</v>
      </c>
      <c r="E103" s="633" t="s">
        <v>248</v>
      </c>
      <c r="F103" s="299" t="s">
        <v>437</v>
      </c>
      <c r="G103" s="454"/>
      <c r="H103" s="454"/>
      <c r="I103" s="30"/>
      <c r="J103" s="30"/>
      <c r="K103" s="30"/>
      <c r="L103" s="31"/>
      <c r="M103" s="31"/>
      <c r="N103" s="31"/>
      <c r="O103" s="32"/>
      <c r="P103" s="32"/>
      <c r="Q103" s="32"/>
      <c r="R103" s="32"/>
      <c r="S103" s="30"/>
      <c r="T103" s="291"/>
      <c r="U103" s="33"/>
      <c r="V103" s="179"/>
      <c r="W103" s="165"/>
      <c r="X103" s="165"/>
      <c r="Y103" s="165"/>
    </row>
    <row r="104" spans="1:27" ht="15" customHeight="1" x14ac:dyDescent="0.2">
      <c r="A104" s="24">
        <v>7</v>
      </c>
      <c r="C104" s="556"/>
      <c r="D104" s="537"/>
      <c r="E104" s="634"/>
      <c r="F104" s="180" t="s">
        <v>252</v>
      </c>
      <c r="G104" s="37"/>
      <c r="H104" s="37"/>
      <c r="I104" s="37"/>
      <c r="J104" s="37"/>
      <c r="K104" s="526">
        <f>+COUNTIF(別紙!G19:Z19,"&gt;0")</f>
        <v>6</v>
      </c>
      <c r="L104" s="526"/>
      <c r="M104" s="526"/>
      <c r="N104" s="35" t="s">
        <v>47</v>
      </c>
      <c r="O104" s="35"/>
      <c r="P104" s="455"/>
      <c r="Q104" s="549" t="s">
        <v>354</v>
      </c>
      <c r="R104" s="549"/>
      <c r="S104" s="549"/>
      <c r="T104" s="549"/>
      <c r="U104" s="550"/>
      <c r="V104" s="292"/>
      <c r="W104" s="292"/>
      <c r="X104" s="165"/>
      <c r="Y104" s="165"/>
      <c r="Z104" s="165"/>
      <c r="AA104" s="165"/>
    </row>
    <row r="105" spans="1:27" ht="18" customHeight="1" x14ac:dyDescent="0.2">
      <c r="A105" s="24">
        <v>8</v>
      </c>
      <c r="C105" s="556"/>
      <c r="D105" s="537"/>
      <c r="E105" s="634"/>
      <c r="F105" s="186" t="s">
        <v>200</v>
      </c>
      <c r="G105" s="193"/>
      <c r="H105" s="193"/>
      <c r="I105" s="193"/>
      <c r="J105" s="193"/>
      <c r="K105" s="533">
        <f>+別紙!AA19</f>
        <v>10774</v>
      </c>
      <c r="L105" s="533"/>
      <c r="M105" s="533"/>
      <c r="N105" s="533"/>
      <c r="O105" s="533"/>
      <c r="P105" s="457" t="s">
        <v>291</v>
      </c>
      <c r="Q105" s="551"/>
      <c r="R105" s="551"/>
      <c r="S105" s="551"/>
      <c r="T105" s="551"/>
      <c r="U105" s="552"/>
      <c r="V105" s="292"/>
      <c r="W105" s="292"/>
      <c r="X105" s="102"/>
    </row>
    <row r="106" spans="1:27" ht="14" customHeight="1" x14ac:dyDescent="0.2">
      <c r="C106" s="556"/>
      <c r="D106" s="537"/>
      <c r="E106" s="634"/>
      <c r="F106" s="250"/>
      <c r="G106" s="244"/>
      <c r="H106" s="244"/>
      <c r="I106" s="456"/>
      <c r="J106" s="456"/>
      <c r="K106" s="456"/>
      <c r="L106" s="456"/>
      <c r="M106" s="456"/>
      <c r="N106" s="456"/>
      <c r="O106" s="457"/>
      <c r="P106" s="458"/>
      <c r="Q106" s="458"/>
      <c r="R106" s="458"/>
      <c r="S106" s="458"/>
      <c r="T106" s="458"/>
      <c r="U106" s="459"/>
      <c r="V106" s="102"/>
    </row>
    <row r="107" spans="1:27" ht="18" hidden="1" customHeight="1" x14ac:dyDescent="0.2">
      <c r="A107" s="24">
        <v>9</v>
      </c>
      <c r="C107" s="556"/>
      <c r="D107" s="537"/>
      <c r="E107" s="634"/>
      <c r="F107" s="325"/>
      <c r="G107" s="439"/>
      <c r="H107" s="287"/>
      <c r="I107" s="287"/>
      <c r="J107" s="439"/>
      <c r="K107" s="287"/>
      <c r="L107" s="288"/>
      <c r="M107" s="439"/>
      <c r="N107" s="287"/>
      <c r="O107" s="289"/>
      <c r="P107" s="439"/>
      <c r="Q107" s="287"/>
      <c r="R107" s="289"/>
      <c r="S107" s="553"/>
      <c r="T107" s="553"/>
      <c r="U107" s="326"/>
      <c r="V107" s="307" t="str">
        <f>+IF($F$54="Ｄ－建設業",IF($T$29="○","←　（建設業の場合は行政区毎の排出量内訳も記入してください）",""),"")</f>
        <v/>
      </c>
      <c r="W107" s="179"/>
      <c r="X107" s="179"/>
      <c r="Y107" s="179"/>
    </row>
    <row r="108" spans="1:27" ht="15" customHeight="1" x14ac:dyDescent="0.2">
      <c r="C108" s="556"/>
      <c r="D108" s="537"/>
      <c r="E108" s="634"/>
      <c r="F108" s="180" t="s">
        <v>247</v>
      </c>
      <c r="G108" s="460"/>
      <c r="H108" s="460"/>
      <c r="I108" s="35"/>
      <c r="J108" s="35"/>
      <c r="K108" s="35"/>
      <c r="L108" s="36"/>
      <c r="M108" s="36"/>
      <c r="N108" s="36"/>
      <c r="O108" s="37"/>
      <c r="P108" s="37"/>
      <c r="Q108" s="37"/>
      <c r="R108" s="37"/>
      <c r="S108" s="35"/>
      <c r="T108" s="35"/>
      <c r="U108" s="38"/>
      <c r="V108" s="179"/>
      <c r="W108" s="179"/>
      <c r="X108" s="179"/>
      <c r="Y108" s="179"/>
    </row>
    <row r="109" spans="1:27" ht="14" customHeight="1" x14ac:dyDescent="0.2">
      <c r="C109" s="556"/>
      <c r="D109" s="537"/>
      <c r="E109" s="634"/>
      <c r="F109" s="527" t="s">
        <v>455</v>
      </c>
      <c r="G109" s="528"/>
      <c r="H109" s="528"/>
      <c r="I109" s="528"/>
      <c r="J109" s="528"/>
      <c r="K109" s="528"/>
      <c r="L109" s="528"/>
      <c r="M109" s="528"/>
      <c r="N109" s="528"/>
      <c r="O109" s="528"/>
      <c r="P109" s="528"/>
      <c r="Q109" s="528"/>
      <c r="R109" s="528"/>
      <c r="S109" s="528"/>
      <c r="T109" s="528"/>
      <c r="U109" s="529"/>
      <c r="V109" s="179"/>
      <c r="W109" s="165"/>
      <c r="X109" s="165"/>
      <c r="Y109" s="165"/>
    </row>
    <row r="110" spans="1:27" ht="14" customHeight="1" x14ac:dyDescent="0.2">
      <c r="C110" s="462"/>
      <c r="D110" s="537"/>
      <c r="E110" s="634"/>
      <c r="F110" s="527"/>
      <c r="G110" s="528"/>
      <c r="H110" s="528"/>
      <c r="I110" s="528"/>
      <c r="J110" s="528"/>
      <c r="K110" s="528"/>
      <c r="L110" s="528"/>
      <c r="M110" s="528"/>
      <c r="N110" s="528"/>
      <c r="O110" s="528"/>
      <c r="P110" s="528"/>
      <c r="Q110" s="528"/>
      <c r="R110" s="528"/>
      <c r="S110" s="528"/>
      <c r="T110" s="528"/>
      <c r="U110" s="529"/>
      <c r="V110" s="179"/>
      <c r="W110" s="165"/>
      <c r="X110" s="165"/>
      <c r="Y110" s="165"/>
    </row>
    <row r="111" spans="1:27" ht="14" customHeight="1" x14ac:dyDescent="0.2">
      <c r="C111" s="462"/>
      <c r="D111" s="537"/>
      <c r="E111" s="634"/>
      <c r="F111" s="527"/>
      <c r="G111" s="528"/>
      <c r="H111" s="528"/>
      <c r="I111" s="528"/>
      <c r="J111" s="528"/>
      <c r="K111" s="528"/>
      <c r="L111" s="528"/>
      <c r="M111" s="528"/>
      <c r="N111" s="528"/>
      <c r="O111" s="528"/>
      <c r="P111" s="528"/>
      <c r="Q111" s="528"/>
      <c r="R111" s="528"/>
      <c r="S111" s="528"/>
      <c r="T111" s="528"/>
      <c r="U111" s="529"/>
      <c r="V111" s="179"/>
      <c r="W111" s="165"/>
      <c r="X111" s="165"/>
      <c r="Y111" s="165"/>
    </row>
    <row r="112" spans="1:27" ht="14" customHeight="1" x14ac:dyDescent="0.2">
      <c r="C112" s="462"/>
      <c r="D112" s="537"/>
      <c r="E112" s="634"/>
      <c r="F112" s="527"/>
      <c r="G112" s="528"/>
      <c r="H112" s="528"/>
      <c r="I112" s="528"/>
      <c r="J112" s="528"/>
      <c r="K112" s="528"/>
      <c r="L112" s="528"/>
      <c r="M112" s="528"/>
      <c r="N112" s="528"/>
      <c r="O112" s="528"/>
      <c r="P112" s="528"/>
      <c r="Q112" s="528"/>
      <c r="R112" s="528"/>
      <c r="S112" s="528"/>
      <c r="T112" s="528"/>
      <c r="U112" s="529"/>
      <c r="V112" s="179"/>
      <c r="W112" s="165"/>
      <c r="X112" s="165"/>
      <c r="Y112" s="165"/>
    </row>
    <row r="113" spans="3:27" ht="14" customHeight="1" x14ac:dyDescent="0.2">
      <c r="C113" s="462"/>
      <c r="D113" s="537"/>
      <c r="E113" s="634"/>
      <c r="F113" s="527"/>
      <c r="G113" s="528"/>
      <c r="H113" s="528"/>
      <c r="I113" s="528"/>
      <c r="J113" s="528"/>
      <c r="K113" s="528"/>
      <c r="L113" s="528"/>
      <c r="M113" s="528"/>
      <c r="N113" s="528"/>
      <c r="O113" s="528"/>
      <c r="P113" s="528"/>
      <c r="Q113" s="528"/>
      <c r="R113" s="528"/>
      <c r="S113" s="528"/>
      <c r="T113" s="528"/>
      <c r="U113" s="529"/>
      <c r="V113" s="179"/>
      <c r="W113" s="165"/>
      <c r="X113" s="165"/>
      <c r="Y113" s="165"/>
    </row>
    <row r="114" spans="3:27" ht="14" customHeight="1" x14ac:dyDescent="0.2">
      <c r="C114" s="462"/>
      <c r="D114" s="537"/>
      <c r="E114" s="634"/>
      <c r="F114" s="527"/>
      <c r="G114" s="528"/>
      <c r="H114" s="528"/>
      <c r="I114" s="528"/>
      <c r="J114" s="528"/>
      <c r="K114" s="528"/>
      <c r="L114" s="528"/>
      <c r="M114" s="528"/>
      <c r="N114" s="528"/>
      <c r="O114" s="528"/>
      <c r="P114" s="528"/>
      <c r="Q114" s="528"/>
      <c r="R114" s="528"/>
      <c r="S114" s="528"/>
      <c r="T114" s="528"/>
      <c r="U114" s="529"/>
      <c r="V114" s="179"/>
      <c r="W114" s="165"/>
      <c r="X114" s="165"/>
      <c r="Y114" s="165"/>
    </row>
    <row r="115" spans="3:27" ht="14" customHeight="1" x14ac:dyDescent="0.2">
      <c r="C115" s="462"/>
      <c r="D115" s="537"/>
      <c r="E115" s="634"/>
      <c r="F115" s="527"/>
      <c r="G115" s="528"/>
      <c r="H115" s="528"/>
      <c r="I115" s="528"/>
      <c r="J115" s="528"/>
      <c r="K115" s="528"/>
      <c r="L115" s="528"/>
      <c r="M115" s="528"/>
      <c r="N115" s="528"/>
      <c r="O115" s="528"/>
      <c r="P115" s="528"/>
      <c r="Q115" s="528"/>
      <c r="R115" s="528"/>
      <c r="S115" s="528"/>
      <c r="T115" s="528"/>
      <c r="U115" s="529"/>
      <c r="V115" s="179"/>
      <c r="W115" s="165"/>
      <c r="X115" s="165"/>
      <c r="Y115" s="165"/>
    </row>
    <row r="116" spans="3:27" ht="14" customHeight="1" x14ac:dyDescent="0.2">
      <c r="C116" s="462"/>
      <c r="D116" s="537"/>
      <c r="E116" s="634"/>
      <c r="F116" s="527"/>
      <c r="G116" s="528"/>
      <c r="H116" s="528"/>
      <c r="I116" s="528"/>
      <c r="J116" s="528"/>
      <c r="K116" s="528"/>
      <c r="L116" s="528"/>
      <c r="M116" s="528"/>
      <c r="N116" s="528"/>
      <c r="O116" s="528"/>
      <c r="P116" s="528"/>
      <c r="Q116" s="528"/>
      <c r="R116" s="528"/>
      <c r="S116" s="528"/>
      <c r="T116" s="528"/>
      <c r="U116" s="529"/>
      <c r="V116" s="519"/>
      <c r="W116" s="519"/>
      <c r="X116" s="519"/>
      <c r="Y116" s="519"/>
      <c r="Z116" s="519"/>
    </row>
    <row r="117" spans="3:27" ht="14" customHeight="1" x14ac:dyDescent="0.2">
      <c r="C117" s="463"/>
      <c r="D117" s="538"/>
      <c r="E117" s="635"/>
      <c r="F117" s="530"/>
      <c r="G117" s="531"/>
      <c r="H117" s="531"/>
      <c r="I117" s="531"/>
      <c r="J117" s="531"/>
      <c r="K117" s="531"/>
      <c r="L117" s="531"/>
      <c r="M117" s="531"/>
      <c r="N117" s="531"/>
      <c r="O117" s="531"/>
      <c r="P117" s="531"/>
      <c r="Q117" s="531"/>
      <c r="R117" s="531"/>
      <c r="S117" s="531"/>
      <c r="T117" s="531"/>
      <c r="U117" s="532"/>
      <c r="V117" s="179"/>
      <c r="W117" s="165"/>
      <c r="X117" s="165"/>
      <c r="Y117" s="165"/>
    </row>
    <row r="118" spans="3:27" ht="15" customHeight="1" x14ac:dyDescent="0.2">
      <c r="C118" s="182" t="s">
        <v>249</v>
      </c>
      <c r="D118" s="464"/>
      <c r="E118" s="464"/>
      <c r="F118" s="465"/>
      <c r="G118" s="465"/>
      <c r="H118" s="465"/>
      <c r="I118" s="465"/>
      <c r="J118" s="465"/>
      <c r="K118" s="465"/>
      <c r="L118" s="465"/>
      <c r="M118" s="465"/>
      <c r="N118" s="465"/>
      <c r="O118" s="465"/>
      <c r="P118" s="465"/>
      <c r="Q118" s="465"/>
      <c r="R118" s="465"/>
      <c r="S118" s="465"/>
      <c r="T118" s="465"/>
      <c r="U118" s="466"/>
      <c r="V118" s="179"/>
      <c r="W118" s="165"/>
      <c r="X118" s="165"/>
      <c r="Y118" s="165"/>
    </row>
    <row r="119" spans="3:27" ht="15" customHeight="1" x14ac:dyDescent="0.2">
      <c r="C119" s="467"/>
      <c r="D119" s="536" t="s">
        <v>288</v>
      </c>
      <c r="E119" s="633" t="s">
        <v>245</v>
      </c>
      <c r="F119" s="37" t="s">
        <v>250</v>
      </c>
      <c r="G119" s="460"/>
      <c r="H119" s="460"/>
      <c r="I119" s="468"/>
      <c r="J119" s="468"/>
      <c r="K119" s="468"/>
      <c r="L119" s="468"/>
      <c r="M119" s="468"/>
      <c r="N119" s="468"/>
      <c r="O119" s="468"/>
      <c r="P119" s="468"/>
      <c r="Q119" s="468"/>
      <c r="R119" s="468"/>
      <c r="S119" s="468"/>
      <c r="T119" s="469"/>
      <c r="U119" s="470"/>
      <c r="V119" s="179"/>
      <c r="W119" s="165"/>
      <c r="X119" s="165"/>
      <c r="Y119" s="165"/>
    </row>
    <row r="120" spans="3:27" ht="14" customHeight="1" x14ac:dyDescent="0.2">
      <c r="C120" s="467"/>
      <c r="D120" s="537"/>
      <c r="E120" s="634"/>
      <c r="F120" s="527" t="s">
        <v>456</v>
      </c>
      <c r="G120" s="528"/>
      <c r="H120" s="528"/>
      <c r="I120" s="528"/>
      <c r="J120" s="528"/>
      <c r="K120" s="528"/>
      <c r="L120" s="528"/>
      <c r="M120" s="528"/>
      <c r="N120" s="528"/>
      <c r="O120" s="528"/>
      <c r="P120" s="528"/>
      <c r="Q120" s="528"/>
      <c r="R120" s="528"/>
      <c r="S120" s="528"/>
      <c r="T120" s="528"/>
      <c r="U120" s="529"/>
      <c r="V120" s="179"/>
      <c r="W120" s="165"/>
      <c r="X120" s="165"/>
      <c r="Y120" s="165"/>
    </row>
    <row r="121" spans="3:27" ht="14" customHeight="1" x14ac:dyDescent="0.2">
      <c r="C121" s="467"/>
      <c r="D121" s="537"/>
      <c r="E121" s="634"/>
      <c r="F121" s="527"/>
      <c r="G121" s="528"/>
      <c r="H121" s="528"/>
      <c r="I121" s="528"/>
      <c r="J121" s="528"/>
      <c r="K121" s="528"/>
      <c r="L121" s="528"/>
      <c r="M121" s="528"/>
      <c r="N121" s="528"/>
      <c r="O121" s="528"/>
      <c r="P121" s="528"/>
      <c r="Q121" s="528"/>
      <c r="R121" s="528"/>
      <c r="S121" s="528"/>
      <c r="T121" s="528"/>
      <c r="U121" s="529"/>
      <c r="V121" s="179"/>
      <c r="W121" s="165"/>
      <c r="X121" s="165"/>
      <c r="Y121" s="165"/>
    </row>
    <row r="122" spans="3:27" ht="14" customHeight="1" x14ac:dyDescent="0.2">
      <c r="C122" s="467"/>
      <c r="D122" s="537"/>
      <c r="E122" s="634"/>
      <c r="F122" s="527"/>
      <c r="G122" s="528"/>
      <c r="H122" s="528"/>
      <c r="I122" s="528"/>
      <c r="J122" s="528"/>
      <c r="K122" s="528"/>
      <c r="L122" s="528"/>
      <c r="M122" s="528"/>
      <c r="N122" s="528"/>
      <c r="O122" s="528"/>
      <c r="P122" s="528"/>
      <c r="Q122" s="528"/>
      <c r="R122" s="528"/>
      <c r="S122" s="528"/>
      <c r="T122" s="528"/>
      <c r="U122" s="529"/>
      <c r="V122" s="179"/>
      <c r="W122" s="165"/>
      <c r="X122" s="165"/>
      <c r="Y122" s="165"/>
    </row>
    <row r="123" spans="3:27" ht="14" customHeight="1" x14ac:dyDescent="0.2">
      <c r="C123" s="467"/>
      <c r="D123" s="537"/>
      <c r="E123" s="634"/>
      <c r="F123" s="527"/>
      <c r="G123" s="528"/>
      <c r="H123" s="528"/>
      <c r="I123" s="528"/>
      <c r="J123" s="528"/>
      <c r="K123" s="528"/>
      <c r="L123" s="528"/>
      <c r="M123" s="528"/>
      <c r="N123" s="528"/>
      <c r="O123" s="528"/>
      <c r="P123" s="528"/>
      <c r="Q123" s="528"/>
      <c r="R123" s="528"/>
      <c r="S123" s="528"/>
      <c r="T123" s="528"/>
      <c r="U123" s="529"/>
      <c r="V123" s="519"/>
      <c r="W123" s="519"/>
      <c r="X123" s="519"/>
      <c r="Y123" s="519"/>
      <c r="Z123" s="519"/>
      <c r="AA123" s="519"/>
    </row>
    <row r="124" spans="3:27" ht="14" customHeight="1" x14ac:dyDescent="0.2">
      <c r="C124" s="467"/>
      <c r="D124" s="538"/>
      <c r="E124" s="635"/>
      <c r="F124" s="530"/>
      <c r="G124" s="531"/>
      <c r="H124" s="531"/>
      <c r="I124" s="531"/>
      <c r="J124" s="531"/>
      <c r="K124" s="531"/>
      <c r="L124" s="531"/>
      <c r="M124" s="531"/>
      <c r="N124" s="531"/>
      <c r="O124" s="531"/>
      <c r="P124" s="531"/>
      <c r="Q124" s="531"/>
      <c r="R124" s="531"/>
      <c r="S124" s="531"/>
      <c r="T124" s="531"/>
      <c r="U124" s="532"/>
      <c r="V124" s="179"/>
      <c r="W124" s="165"/>
      <c r="X124" s="165"/>
      <c r="Y124" s="165"/>
    </row>
    <row r="125" spans="3:27" ht="15" customHeight="1" x14ac:dyDescent="0.2">
      <c r="C125" s="471"/>
      <c r="D125" s="536" t="s">
        <v>289</v>
      </c>
      <c r="E125" s="633" t="s">
        <v>248</v>
      </c>
      <c r="F125" s="180" t="s">
        <v>251</v>
      </c>
      <c r="G125" s="37"/>
      <c r="H125" s="37"/>
      <c r="I125" s="259"/>
      <c r="J125" s="259"/>
      <c r="K125" s="259"/>
      <c r="L125" s="259"/>
      <c r="M125" s="259"/>
      <c r="N125" s="259"/>
      <c r="O125" s="259"/>
      <c r="P125" s="259"/>
      <c r="Q125" s="259"/>
      <c r="R125" s="259"/>
      <c r="S125" s="259"/>
      <c r="T125" s="293"/>
      <c r="U125" s="303"/>
      <c r="V125" s="179"/>
      <c r="W125" s="165"/>
      <c r="X125" s="165"/>
      <c r="Y125" s="165"/>
    </row>
    <row r="126" spans="3:27" ht="14" customHeight="1" x14ac:dyDescent="0.2">
      <c r="C126" s="471"/>
      <c r="D126" s="537"/>
      <c r="E126" s="634"/>
      <c r="F126" s="527" t="s">
        <v>457</v>
      </c>
      <c r="G126" s="528"/>
      <c r="H126" s="528"/>
      <c r="I126" s="528"/>
      <c r="J126" s="528"/>
      <c r="K126" s="528"/>
      <c r="L126" s="528"/>
      <c r="M126" s="528"/>
      <c r="N126" s="528"/>
      <c r="O126" s="528"/>
      <c r="P126" s="528"/>
      <c r="Q126" s="528"/>
      <c r="R126" s="528"/>
      <c r="S126" s="528"/>
      <c r="T126" s="528"/>
      <c r="U126" s="529"/>
      <c r="V126" s="179"/>
      <c r="W126" s="165"/>
      <c r="X126" s="165"/>
      <c r="Y126" s="165"/>
    </row>
    <row r="127" spans="3:27" ht="14" customHeight="1" x14ac:dyDescent="0.2">
      <c r="C127" s="467"/>
      <c r="D127" s="537"/>
      <c r="E127" s="634"/>
      <c r="F127" s="527"/>
      <c r="G127" s="528"/>
      <c r="H127" s="528"/>
      <c r="I127" s="528"/>
      <c r="J127" s="528"/>
      <c r="K127" s="528"/>
      <c r="L127" s="528"/>
      <c r="M127" s="528"/>
      <c r="N127" s="528"/>
      <c r="O127" s="528"/>
      <c r="P127" s="528"/>
      <c r="Q127" s="528"/>
      <c r="R127" s="528"/>
      <c r="S127" s="528"/>
      <c r="T127" s="528"/>
      <c r="U127" s="529"/>
      <c r="V127" s="179"/>
      <c r="W127" s="165"/>
      <c r="X127" s="165"/>
      <c r="Y127" s="165"/>
    </row>
    <row r="128" spans="3:27" ht="14" customHeight="1" x14ac:dyDescent="0.2">
      <c r="C128" s="471"/>
      <c r="D128" s="537"/>
      <c r="E128" s="634"/>
      <c r="F128" s="527"/>
      <c r="G128" s="528"/>
      <c r="H128" s="528"/>
      <c r="I128" s="528"/>
      <c r="J128" s="528"/>
      <c r="K128" s="528"/>
      <c r="L128" s="528"/>
      <c r="M128" s="528"/>
      <c r="N128" s="528"/>
      <c r="O128" s="528"/>
      <c r="P128" s="528"/>
      <c r="Q128" s="528"/>
      <c r="R128" s="528"/>
      <c r="S128" s="528"/>
      <c r="T128" s="528"/>
      <c r="U128" s="529"/>
      <c r="V128" s="179"/>
      <c r="W128" s="165"/>
      <c r="X128" s="165"/>
      <c r="Y128" s="165"/>
    </row>
    <row r="129" spans="3:27" ht="14" customHeight="1" x14ac:dyDescent="0.2">
      <c r="C129" s="471"/>
      <c r="D129" s="537"/>
      <c r="E129" s="634"/>
      <c r="F129" s="527"/>
      <c r="G129" s="528"/>
      <c r="H129" s="528"/>
      <c r="I129" s="528"/>
      <c r="J129" s="528"/>
      <c r="K129" s="528"/>
      <c r="L129" s="528"/>
      <c r="M129" s="528"/>
      <c r="N129" s="528"/>
      <c r="O129" s="528"/>
      <c r="P129" s="528"/>
      <c r="Q129" s="528"/>
      <c r="R129" s="528"/>
      <c r="S129" s="528"/>
      <c r="T129" s="528"/>
      <c r="U129" s="529"/>
      <c r="V129" s="519"/>
      <c r="W129" s="519"/>
      <c r="X129" s="519"/>
      <c r="Y129" s="519"/>
      <c r="Z129" s="519"/>
      <c r="AA129" s="519"/>
    </row>
    <row r="130" spans="3:27" ht="14" customHeight="1" x14ac:dyDescent="0.2">
      <c r="C130" s="472"/>
      <c r="D130" s="538"/>
      <c r="E130" s="635"/>
      <c r="F130" s="530"/>
      <c r="G130" s="531"/>
      <c r="H130" s="531"/>
      <c r="I130" s="531"/>
      <c r="J130" s="531"/>
      <c r="K130" s="531"/>
      <c r="L130" s="531"/>
      <c r="M130" s="531"/>
      <c r="N130" s="531"/>
      <c r="O130" s="531"/>
      <c r="P130" s="531"/>
      <c r="Q130" s="531"/>
      <c r="R130" s="531"/>
      <c r="S130" s="531"/>
      <c r="T130" s="531"/>
      <c r="U130" s="532"/>
      <c r="V130" s="179"/>
      <c r="W130" s="165"/>
      <c r="X130" s="165"/>
      <c r="Y130" s="165"/>
    </row>
    <row r="131" spans="3:27" ht="14" customHeight="1" x14ac:dyDescent="0.2">
      <c r="C131" s="539" t="s">
        <v>417</v>
      </c>
      <c r="D131" s="539"/>
      <c r="E131" s="539"/>
      <c r="F131" s="539"/>
      <c r="G131" s="539"/>
      <c r="H131" s="539"/>
      <c r="I131" s="539"/>
      <c r="J131" s="539"/>
      <c r="K131" s="539"/>
      <c r="L131" s="539"/>
      <c r="M131" s="539"/>
      <c r="N131" s="539"/>
      <c r="O131" s="539"/>
      <c r="P131" s="539"/>
      <c r="Q131" s="539"/>
      <c r="R131" s="539"/>
      <c r="S131" s="539"/>
      <c r="T131" s="539"/>
      <c r="U131" s="539"/>
      <c r="V131" s="179"/>
      <c r="W131" s="165"/>
      <c r="X131" s="165"/>
      <c r="Y131" s="165"/>
    </row>
    <row r="132" spans="3:27" ht="15" customHeight="1" x14ac:dyDescent="0.2">
      <c r="C132" s="182" t="s">
        <v>253</v>
      </c>
      <c r="D132" s="194"/>
      <c r="E132" s="194"/>
      <c r="F132" s="337"/>
      <c r="G132" s="337"/>
      <c r="H132" s="337"/>
      <c r="I132" s="337"/>
      <c r="J132" s="337"/>
      <c r="K132" s="337"/>
      <c r="L132" s="337"/>
      <c r="M132" s="337"/>
      <c r="N132" s="337"/>
      <c r="O132" s="337"/>
      <c r="P132" s="337"/>
      <c r="Q132" s="337"/>
      <c r="R132" s="337"/>
      <c r="S132" s="337"/>
      <c r="T132" s="337"/>
      <c r="U132" s="262"/>
      <c r="V132" s="164"/>
      <c r="W132" s="165"/>
      <c r="X132" s="165"/>
      <c r="Y132" s="165"/>
    </row>
    <row r="133" spans="3:27" ht="15" customHeight="1" x14ac:dyDescent="0.2">
      <c r="C133" s="195"/>
      <c r="D133" s="536" t="s">
        <v>17</v>
      </c>
      <c r="E133" s="636" t="s">
        <v>245</v>
      </c>
      <c r="F133" s="32" t="s">
        <v>436</v>
      </c>
      <c r="G133" s="32"/>
      <c r="H133" s="32"/>
      <c r="I133" s="30"/>
      <c r="J133" s="30"/>
      <c r="K133" s="30"/>
      <c r="L133" s="31"/>
      <c r="M133" s="31"/>
      <c r="N133" s="31"/>
      <c r="O133" s="32"/>
      <c r="P133" s="32"/>
      <c r="Q133" s="32"/>
      <c r="R133" s="32"/>
      <c r="S133" s="30"/>
      <c r="T133" s="30"/>
      <c r="U133" s="33"/>
      <c r="V133" s="164"/>
      <c r="W133" s="165"/>
      <c r="X133" s="165"/>
      <c r="Y133" s="165"/>
    </row>
    <row r="134" spans="3:27" ht="30" customHeight="1" x14ac:dyDescent="0.2">
      <c r="C134" s="195"/>
      <c r="D134" s="537"/>
      <c r="E134" s="637"/>
      <c r="F134" s="631" t="s">
        <v>259</v>
      </c>
      <c r="G134" s="632"/>
      <c r="H134" s="632"/>
      <c r="I134" s="632"/>
      <c r="J134" s="632"/>
      <c r="K134" s="639" t="str">
        <f>+別紙!AA10</f>
        <v>0</v>
      </c>
      <c r="L134" s="639"/>
      <c r="M134" s="639"/>
      <c r="N134" s="639"/>
      <c r="O134" s="639"/>
      <c r="P134" s="196" t="s">
        <v>13</v>
      </c>
      <c r="Q134" s="520" t="s">
        <v>359</v>
      </c>
      <c r="R134" s="520"/>
      <c r="S134" s="520"/>
      <c r="T134" s="520"/>
      <c r="U134" s="521"/>
      <c r="V134" s="304"/>
      <c r="W134" s="292"/>
      <c r="X134" s="179"/>
      <c r="Y134" s="165"/>
      <c r="Z134" s="165"/>
      <c r="AA134" s="165"/>
    </row>
    <row r="135" spans="3:27" ht="14" customHeight="1" x14ac:dyDescent="0.2">
      <c r="C135" s="195"/>
      <c r="D135" s="537"/>
      <c r="E135" s="637"/>
      <c r="F135" s="180" t="s">
        <v>246</v>
      </c>
      <c r="G135" s="37"/>
      <c r="H135" s="37"/>
      <c r="I135" s="259"/>
      <c r="J135" s="259"/>
      <c r="K135" s="259"/>
      <c r="L135" s="259"/>
      <c r="M135" s="259"/>
      <c r="N135" s="259"/>
      <c r="O135" s="259"/>
      <c r="P135" s="259"/>
      <c r="Q135" s="259"/>
      <c r="R135" s="259"/>
      <c r="S135" s="259"/>
      <c r="T135" s="293"/>
      <c r="U135" s="260"/>
      <c r="V135" s="179"/>
      <c r="W135" s="165"/>
      <c r="X135" s="165"/>
      <c r="Y135" s="165"/>
    </row>
    <row r="136" spans="3:27" ht="14" customHeight="1" x14ac:dyDescent="0.2">
      <c r="C136" s="195"/>
      <c r="D136" s="537"/>
      <c r="E136" s="637"/>
      <c r="F136" s="527"/>
      <c r="G136" s="528"/>
      <c r="H136" s="528"/>
      <c r="I136" s="528"/>
      <c r="J136" s="528"/>
      <c r="K136" s="528"/>
      <c r="L136" s="528"/>
      <c r="M136" s="528"/>
      <c r="N136" s="528"/>
      <c r="O136" s="528"/>
      <c r="P136" s="528"/>
      <c r="Q136" s="528"/>
      <c r="R136" s="528"/>
      <c r="S136" s="528"/>
      <c r="T136" s="528"/>
      <c r="U136" s="529"/>
      <c r="V136" s="164"/>
      <c r="W136" s="165"/>
      <c r="X136" s="165"/>
      <c r="Y136" s="165"/>
    </row>
    <row r="137" spans="3:27" ht="14" customHeight="1" x14ac:dyDescent="0.2">
      <c r="C137" s="195"/>
      <c r="D137" s="537"/>
      <c r="E137" s="637"/>
      <c r="F137" s="527"/>
      <c r="G137" s="528"/>
      <c r="H137" s="528"/>
      <c r="I137" s="528"/>
      <c r="J137" s="528"/>
      <c r="K137" s="528"/>
      <c r="L137" s="528"/>
      <c r="M137" s="528"/>
      <c r="N137" s="528"/>
      <c r="O137" s="528"/>
      <c r="P137" s="528"/>
      <c r="Q137" s="528"/>
      <c r="R137" s="528"/>
      <c r="S137" s="528"/>
      <c r="T137" s="528"/>
      <c r="U137" s="529"/>
      <c r="V137" s="164"/>
      <c r="W137" s="165"/>
      <c r="X137" s="165"/>
      <c r="Y137" s="165"/>
    </row>
    <row r="138" spans="3:27" ht="14" customHeight="1" x14ac:dyDescent="0.2">
      <c r="C138" s="195"/>
      <c r="D138" s="537"/>
      <c r="E138" s="637"/>
      <c r="F138" s="527"/>
      <c r="G138" s="528"/>
      <c r="H138" s="528"/>
      <c r="I138" s="528"/>
      <c r="J138" s="528"/>
      <c r="K138" s="528"/>
      <c r="L138" s="528"/>
      <c r="M138" s="528"/>
      <c r="N138" s="528"/>
      <c r="O138" s="528"/>
      <c r="P138" s="528"/>
      <c r="Q138" s="528"/>
      <c r="R138" s="528"/>
      <c r="S138" s="528"/>
      <c r="T138" s="528"/>
      <c r="U138" s="529"/>
      <c r="V138" s="164"/>
      <c r="W138" s="165"/>
      <c r="X138" s="165"/>
      <c r="Y138" s="165"/>
    </row>
    <row r="139" spans="3:27" ht="14" customHeight="1" x14ac:dyDescent="0.2">
      <c r="C139" s="195"/>
      <c r="D139" s="537"/>
      <c r="E139" s="637"/>
      <c r="F139" s="527"/>
      <c r="G139" s="528"/>
      <c r="H139" s="528"/>
      <c r="I139" s="528"/>
      <c r="J139" s="528"/>
      <c r="K139" s="528"/>
      <c r="L139" s="528"/>
      <c r="M139" s="528"/>
      <c r="N139" s="528"/>
      <c r="O139" s="528"/>
      <c r="P139" s="528"/>
      <c r="Q139" s="528"/>
      <c r="R139" s="528"/>
      <c r="S139" s="528"/>
      <c r="T139" s="528"/>
      <c r="U139" s="529"/>
      <c r="V139" s="164"/>
      <c r="W139" s="165"/>
      <c r="X139" s="165"/>
      <c r="Y139" s="165"/>
    </row>
    <row r="140" spans="3:27" ht="14" customHeight="1" x14ac:dyDescent="0.2">
      <c r="C140" s="195"/>
      <c r="D140" s="537"/>
      <c r="E140" s="637"/>
      <c r="F140" s="527"/>
      <c r="G140" s="528"/>
      <c r="H140" s="528"/>
      <c r="I140" s="528"/>
      <c r="J140" s="528"/>
      <c r="K140" s="528"/>
      <c r="L140" s="528"/>
      <c r="M140" s="528"/>
      <c r="N140" s="528"/>
      <c r="O140" s="528"/>
      <c r="P140" s="528"/>
      <c r="Q140" s="528"/>
      <c r="R140" s="528"/>
      <c r="S140" s="528"/>
      <c r="T140" s="528"/>
      <c r="U140" s="529"/>
      <c r="V140" s="164"/>
      <c r="W140" s="165"/>
      <c r="X140" s="165"/>
      <c r="Y140" s="165"/>
    </row>
    <row r="141" spans="3:27" ht="14" customHeight="1" x14ac:dyDescent="0.2">
      <c r="C141" s="195"/>
      <c r="D141" s="537"/>
      <c r="E141" s="637"/>
      <c r="F141" s="527"/>
      <c r="G141" s="528"/>
      <c r="H141" s="528"/>
      <c r="I141" s="528"/>
      <c r="J141" s="528"/>
      <c r="K141" s="528"/>
      <c r="L141" s="528"/>
      <c r="M141" s="528"/>
      <c r="N141" s="528"/>
      <c r="O141" s="528"/>
      <c r="P141" s="528"/>
      <c r="Q141" s="528"/>
      <c r="R141" s="528"/>
      <c r="S141" s="528"/>
      <c r="T141" s="528"/>
      <c r="U141" s="529"/>
      <c r="V141" s="164"/>
      <c r="W141" s="165"/>
      <c r="X141" s="165"/>
      <c r="Y141" s="165"/>
    </row>
    <row r="142" spans="3:27" ht="14" customHeight="1" x14ac:dyDescent="0.2">
      <c r="C142" s="195"/>
      <c r="D142" s="537"/>
      <c r="E142" s="637"/>
      <c r="F142" s="527"/>
      <c r="G142" s="528"/>
      <c r="H142" s="528"/>
      <c r="I142" s="528"/>
      <c r="J142" s="528"/>
      <c r="K142" s="528"/>
      <c r="L142" s="528"/>
      <c r="M142" s="528"/>
      <c r="N142" s="528"/>
      <c r="O142" s="528"/>
      <c r="P142" s="528"/>
      <c r="Q142" s="528"/>
      <c r="R142" s="528"/>
      <c r="S142" s="528"/>
      <c r="T142" s="528"/>
      <c r="U142" s="529"/>
      <c r="V142" s="518"/>
      <c r="W142" s="519"/>
      <c r="X142" s="519"/>
      <c r="Y142" s="519"/>
      <c r="Z142" s="519"/>
    </row>
    <row r="143" spans="3:27" ht="14" customHeight="1" x14ac:dyDescent="0.2">
      <c r="C143" s="195"/>
      <c r="D143" s="538"/>
      <c r="E143" s="638"/>
      <c r="F143" s="530"/>
      <c r="G143" s="531"/>
      <c r="H143" s="531"/>
      <c r="I143" s="531"/>
      <c r="J143" s="531"/>
      <c r="K143" s="531"/>
      <c r="L143" s="531"/>
      <c r="M143" s="531"/>
      <c r="N143" s="531"/>
      <c r="O143" s="531"/>
      <c r="P143" s="531"/>
      <c r="Q143" s="531"/>
      <c r="R143" s="531"/>
      <c r="S143" s="531"/>
      <c r="T143" s="531"/>
      <c r="U143" s="532"/>
      <c r="V143" s="164"/>
      <c r="W143" s="165"/>
      <c r="X143" s="165"/>
      <c r="Y143" s="165"/>
    </row>
    <row r="144" spans="3:27" ht="15" customHeight="1" x14ac:dyDescent="0.2">
      <c r="C144" s="195"/>
      <c r="D144" s="536" t="s">
        <v>19</v>
      </c>
      <c r="E144" s="633" t="s">
        <v>248</v>
      </c>
      <c r="F144" s="299" t="s">
        <v>437</v>
      </c>
      <c r="G144" s="32"/>
      <c r="H144" s="32"/>
      <c r="I144" s="30"/>
      <c r="J144" s="30"/>
      <c r="K144" s="30"/>
      <c r="L144" s="31"/>
      <c r="M144" s="31"/>
      <c r="N144" s="31"/>
      <c r="O144" s="32"/>
      <c r="P144" s="32"/>
      <c r="Q144" s="32"/>
      <c r="R144" s="32"/>
      <c r="S144" s="30"/>
      <c r="T144" s="30"/>
      <c r="U144" s="33"/>
      <c r="V144" s="164"/>
      <c r="W144" s="165"/>
      <c r="X144" s="165"/>
      <c r="Y144" s="165"/>
    </row>
    <row r="145" spans="3:27" ht="30" customHeight="1" x14ac:dyDescent="0.2">
      <c r="C145" s="195"/>
      <c r="D145" s="537"/>
      <c r="E145" s="634"/>
      <c r="F145" s="631" t="s">
        <v>260</v>
      </c>
      <c r="G145" s="632"/>
      <c r="H145" s="632"/>
      <c r="I145" s="632"/>
      <c r="J145" s="632"/>
      <c r="K145" s="639">
        <f>+別紙!AA21+別紙!AA28</f>
        <v>0</v>
      </c>
      <c r="L145" s="639"/>
      <c r="M145" s="639"/>
      <c r="N145" s="639"/>
      <c r="O145" s="639"/>
      <c r="P145" s="193" t="s">
        <v>13</v>
      </c>
      <c r="Q145" s="520" t="s">
        <v>360</v>
      </c>
      <c r="R145" s="520"/>
      <c r="S145" s="520"/>
      <c r="T145" s="520"/>
      <c r="U145" s="521"/>
      <c r="V145" s="304"/>
      <c r="W145" s="292"/>
      <c r="X145" s="179"/>
      <c r="Y145" s="165"/>
      <c r="Z145" s="165"/>
      <c r="AA145" s="165"/>
    </row>
    <row r="146" spans="3:27" ht="14" customHeight="1" x14ac:dyDescent="0.2">
      <c r="C146" s="195"/>
      <c r="D146" s="537"/>
      <c r="E146" s="634"/>
      <c r="F146" s="180" t="s">
        <v>247</v>
      </c>
      <c r="G146" s="37"/>
      <c r="H146" s="37"/>
      <c r="I146" s="35"/>
      <c r="J146" s="35"/>
      <c r="K146" s="35"/>
      <c r="L146" s="36"/>
      <c r="M146" s="36"/>
      <c r="N146" s="36"/>
      <c r="O146" s="37"/>
      <c r="P146" s="37"/>
      <c r="Q146" s="37"/>
      <c r="R146" s="37"/>
      <c r="S146" s="35"/>
      <c r="T146" s="291"/>
      <c r="U146" s="38"/>
      <c r="V146" s="179"/>
      <c r="W146" s="165"/>
      <c r="X146" s="165"/>
      <c r="Y146" s="165"/>
    </row>
    <row r="147" spans="3:27" ht="14" customHeight="1" x14ac:dyDescent="0.2">
      <c r="C147" s="195"/>
      <c r="D147" s="537"/>
      <c r="E147" s="634"/>
      <c r="F147" s="527"/>
      <c r="G147" s="528"/>
      <c r="H147" s="528"/>
      <c r="I147" s="528"/>
      <c r="J147" s="528"/>
      <c r="K147" s="528"/>
      <c r="L147" s="528"/>
      <c r="M147" s="528"/>
      <c r="N147" s="528"/>
      <c r="O147" s="528"/>
      <c r="P147" s="528"/>
      <c r="Q147" s="528"/>
      <c r="R147" s="528"/>
      <c r="S147" s="528"/>
      <c r="T147" s="528"/>
      <c r="U147" s="529"/>
      <c r="V147" s="164"/>
      <c r="W147" s="165"/>
      <c r="X147" s="165"/>
      <c r="Y147" s="165"/>
    </row>
    <row r="148" spans="3:27" ht="14" customHeight="1" x14ac:dyDescent="0.2">
      <c r="C148" s="195"/>
      <c r="D148" s="537"/>
      <c r="E148" s="634"/>
      <c r="F148" s="527"/>
      <c r="G148" s="528"/>
      <c r="H148" s="528"/>
      <c r="I148" s="528"/>
      <c r="J148" s="528"/>
      <c r="K148" s="528"/>
      <c r="L148" s="528"/>
      <c r="M148" s="528"/>
      <c r="N148" s="528"/>
      <c r="O148" s="528"/>
      <c r="P148" s="528"/>
      <c r="Q148" s="528"/>
      <c r="R148" s="528"/>
      <c r="S148" s="528"/>
      <c r="T148" s="528"/>
      <c r="U148" s="529"/>
      <c r="V148" s="164"/>
      <c r="W148" s="165"/>
      <c r="X148" s="165"/>
      <c r="Y148" s="165"/>
    </row>
    <row r="149" spans="3:27" ht="14" customHeight="1" x14ac:dyDescent="0.2">
      <c r="C149" s="195"/>
      <c r="D149" s="537"/>
      <c r="E149" s="634"/>
      <c r="F149" s="527"/>
      <c r="G149" s="528"/>
      <c r="H149" s="528"/>
      <c r="I149" s="528"/>
      <c r="J149" s="528"/>
      <c r="K149" s="528"/>
      <c r="L149" s="528"/>
      <c r="M149" s="528"/>
      <c r="N149" s="528"/>
      <c r="O149" s="528"/>
      <c r="P149" s="528"/>
      <c r="Q149" s="528"/>
      <c r="R149" s="528"/>
      <c r="S149" s="528"/>
      <c r="T149" s="528"/>
      <c r="U149" s="529"/>
      <c r="V149" s="164"/>
      <c r="W149" s="165"/>
      <c r="X149" s="165"/>
      <c r="Y149" s="165"/>
    </row>
    <row r="150" spans="3:27" ht="14" customHeight="1" x14ac:dyDescent="0.2">
      <c r="C150" s="195"/>
      <c r="D150" s="537"/>
      <c r="E150" s="634"/>
      <c r="F150" s="527"/>
      <c r="G150" s="528"/>
      <c r="H150" s="528"/>
      <c r="I150" s="528"/>
      <c r="J150" s="528"/>
      <c r="K150" s="528"/>
      <c r="L150" s="528"/>
      <c r="M150" s="528"/>
      <c r="N150" s="528"/>
      <c r="O150" s="528"/>
      <c r="P150" s="528"/>
      <c r="Q150" s="528"/>
      <c r="R150" s="528"/>
      <c r="S150" s="528"/>
      <c r="T150" s="528"/>
      <c r="U150" s="529"/>
      <c r="V150" s="164"/>
      <c r="W150" s="165"/>
      <c r="X150" s="165"/>
      <c r="Y150" s="165"/>
    </row>
    <row r="151" spans="3:27" ht="14" customHeight="1" x14ac:dyDescent="0.2">
      <c r="C151" s="195"/>
      <c r="D151" s="537"/>
      <c r="E151" s="634"/>
      <c r="F151" s="527"/>
      <c r="G151" s="528"/>
      <c r="H151" s="528"/>
      <c r="I151" s="528"/>
      <c r="J151" s="528"/>
      <c r="K151" s="528"/>
      <c r="L151" s="528"/>
      <c r="M151" s="528"/>
      <c r="N151" s="528"/>
      <c r="O151" s="528"/>
      <c r="P151" s="528"/>
      <c r="Q151" s="528"/>
      <c r="R151" s="528"/>
      <c r="S151" s="528"/>
      <c r="T151" s="528"/>
      <c r="U151" s="529"/>
      <c r="V151" s="164"/>
      <c r="W151" s="165"/>
      <c r="X151" s="165"/>
      <c r="Y151" s="165"/>
    </row>
    <row r="152" spans="3:27" ht="14" customHeight="1" x14ac:dyDescent="0.2">
      <c r="C152" s="195"/>
      <c r="D152" s="537"/>
      <c r="E152" s="634"/>
      <c r="F152" s="527"/>
      <c r="G152" s="528"/>
      <c r="H152" s="528"/>
      <c r="I152" s="528"/>
      <c r="J152" s="528"/>
      <c r="K152" s="528"/>
      <c r="L152" s="528"/>
      <c r="M152" s="528"/>
      <c r="N152" s="528"/>
      <c r="O152" s="528"/>
      <c r="P152" s="528"/>
      <c r="Q152" s="528"/>
      <c r="R152" s="528"/>
      <c r="S152" s="528"/>
      <c r="T152" s="528"/>
      <c r="U152" s="529"/>
      <c r="V152" s="164"/>
      <c r="W152" s="165"/>
      <c r="X152" s="165"/>
      <c r="Y152" s="165"/>
    </row>
    <row r="153" spans="3:27" ht="14" customHeight="1" x14ac:dyDescent="0.2">
      <c r="C153" s="195"/>
      <c r="D153" s="537"/>
      <c r="E153" s="634"/>
      <c r="F153" s="527"/>
      <c r="G153" s="528"/>
      <c r="H153" s="528"/>
      <c r="I153" s="528"/>
      <c r="J153" s="528"/>
      <c r="K153" s="528"/>
      <c r="L153" s="528"/>
      <c r="M153" s="528"/>
      <c r="N153" s="528"/>
      <c r="O153" s="528"/>
      <c r="P153" s="528"/>
      <c r="Q153" s="528"/>
      <c r="R153" s="528"/>
      <c r="S153" s="528"/>
      <c r="T153" s="528"/>
      <c r="U153" s="529"/>
      <c r="V153" s="518"/>
      <c r="W153" s="519"/>
      <c r="X153" s="519"/>
      <c r="Y153" s="519"/>
      <c r="Z153" s="519"/>
      <c r="AA153" s="519"/>
    </row>
    <row r="154" spans="3:27" ht="14" customHeight="1" x14ac:dyDescent="0.2">
      <c r="C154" s="197"/>
      <c r="D154" s="538"/>
      <c r="E154" s="635"/>
      <c r="F154" s="530"/>
      <c r="G154" s="531"/>
      <c r="H154" s="531"/>
      <c r="I154" s="531"/>
      <c r="J154" s="531"/>
      <c r="K154" s="531"/>
      <c r="L154" s="531"/>
      <c r="M154" s="531"/>
      <c r="N154" s="531"/>
      <c r="O154" s="531"/>
      <c r="P154" s="531"/>
      <c r="Q154" s="531"/>
      <c r="R154" s="531"/>
      <c r="S154" s="531"/>
      <c r="T154" s="531"/>
      <c r="U154" s="532"/>
      <c r="V154" s="164"/>
      <c r="W154" s="165"/>
      <c r="X154" s="165"/>
      <c r="Y154" s="165"/>
    </row>
    <row r="155" spans="3:27" ht="15" customHeight="1" x14ac:dyDescent="0.2">
      <c r="C155" s="182" t="s">
        <v>254</v>
      </c>
      <c r="D155" s="194"/>
      <c r="E155" s="194"/>
      <c r="F155" s="337"/>
      <c r="G155" s="337"/>
      <c r="H155" s="337"/>
      <c r="I155" s="337"/>
      <c r="J155" s="337"/>
      <c r="K155" s="337"/>
      <c r="L155" s="337"/>
      <c r="M155" s="337"/>
      <c r="N155" s="337"/>
      <c r="O155" s="337"/>
      <c r="P155" s="337"/>
      <c r="Q155" s="337"/>
      <c r="R155" s="337"/>
      <c r="S155" s="337"/>
      <c r="T155" s="337"/>
      <c r="U155" s="262"/>
      <c r="V155" s="164"/>
      <c r="W155" s="165"/>
      <c r="X155" s="165"/>
      <c r="Y155" s="165"/>
    </row>
    <row r="156" spans="3:27" ht="15" customHeight="1" x14ac:dyDescent="0.2">
      <c r="C156" s="195"/>
      <c r="D156" s="536" t="s">
        <v>17</v>
      </c>
      <c r="E156" s="633" t="s">
        <v>245</v>
      </c>
      <c r="F156" s="32" t="s">
        <v>436</v>
      </c>
      <c r="G156" s="32"/>
      <c r="H156" s="32"/>
      <c r="I156" s="30"/>
      <c r="J156" s="30"/>
      <c r="K156" s="30"/>
      <c r="L156" s="31"/>
      <c r="M156" s="31"/>
      <c r="N156" s="31"/>
      <c r="O156" s="32"/>
      <c r="P156" s="32"/>
      <c r="Q156" s="32"/>
      <c r="R156" s="32"/>
      <c r="S156" s="30"/>
      <c r="T156" s="30"/>
      <c r="U156" s="33"/>
      <c r="V156" s="164"/>
      <c r="W156" s="165"/>
      <c r="X156" s="165"/>
      <c r="Y156" s="165"/>
    </row>
    <row r="157" spans="3:27" ht="38" customHeight="1" x14ac:dyDescent="0.2">
      <c r="C157" s="195"/>
      <c r="D157" s="537"/>
      <c r="E157" s="634"/>
      <c r="F157" s="631" t="s">
        <v>257</v>
      </c>
      <c r="G157" s="632"/>
      <c r="H157" s="632"/>
      <c r="I157" s="632"/>
      <c r="J157" s="632"/>
      <c r="K157" s="639" t="str">
        <f>+別紙!AA11</f>
        <v>0</v>
      </c>
      <c r="L157" s="639"/>
      <c r="M157" s="639"/>
      <c r="N157" s="639"/>
      <c r="O157" s="639"/>
      <c r="P157" s="196" t="s">
        <v>13</v>
      </c>
      <c r="Q157" s="520" t="s">
        <v>256</v>
      </c>
      <c r="R157" s="520"/>
      <c r="S157" s="520"/>
      <c r="T157" s="520"/>
      <c r="U157" s="521"/>
      <c r="V157" s="292"/>
      <c r="W157" s="292"/>
      <c r="X157" s="179"/>
      <c r="Y157" s="165"/>
      <c r="Z157" s="165"/>
      <c r="AA157" s="165"/>
    </row>
    <row r="158" spans="3:27" ht="38" customHeight="1" x14ac:dyDescent="0.2">
      <c r="C158" s="195"/>
      <c r="D158" s="537"/>
      <c r="E158" s="634"/>
      <c r="F158" s="631" t="s">
        <v>258</v>
      </c>
      <c r="G158" s="632"/>
      <c r="H158" s="632"/>
      <c r="I158" s="632"/>
      <c r="J158" s="632"/>
      <c r="K158" s="639" t="str">
        <f>+別紙!AA12</f>
        <v>0</v>
      </c>
      <c r="L158" s="639"/>
      <c r="M158" s="639"/>
      <c r="N158" s="639"/>
      <c r="O158" s="639"/>
      <c r="P158" s="196" t="s">
        <v>13</v>
      </c>
      <c r="Q158" s="520" t="s">
        <v>255</v>
      </c>
      <c r="R158" s="520"/>
      <c r="S158" s="520"/>
      <c r="T158" s="520"/>
      <c r="U158" s="521"/>
      <c r="V158" s="292"/>
      <c r="W158" s="292"/>
      <c r="X158" s="179"/>
      <c r="Y158" s="165"/>
      <c r="Z158" s="165"/>
      <c r="AA158" s="165"/>
    </row>
    <row r="159" spans="3:27" ht="14" customHeight="1" x14ac:dyDescent="0.2">
      <c r="C159" s="195"/>
      <c r="D159" s="537"/>
      <c r="E159" s="634"/>
      <c r="F159" s="37" t="s">
        <v>246</v>
      </c>
      <c r="G159" s="37"/>
      <c r="H159" s="37"/>
      <c r="I159" s="259"/>
      <c r="J159" s="259"/>
      <c r="K159" s="259"/>
      <c r="L159" s="259"/>
      <c r="M159" s="259"/>
      <c r="N159" s="259"/>
      <c r="O159" s="259"/>
      <c r="P159" s="259"/>
      <c r="Q159" s="259"/>
      <c r="R159" s="259"/>
      <c r="S159" s="259"/>
      <c r="T159" s="259"/>
      <c r="U159" s="260"/>
      <c r="V159" s="164"/>
      <c r="W159" s="165"/>
      <c r="X159" s="165"/>
      <c r="Y159" s="165"/>
    </row>
    <row r="160" spans="3:27" ht="14" customHeight="1" x14ac:dyDescent="0.2">
      <c r="C160" s="195"/>
      <c r="D160" s="537"/>
      <c r="E160" s="634"/>
      <c r="F160" s="527"/>
      <c r="G160" s="528"/>
      <c r="H160" s="528"/>
      <c r="I160" s="528"/>
      <c r="J160" s="528"/>
      <c r="K160" s="528"/>
      <c r="L160" s="528"/>
      <c r="M160" s="528"/>
      <c r="N160" s="528"/>
      <c r="O160" s="528"/>
      <c r="P160" s="528"/>
      <c r="Q160" s="528"/>
      <c r="R160" s="528"/>
      <c r="S160" s="528"/>
      <c r="T160" s="528"/>
      <c r="U160" s="529"/>
      <c r="V160" s="164"/>
      <c r="W160" s="165"/>
      <c r="X160" s="165"/>
      <c r="Y160" s="165"/>
    </row>
    <row r="161" spans="3:27" ht="14" customHeight="1" x14ac:dyDescent="0.2">
      <c r="C161" s="195"/>
      <c r="D161" s="537"/>
      <c r="E161" s="634"/>
      <c r="F161" s="527"/>
      <c r="G161" s="528"/>
      <c r="H161" s="528"/>
      <c r="I161" s="528"/>
      <c r="J161" s="528"/>
      <c r="K161" s="528"/>
      <c r="L161" s="528"/>
      <c r="M161" s="528"/>
      <c r="N161" s="528"/>
      <c r="O161" s="528"/>
      <c r="P161" s="528"/>
      <c r="Q161" s="528"/>
      <c r="R161" s="528"/>
      <c r="S161" s="528"/>
      <c r="T161" s="528"/>
      <c r="U161" s="529"/>
      <c r="V161" s="164"/>
      <c r="W161" s="165"/>
      <c r="X161" s="165"/>
      <c r="Y161" s="165"/>
    </row>
    <row r="162" spans="3:27" ht="14" customHeight="1" x14ac:dyDescent="0.2">
      <c r="C162" s="195"/>
      <c r="D162" s="537"/>
      <c r="E162" s="634"/>
      <c r="F162" s="527"/>
      <c r="G162" s="528"/>
      <c r="H162" s="528"/>
      <c r="I162" s="528"/>
      <c r="J162" s="528"/>
      <c r="K162" s="528"/>
      <c r="L162" s="528"/>
      <c r="M162" s="528"/>
      <c r="N162" s="528"/>
      <c r="O162" s="528"/>
      <c r="P162" s="528"/>
      <c r="Q162" s="528"/>
      <c r="R162" s="528"/>
      <c r="S162" s="528"/>
      <c r="T162" s="528"/>
      <c r="U162" s="529"/>
      <c r="V162" s="164"/>
      <c r="W162" s="165"/>
      <c r="X162" s="165"/>
      <c r="Y162" s="165"/>
    </row>
    <row r="163" spans="3:27" ht="14" customHeight="1" x14ac:dyDescent="0.2">
      <c r="C163" s="195"/>
      <c r="D163" s="537"/>
      <c r="E163" s="634"/>
      <c r="F163" s="527"/>
      <c r="G163" s="528"/>
      <c r="H163" s="528"/>
      <c r="I163" s="528"/>
      <c r="J163" s="528"/>
      <c r="K163" s="528"/>
      <c r="L163" s="528"/>
      <c r="M163" s="528"/>
      <c r="N163" s="528"/>
      <c r="O163" s="528"/>
      <c r="P163" s="528"/>
      <c r="Q163" s="528"/>
      <c r="R163" s="528"/>
      <c r="S163" s="528"/>
      <c r="T163" s="528"/>
      <c r="U163" s="529"/>
      <c r="V163" s="164"/>
      <c r="W163" s="165"/>
      <c r="X163" s="165"/>
      <c r="Y163" s="165"/>
    </row>
    <row r="164" spans="3:27" ht="14" customHeight="1" x14ac:dyDescent="0.2">
      <c r="C164" s="195"/>
      <c r="D164" s="537"/>
      <c r="E164" s="634"/>
      <c r="F164" s="527"/>
      <c r="G164" s="528"/>
      <c r="H164" s="528"/>
      <c r="I164" s="528"/>
      <c r="J164" s="528"/>
      <c r="K164" s="528"/>
      <c r="L164" s="528"/>
      <c r="M164" s="528"/>
      <c r="N164" s="528"/>
      <c r="O164" s="528"/>
      <c r="P164" s="528"/>
      <c r="Q164" s="528"/>
      <c r="R164" s="528"/>
      <c r="S164" s="528"/>
      <c r="T164" s="528"/>
      <c r="U164" s="529"/>
      <c r="V164" s="164"/>
      <c r="W164" s="165"/>
      <c r="X164" s="165"/>
      <c r="Y164" s="165"/>
    </row>
    <row r="165" spans="3:27" ht="14" customHeight="1" x14ac:dyDescent="0.2">
      <c r="C165" s="195"/>
      <c r="D165" s="537"/>
      <c r="E165" s="634"/>
      <c r="F165" s="527"/>
      <c r="G165" s="528"/>
      <c r="H165" s="528"/>
      <c r="I165" s="528"/>
      <c r="J165" s="528"/>
      <c r="K165" s="528"/>
      <c r="L165" s="528"/>
      <c r="M165" s="528"/>
      <c r="N165" s="528"/>
      <c r="O165" s="528"/>
      <c r="P165" s="528"/>
      <c r="Q165" s="528"/>
      <c r="R165" s="528"/>
      <c r="S165" s="528"/>
      <c r="T165" s="528"/>
      <c r="U165" s="529"/>
      <c r="V165" s="164"/>
      <c r="W165" s="165"/>
      <c r="X165" s="165"/>
      <c r="Y165" s="165"/>
    </row>
    <row r="166" spans="3:27" ht="14" customHeight="1" x14ac:dyDescent="0.2">
      <c r="C166" s="195"/>
      <c r="D166" s="537"/>
      <c r="E166" s="634"/>
      <c r="F166" s="527"/>
      <c r="G166" s="528"/>
      <c r="H166" s="528"/>
      <c r="I166" s="528"/>
      <c r="J166" s="528"/>
      <c r="K166" s="528"/>
      <c r="L166" s="528"/>
      <c r="M166" s="528"/>
      <c r="N166" s="528"/>
      <c r="O166" s="528"/>
      <c r="P166" s="528"/>
      <c r="Q166" s="528"/>
      <c r="R166" s="528"/>
      <c r="S166" s="528"/>
      <c r="T166" s="528"/>
      <c r="U166" s="529"/>
      <c r="V166" s="518"/>
      <c r="W166" s="519"/>
      <c r="X166" s="519"/>
      <c r="Y166" s="519"/>
      <c r="Z166" s="519"/>
    </row>
    <row r="167" spans="3:27" ht="14" customHeight="1" x14ac:dyDescent="0.2">
      <c r="C167" s="195"/>
      <c r="D167" s="538"/>
      <c r="E167" s="635"/>
      <c r="F167" s="530"/>
      <c r="G167" s="531"/>
      <c r="H167" s="531"/>
      <c r="I167" s="531"/>
      <c r="J167" s="531"/>
      <c r="K167" s="531"/>
      <c r="L167" s="531"/>
      <c r="M167" s="531"/>
      <c r="N167" s="531"/>
      <c r="O167" s="531"/>
      <c r="P167" s="531"/>
      <c r="Q167" s="531"/>
      <c r="R167" s="531"/>
      <c r="S167" s="531"/>
      <c r="T167" s="531"/>
      <c r="U167" s="532"/>
      <c r="V167" s="164"/>
      <c r="W167" s="165"/>
      <c r="X167" s="165"/>
      <c r="Y167" s="165"/>
    </row>
    <row r="168" spans="3:27" ht="14" customHeight="1" x14ac:dyDescent="0.2">
      <c r="C168" s="195"/>
      <c r="D168" s="536" t="s">
        <v>19</v>
      </c>
      <c r="E168" s="633" t="s">
        <v>248</v>
      </c>
      <c r="F168" s="299" t="s">
        <v>437</v>
      </c>
      <c r="G168" s="32"/>
      <c r="H168" s="32"/>
      <c r="I168" s="30"/>
      <c r="J168" s="30"/>
      <c r="K168" s="30"/>
      <c r="L168" s="31"/>
      <c r="M168" s="31"/>
      <c r="N168" s="31"/>
      <c r="O168" s="32"/>
      <c r="P168" s="32"/>
      <c r="Q168" s="32"/>
      <c r="R168" s="32"/>
      <c r="S168" s="30"/>
      <c r="T168" s="291"/>
      <c r="U168" s="33"/>
      <c r="V168" s="179"/>
      <c r="W168" s="165"/>
      <c r="X168" s="165"/>
      <c r="Y168" s="165"/>
    </row>
    <row r="169" spans="3:27" ht="38" customHeight="1" x14ac:dyDescent="0.2">
      <c r="C169" s="195"/>
      <c r="D169" s="537"/>
      <c r="E169" s="634"/>
      <c r="F169" s="631" t="s">
        <v>261</v>
      </c>
      <c r="G169" s="632"/>
      <c r="H169" s="632"/>
      <c r="I169" s="632"/>
      <c r="J169" s="632"/>
      <c r="K169" s="639">
        <f>+別紙!AA24</f>
        <v>0</v>
      </c>
      <c r="L169" s="639"/>
      <c r="M169" s="639"/>
      <c r="N169" s="639"/>
      <c r="O169" s="639"/>
      <c r="P169" s="196" t="s">
        <v>13</v>
      </c>
      <c r="Q169" s="520" t="s">
        <v>361</v>
      </c>
      <c r="R169" s="520"/>
      <c r="S169" s="520"/>
      <c r="T169" s="520"/>
      <c r="U169" s="521"/>
      <c r="V169" s="292"/>
      <c r="W169" s="292"/>
      <c r="X169" s="179"/>
      <c r="Y169" s="165"/>
      <c r="Z169" s="165"/>
      <c r="AA169" s="165"/>
    </row>
    <row r="170" spans="3:27" ht="38" customHeight="1" x14ac:dyDescent="0.2">
      <c r="C170" s="195"/>
      <c r="D170" s="537"/>
      <c r="E170" s="634"/>
      <c r="F170" s="631" t="s">
        <v>262</v>
      </c>
      <c r="G170" s="632"/>
      <c r="H170" s="632"/>
      <c r="I170" s="632"/>
      <c r="J170" s="632"/>
      <c r="K170" s="639">
        <f>+別紙!AA27</f>
        <v>0</v>
      </c>
      <c r="L170" s="639"/>
      <c r="M170" s="639"/>
      <c r="N170" s="639"/>
      <c r="O170" s="639"/>
      <c r="P170" s="196" t="s">
        <v>13</v>
      </c>
      <c r="Q170" s="520" t="s">
        <v>362</v>
      </c>
      <c r="R170" s="520"/>
      <c r="S170" s="520"/>
      <c r="T170" s="520"/>
      <c r="U170" s="521"/>
      <c r="V170" s="292"/>
      <c r="W170" s="292"/>
      <c r="X170" s="179"/>
      <c r="Y170" s="165"/>
      <c r="Z170" s="165"/>
      <c r="AA170" s="165"/>
    </row>
    <row r="171" spans="3:27" ht="15" customHeight="1" x14ac:dyDescent="0.2">
      <c r="C171" s="195"/>
      <c r="D171" s="537"/>
      <c r="E171" s="634"/>
      <c r="F171" s="180" t="s">
        <v>247</v>
      </c>
      <c r="G171" s="37"/>
      <c r="H171" s="37"/>
      <c r="I171" s="35"/>
      <c r="J171" s="35"/>
      <c r="K171" s="35"/>
      <c r="L171" s="36"/>
      <c r="M171" s="36"/>
      <c r="N171" s="36"/>
      <c r="O171" s="37"/>
      <c r="P171" s="37"/>
      <c r="Q171" s="37"/>
      <c r="R171" s="37"/>
      <c r="S171" s="35"/>
      <c r="T171" s="35"/>
      <c r="U171" s="38"/>
      <c r="V171" s="164"/>
      <c r="W171" s="165"/>
      <c r="X171" s="165"/>
      <c r="Y171" s="165"/>
    </row>
    <row r="172" spans="3:27" ht="14" customHeight="1" x14ac:dyDescent="0.2">
      <c r="C172" s="195"/>
      <c r="D172" s="537"/>
      <c r="E172" s="634"/>
      <c r="F172" s="527"/>
      <c r="G172" s="528"/>
      <c r="H172" s="528"/>
      <c r="I172" s="528"/>
      <c r="J172" s="528"/>
      <c r="K172" s="528"/>
      <c r="L172" s="528"/>
      <c r="M172" s="528"/>
      <c r="N172" s="528"/>
      <c r="O172" s="528"/>
      <c r="P172" s="528"/>
      <c r="Q172" s="528"/>
      <c r="R172" s="528"/>
      <c r="S172" s="528"/>
      <c r="T172" s="528"/>
      <c r="U172" s="529"/>
      <c r="V172" s="164"/>
      <c r="W172" s="165"/>
      <c r="X172" s="165"/>
      <c r="Y172" s="165"/>
    </row>
    <row r="173" spans="3:27" ht="14" customHeight="1" x14ac:dyDescent="0.2">
      <c r="C173" s="195"/>
      <c r="D173" s="537"/>
      <c r="E173" s="634"/>
      <c r="F173" s="527"/>
      <c r="G173" s="528"/>
      <c r="H173" s="528"/>
      <c r="I173" s="528"/>
      <c r="J173" s="528"/>
      <c r="K173" s="528"/>
      <c r="L173" s="528"/>
      <c r="M173" s="528"/>
      <c r="N173" s="528"/>
      <c r="O173" s="528"/>
      <c r="P173" s="528"/>
      <c r="Q173" s="528"/>
      <c r="R173" s="528"/>
      <c r="S173" s="528"/>
      <c r="T173" s="528"/>
      <c r="U173" s="529"/>
      <c r="V173" s="164"/>
      <c r="W173" s="165"/>
      <c r="X173" s="165"/>
      <c r="Y173" s="165"/>
    </row>
    <row r="174" spans="3:27" ht="14" customHeight="1" x14ac:dyDescent="0.2">
      <c r="C174" s="195"/>
      <c r="D174" s="537"/>
      <c r="E174" s="634"/>
      <c r="F174" s="527"/>
      <c r="G174" s="528"/>
      <c r="H174" s="528"/>
      <c r="I174" s="528"/>
      <c r="J174" s="528"/>
      <c r="K174" s="528"/>
      <c r="L174" s="528"/>
      <c r="M174" s="528"/>
      <c r="N174" s="528"/>
      <c r="O174" s="528"/>
      <c r="P174" s="528"/>
      <c r="Q174" s="528"/>
      <c r="R174" s="528"/>
      <c r="S174" s="528"/>
      <c r="T174" s="528"/>
      <c r="U174" s="529"/>
      <c r="V174" s="164"/>
      <c r="W174" s="165"/>
      <c r="X174" s="165"/>
      <c r="Y174" s="165"/>
    </row>
    <row r="175" spans="3:27" ht="14" customHeight="1" x14ac:dyDescent="0.2">
      <c r="C175" s="195"/>
      <c r="D175" s="537"/>
      <c r="E175" s="634"/>
      <c r="F175" s="527"/>
      <c r="G175" s="528"/>
      <c r="H175" s="528"/>
      <c r="I175" s="528"/>
      <c r="J175" s="528"/>
      <c r="K175" s="528"/>
      <c r="L175" s="528"/>
      <c r="M175" s="528"/>
      <c r="N175" s="528"/>
      <c r="O175" s="528"/>
      <c r="P175" s="528"/>
      <c r="Q175" s="528"/>
      <c r="R175" s="528"/>
      <c r="S175" s="528"/>
      <c r="T175" s="528"/>
      <c r="U175" s="529"/>
      <c r="V175" s="164"/>
      <c r="W175" s="165"/>
      <c r="X175" s="165"/>
      <c r="Y175" s="165"/>
    </row>
    <row r="176" spans="3:27" ht="14" customHeight="1" x14ac:dyDescent="0.2">
      <c r="C176" s="195"/>
      <c r="D176" s="537"/>
      <c r="E176" s="634"/>
      <c r="F176" s="527"/>
      <c r="G176" s="528"/>
      <c r="H176" s="528"/>
      <c r="I176" s="528"/>
      <c r="J176" s="528"/>
      <c r="K176" s="528"/>
      <c r="L176" s="528"/>
      <c r="M176" s="528"/>
      <c r="N176" s="528"/>
      <c r="O176" s="528"/>
      <c r="P176" s="528"/>
      <c r="Q176" s="528"/>
      <c r="R176" s="528"/>
      <c r="S176" s="528"/>
      <c r="T176" s="528"/>
      <c r="U176" s="529"/>
      <c r="V176" s="164"/>
      <c r="W176" s="165"/>
      <c r="X176" s="165"/>
      <c r="Y176" s="165"/>
    </row>
    <row r="177" spans="3:27" ht="14" customHeight="1" x14ac:dyDescent="0.2">
      <c r="C177" s="195"/>
      <c r="D177" s="537"/>
      <c r="E177" s="634"/>
      <c r="F177" s="527"/>
      <c r="G177" s="528"/>
      <c r="H177" s="528"/>
      <c r="I177" s="528"/>
      <c r="J177" s="528"/>
      <c r="K177" s="528"/>
      <c r="L177" s="528"/>
      <c r="M177" s="528"/>
      <c r="N177" s="528"/>
      <c r="O177" s="528"/>
      <c r="P177" s="528"/>
      <c r="Q177" s="528"/>
      <c r="R177" s="528"/>
      <c r="S177" s="528"/>
      <c r="T177" s="528"/>
      <c r="U177" s="529"/>
      <c r="V177" s="164"/>
      <c r="W177" s="165"/>
      <c r="X177" s="165"/>
      <c r="Y177" s="165"/>
    </row>
    <row r="178" spans="3:27" ht="14" customHeight="1" x14ac:dyDescent="0.2">
      <c r="C178" s="195"/>
      <c r="D178" s="537"/>
      <c r="E178" s="634"/>
      <c r="F178" s="527"/>
      <c r="G178" s="528"/>
      <c r="H178" s="528"/>
      <c r="I178" s="528"/>
      <c r="J178" s="528"/>
      <c r="K178" s="528"/>
      <c r="L178" s="528"/>
      <c r="M178" s="528"/>
      <c r="N178" s="528"/>
      <c r="O178" s="528"/>
      <c r="P178" s="528"/>
      <c r="Q178" s="528"/>
      <c r="R178" s="528"/>
      <c r="S178" s="528"/>
      <c r="T178" s="528"/>
      <c r="U178" s="529"/>
      <c r="V178" s="518"/>
      <c r="W178" s="519"/>
      <c r="X178" s="519"/>
      <c r="Y178" s="519"/>
      <c r="Z178" s="519"/>
      <c r="AA178" s="519"/>
    </row>
    <row r="179" spans="3:27" ht="14" customHeight="1" x14ac:dyDescent="0.2">
      <c r="C179" s="197"/>
      <c r="D179" s="538"/>
      <c r="E179" s="635"/>
      <c r="F179" s="530"/>
      <c r="G179" s="531"/>
      <c r="H179" s="531"/>
      <c r="I179" s="531"/>
      <c r="J179" s="531"/>
      <c r="K179" s="531"/>
      <c r="L179" s="531"/>
      <c r="M179" s="531"/>
      <c r="N179" s="531"/>
      <c r="O179" s="531"/>
      <c r="P179" s="531"/>
      <c r="Q179" s="531"/>
      <c r="R179" s="531"/>
      <c r="S179" s="531"/>
      <c r="T179" s="531"/>
      <c r="U179" s="532"/>
      <c r="V179" s="164"/>
      <c r="W179" s="165"/>
      <c r="X179" s="165"/>
      <c r="Y179" s="165"/>
    </row>
    <row r="180" spans="3:27" ht="18" customHeight="1" x14ac:dyDescent="0.2">
      <c r="C180" s="539" t="s">
        <v>418</v>
      </c>
      <c r="D180" s="539"/>
      <c r="E180" s="539"/>
      <c r="F180" s="539"/>
      <c r="G180" s="539"/>
      <c r="H180" s="539"/>
      <c r="I180" s="539"/>
      <c r="J180" s="539"/>
      <c r="K180" s="539"/>
      <c r="L180" s="539"/>
      <c r="M180" s="539"/>
      <c r="N180" s="539"/>
      <c r="O180" s="539"/>
      <c r="P180" s="539"/>
      <c r="Q180" s="539"/>
      <c r="R180" s="539"/>
      <c r="S180" s="539"/>
      <c r="T180" s="539"/>
      <c r="U180" s="539"/>
      <c r="V180" s="179"/>
      <c r="W180" s="165"/>
      <c r="X180" s="165"/>
      <c r="Y180" s="165"/>
    </row>
    <row r="181" spans="3:27" ht="15" customHeight="1" x14ac:dyDescent="0.2">
      <c r="C181" s="182" t="s">
        <v>263</v>
      </c>
      <c r="D181" s="194"/>
      <c r="E181" s="194"/>
      <c r="F181" s="337"/>
      <c r="G181" s="337"/>
      <c r="H181" s="337"/>
      <c r="I181" s="337"/>
      <c r="J181" s="337"/>
      <c r="K181" s="337"/>
      <c r="L181" s="337"/>
      <c r="M181" s="337"/>
      <c r="N181" s="337"/>
      <c r="O181" s="337"/>
      <c r="P181" s="337"/>
      <c r="Q181" s="337"/>
      <c r="R181" s="337"/>
      <c r="S181" s="337"/>
      <c r="T181" s="337"/>
      <c r="U181" s="262"/>
      <c r="V181" s="164"/>
      <c r="W181" s="165"/>
      <c r="X181" s="165"/>
      <c r="Y181" s="165"/>
    </row>
    <row r="182" spans="3:27" ht="15" customHeight="1" x14ac:dyDescent="0.2">
      <c r="C182" s="195"/>
      <c r="D182" s="536" t="s">
        <v>17</v>
      </c>
      <c r="E182" s="636" t="s">
        <v>245</v>
      </c>
      <c r="F182" s="32" t="s">
        <v>436</v>
      </c>
      <c r="G182" s="32"/>
      <c r="H182" s="32"/>
      <c r="I182" s="30"/>
      <c r="J182" s="30"/>
      <c r="K182" s="30"/>
      <c r="L182" s="31"/>
      <c r="M182" s="31"/>
      <c r="N182" s="31"/>
      <c r="O182" s="32"/>
      <c r="P182" s="32"/>
      <c r="Q182" s="32"/>
      <c r="R182" s="32"/>
      <c r="S182" s="30"/>
      <c r="T182" s="30"/>
      <c r="U182" s="33"/>
      <c r="V182" s="164"/>
      <c r="W182" s="165"/>
      <c r="X182" s="165"/>
      <c r="Y182" s="165"/>
    </row>
    <row r="183" spans="3:27" ht="45" customHeight="1" x14ac:dyDescent="0.2">
      <c r="C183" s="195"/>
      <c r="D183" s="537"/>
      <c r="E183" s="637"/>
      <c r="F183" s="631" t="s">
        <v>264</v>
      </c>
      <c r="G183" s="632"/>
      <c r="H183" s="632"/>
      <c r="I183" s="632"/>
      <c r="J183" s="632"/>
      <c r="K183" s="642" t="str">
        <f>+別紙!AA13</f>
        <v>0</v>
      </c>
      <c r="L183" s="642"/>
      <c r="M183" s="642"/>
      <c r="N183" s="642"/>
      <c r="O183" s="642"/>
      <c r="P183" s="196" t="s">
        <v>13</v>
      </c>
      <c r="Q183" s="520" t="s">
        <v>363</v>
      </c>
      <c r="R183" s="520"/>
      <c r="S183" s="520"/>
      <c r="T183" s="520"/>
      <c r="U183" s="521"/>
      <c r="V183" s="292"/>
      <c r="W183" s="179"/>
      <c r="X183" s="165"/>
      <c r="Y183" s="165"/>
      <c r="Z183" s="165"/>
    </row>
    <row r="184" spans="3:27" ht="14" customHeight="1" x14ac:dyDescent="0.2">
      <c r="C184" s="195"/>
      <c r="D184" s="537"/>
      <c r="E184" s="637"/>
      <c r="F184" s="37" t="s">
        <v>246</v>
      </c>
      <c r="G184" s="37"/>
      <c r="H184" s="37"/>
      <c r="I184" s="259"/>
      <c r="J184" s="259"/>
      <c r="K184" s="259"/>
      <c r="L184" s="259"/>
      <c r="M184" s="259"/>
      <c r="N184" s="259"/>
      <c r="O184" s="259"/>
      <c r="P184" s="259"/>
      <c r="Q184" s="259"/>
      <c r="R184" s="259"/>
      <c r="S184" s="259"/>
      <c r="T184" s="293"/>
      <c r="U184" s="260"/>
      <c r="V184" s="179"/>
      <c r="W184" s="165"/>
      <c r="X184" s="165"/>
      <c r="Y184" s="165"/>
    </row>
    <row r="185" spans="3:27" ht="14" customHeight="1" x14ac:dyDescent="0.2">
      <c r="C185" s="195"/>
      <c r="D185" s="537"/>
      <c r="E185" s="637"/>
      <c r="F185" s="527"/>
      <c r="G185" s="528"/>
      <c r="H185" s="528"/>
      <c r="I185" s="528"/>
      <c r="J185" s="528"/>
      <c r="K185" s="528"/>
      <c r="L185" s="528"/>
      <c r="M185" s="528"/>
      <c r="N185" s="528"/>
      <c r="O185" s="528"/>
      <c r="P185" s="528"/>
      <c r="Q185" s="528"/>
      <c r="R185" s="528"/>
      <c r="S185" s="528"/>
      <c r="T185" s="528"/>
      <c r="U185" s="529"/>
      <c r="V185" s="164"/>
      <c r="W185" s="165"/>
      <c r="X185" s="165"/>
      <c r="Y185" s="165"/>
    </row>
    <row r="186" spans="3:27" ht="14" customHeight="1" x14ac:dyDescent="0.2">
      <c r="C186" s="195"/>
      <c r="D186" s="537"/>
      <c r="E186" s="637"/>
      <c r="F186" s="527"/>
      <c r="G186" s="528"/>
      <c r="H186" s="528"/>
      <c r="I186" s="528"/>
      <c r="J186" s="528"/>
      <c r="K186" s="528"/>
      <c r="L186" s="528"/>
      <c r="M186" s="528"/>
      <c r="N186" s="528"/>
      <c r="O186" s="528"/>
      <c r="P186" s="528"/>
      <c r="Q186" s="528"/>
      <c r="R186" s="528"/>
      <c r="S186" s="528"/>
      <c r="T186" s="528"/>
      <c r="U186" s="529"/>
      <c r="V186" s="164"/>
      <c r="W186" s="165"/>
      <c r="X186" s="165"/>
      <c r="Y186" s="165"/>
    </row>
    <row r="187" spans="3:27" ht="14" customHeight="1" x14ac:dyDescent="0.2">
      <c r="C187" s="195"/>
      <c r="D187" s="537"/>
      <c r="E187" s="637"/>
      <c r="F187" s="527"/>
      <c r="G187" s="528"/>
      <c r="H187" s="528"/>
      <c r="I187" s="528"/>
      <c r="J187" s="528"/>
      <c r="K187" s="528"/>
      <c r="L187" s="528"/>
      <c r="M187" s="528"/>
      <c r="N187" s="528"/>
      <c r="O187" s="528"/>
      <c r="P187" s="528"/>
      <c r="Q187" s="528"/>
      <c r="R187" s="528"/>
      <c r="S187" s="528"/>
      <c r="T187" s="528"/>
      <c r="U187" s="529"/>
      <c r="V187" s="164"/>
      <c r="W187" s="165"/>
      <c r="X187" s="165"/>
      <c r="Y187" s="165"/>
    </row>
    <row r="188" spans="3:27" ht="14" customHeight="1" x14ac:dyDescent="0.2">
      <c r="C188" s="195"/>
      <c r="D188" s="537"/>
      <c r="E188" s="637"/>
      <c r="F188" s="527"/>
      <c r="G188" s="528"/>
      <c r="H188" s="528"/>
      <c r="I188" s="528"/>
      <c r="J188" s="528"/>
      <c r="K188" s="528"/>
      <c r="L188" s="528"/>
      <c r="M188" s="528"/>
      <c r="N188" s="528"/>
      <c r="O188" s="528"/>
      <c r="P188" s="528"/>
      <c r="Q188" s="528"/>
      <c r="R188" s="528"/>
      <c r="S188" s="528"/>
      <c r="T188" s="528"/>
      <c r="U188" s="529"/>
      <c r="V188" s="164"/>
      <c r="W188" s="165"/>
      <c r="X188" s="165"/>
      <c r="Y188" s="165"/>
    </row>
    <row r="189" spans="3:27" ht="14" customHeight="1" x14ac:dyDescent="0.2">
      <c r="C189" s="195"/>
      <c r="D189" s="537"/>
      <c r="E189" s="637"/>
      <c r="F189" s="527"/>
      <c r="G189" s="528"/>
      <c r="H189" s="528"/>
      <c r="I189" s="528"/>
      <c r="J189" s="528"/>
      <c r="K189" s="528"/>
      <c r="L189" s="528"/>
      <c r="M189" s="528"/>
      <c r="N189" s="528"/>
      <c r="O189" s="528"/>
      <c r="P189" s="528"/>
      <c r="Q189" s="528"/>
      <c r="R189" s="528"/>
      <c r="S189" s="528"/>
      <c r="T189" s="528"/>
      <c r="U189" s="529"/>
      <c r="V189" s="164"/>
      <c r="W189" s="165"/>
      <c r="X189" s="165"/>
      <c r="Y189" s="165"/>
    </row>
    <row r="190" spans="3:27" ht="14" customHeight="1" x14ac:dyDescent="0.2">
      <c r="C190" s="195"/>
      <c r="D190" s="537"/>
      <c r="E190" s="637"/>
      <c r="F190" s="527"/>
      <c r="G190" s="528"/>
      <c r="H190" s="528"/>
      <c r="I190" s="528"/>
      <c r="J190" s="528"/>
      <c r="K190" s="528"/>
      <c r="L190" s="528"/>
      <c r="M190" s="528"/>
      <c r="N190" s="528"/>
      <c r="O190" s="528"/>
      <c r="P190" s="528"/>
      <c r="Q190" s="528"/>
      <c r="R190" s="528"/>
      <c r="S190" s="528"/>
      <c r="T190" s="528"/>
      <c r="U190" s="529"/>
      <c r="V190" s="164"/>
      <c r="W190" s="165"/>
      <c r="X190" s="165"/>
      <c r="Y190" s="165"/>
    </row>
    <row r="191" spans="3:27" ht="14" customHeight="1" x14ac:dyDescent="0.2">
      <c r="C191" s="195"/>
      <c r="D191" s="537"/>
      <c r="E191" s="637"/>
      <c r="F191" s="527"/>
      <c r="G191" s="528"/>
      <c r="H191" s="528"/>
      <c r="I191" s="528"/>
      <c r="J191" s="528"/>
      <c r="K191" s="528"/>
      <c r="L191" s="528"/>
      <c r="M191" s="528"/>
      <c r="N191" s="528"/>
      <c r="O191" s="528"/>
      <c r="P191" s="528"/>
      <c r="Q191" s="528"/>
      <c r="R191" s="528"/>
      <c r="S191" s="528"/>
      <c r="T191" s="528"/>
      <c r="U191" s="529"/>
      <c r="V191" s="164"/>
      <c r="W191" s="165"/>
      <c r="X191" s="165"/>
      <c r="Y191" s="165"/>
    </row>
    <row r="192" spans="3:27" ht="14" customHeight="1" x14ac:dyDescent="0.2">
      <c r="C192" s="195"/>
      <c r="D192" s="537"/>
      <c r="E192" s="637"/>
      <c r="F192" s="527"/>
      <c r="G192" s="528"/>
      <c r="H192" s="528"/>
      <c r="I192" s="528"/>
      <c r="J192" s="528"/>
      <c r="K192" s="528"/>
      <c r="L192" s="528"/>
      <c r="M192" s="528"/>
      <c r="N192" s="528"/>
      <c r="O192" s="528"/>
      <c r="P192" s="528"/>
      <c r="Q192" s="528"/>
      <c r="R192" s="528"/>
      <c r="S192" s="528"/>
      <c r="T192" s="528"/>
      <c r="U192" s="529"/>
      <c r="V192" s="518"/>
      <c r="W192" s="519"/>
      <c r="X192" s="519"/>
      <c r="Y192" s="519"/>
      <c r="Z192" s="519"/>
    </row>
    <row r="193" spans="3:27" ht="14" customHeight="1" x14ac:dyDescent="0.2">
      <c r="C193" s="195"/>
      <c r="D193" s="538"/>
      <c r="E193" s="638"/>
      <c r="F193" s="527"/>
      <c r="G193" s="528"/>
      <c r="H193" s="528"/>
      <c r="I193" s="528"/>
      <c r="J193" s="528"/>
      <c r="K193" s="528"/>
      <c r="L193" s="528"/>
      <c r="M193" s="528"/>
      <c r="N193" s="528"/>
      <c r="O193" s="528"/>
      <c r="P193" s="528"/>
      <c r="Q193" s="528"/>
      <c r="R193" s="528"/>
      <c r="S193" s="528"/>
      <c r="T193" s="528"/>
      <c r="U193" s="529"/>
      <c r="V193" s="164"/>
      <c r="W193" s="165"/>
      <c r="X193" s="165"/>
      <c r="Y193" s="165"/>
    </row>
    <row r="194" spans="3:27" ht="15" customHeight="1" x14ac:dyDescent="0.2">
      <c r="C194" s="195"/>
      <c r="D194" s="536" t="s">
        <v>19</v>
      </c>
      <c r="E194" s="633" t="s">
        <v>248</v>
      </c>
      <c r="F194" s="299" t="s">
        <v>437</v>
      </c>
      <c r="G194" s="32"/>
      <c r="H194" s="32"/>
      <c r="I194" s="30"/>
      <c r="J194" s="30"/>
      <c r="K194" s="30"/>
      <c r="L194" s="31"/>
      <c r="M194" s="31"/>
      <c r="N194" s="31"/>
      <c r="O194" s="32"/>
      <c r="P194" s="32"/>
      <c r="Q194" s="32"/>
      <c r="R194" s="32"/>
      <c r="S194" s="30"/>
      <c r="T194" s="30"/>
      <c r="U194" s="33"/>
      <c r="V194" s="164"/>
      <c r="W194" s="165"/>
      <c r="X194" s="165"/>
      <c r="Y194" s="165"/>
    </row>
    <row r="195" spans="3:27" ht="45" customHeight="1" x14ac:dyDescent="0.2">
      <c r="C195" s="195"/>
      <c r="D195" s="537"/>
      <c r="E195" s="634"/>
      <c r="F195" s="631" t="s">
        <v>265</v>
      </c>
      <c r="G195" s="632"/>
      <c r="H195" s="632"/>
      <c r="I195" s="632"/>
      <c r="J195" s="632"/>
      <c r="K195" s="639">
        <f>+別紙!AA22+別紙!AA29</f>
        <v>0</v>
      </c>
      <c r="L195" s="639"/>
      <c r="M195" s="639"/>
      <c r="N195" s="639"/>
      <c r="O195" s="639"/>
      <c r="P195" s="193" t="s">
        <v>13</v>
      </c>
      <c r="Q195" s="520" t="s">
        <v>364</v>
      </c>
      <c r="R195" s="520"/>
      <c r="S195" s="520"/>
      <c r="T195" s="520"/>
      <c r="U195" s="521"/>
      <c r="V195" s="164"/>
      <c r="W195" s="165"/>
      <c r="X195" s="165"/>
      <c r="Y195" s="165"/>
    </row>
    <row r="196" spans="3:27" ht="15" customHeight="1" x14ac:dyDescent="0.2">
      <c r="C196" s="195"/>
      <c r="D196" s="537"/>
      <c r="E196" s="634"/>
      <c r="F196" s="180" t="s">
        <v>247</v>
      </c>
      <c r="G196" s="37"/>
      <c r="H196" s="37"/>
      <c r="I196" s="35"/>
      <c r="J196" s="35"/>
      <c r="K196" s="35"/>
      <c r="L196" s="36"/>
      <c r="M196" s="36"/>
      <c r="N196" s="36"/>
      <c r="O196" s="37"/>
      <c r="P196" s="37"/>
      <c r="Q196" s="193"/>
      <c r="R196" s="193"/>
      <c r="S196" s="291"/>
      <c r="T196" s="291"/>
      <c r="U196" s="38"/>
      <c r="V196" s="179"/>
      <c r="W196" s="165"/>
      <c r="X196" s="165"/>
      <c r="Y196" s="165"/>
    </row>
    <row r="197" spans="3:27" ht="14" customHeight="1" x14ac:dyDescent="0.2">
      <c r="C197" s="195"/>
      <c r="D197" s="537"/>
      <c r="E197" s="634"/>
      <c r="F197" s="527"/>
      <c r="G197" s="528"/>
      <c r="H197" s="528"/>
      <c r="I197" s="528"/>
      <c r="J197" s="528"/>
      <c r="K197" s="528"/>
      <c r="L197" s="528"/>
      <c r="M197" s="528"/>
      <c r="N197" s="528"/>
      <c r="O197" s="528"/>
      <c r="P197" s="528"/>
      <c r="Q197" s="528"/>
      <c r="R197" s="528"/>
      <c r="S197" s="528"/>
      <c r="T197" s="528"/>
      <c r="U197" s="529"/>
      <c r="V197" s="164"/>
      <c r="W197" s="165"/>
      <c r="X197" s="165"/>
      <c r="Y197" s="165"/>
    </row>
    <row r="198" spans="3:27" ht="14" customHeight="1" x14ac:dyDescent="0.2">
      <c r="C198" s="195"/>
      <c r="D198" s="537"/>
      <c r="E198" s="634"/>
      <c r="F198" s="527"/>
      <c r="G198" s="528"/>
      <c r="H198" s="528"/>
      <c r="I198" s="528"/>
      <c r="J198" s="528"/>
      <c r="K198" s="528"/>
      <c r="L198" s="528"/>
      <c r="M198" s="528"/>
      <c r="N198" s="528"/>
      <c r="O198" s="528"/>
      <c r="P198" s="528"/>
      <c r="Q198" s="528"/>
      <c r="R198" s="528"/>
      <c r="S198" s="528"/>
      <c r="T198" s="528"/>
      <c r="U198" s="529"/>
      <c r="V198" s="164"/>
      <c r="W198" s="165"/>
      <c r="X198" s="165"/>
      <c r="Y198" s="165"/>
    </row>
    <row r="199" spans="3:27" ht="14" customHeight="1" x14ac:dyDescent="0.2">
      <c r="C199" s="195"/>
      <c r="D199" s="537"/>
      <c r="E199" s="634"/>
      <c r="F199" s="527"/>
      <c r="G199" s="528"/>
      <c r="H199" s="528"/>
      <c r="I199" s="528"/>
      <c r="J199" s="528"/>
      <c r="K199" s="528"/>
      <c r="L199" s="528"/>
      <c r="M199" s="528"/>
      <c r="N199" s="528"/>
      <c r="O199" s="528"/>
      <c r="P199" s="528"/>
      <c r="Q199" s="528"/>
      <c r="R199" s="528"/>
      <c r="S199" s="528"/>
      <c r="T199" s="528"/>
      <c r="U199" s="529"/>
      <c r="V199" s="164"/>
      <c r="W199" s="165"/>
      <c r="X199" s="165"/>
      <c r="Y199" s="165"/>
    </row>
    <row r="200" spans="3:27" ht="14" customHeight="1" x14ac:dyDescent="0.2">
      <c r="C200" s="195"/>
      <c r="D200" s="537"/>
      <c r="E200" s="634"/>
      <c r="F200" s="527"/>
      <c r="G200" s="528"/>
      <c r="H200" s="528"/>
      <c r="I200" s="528"/>
      <c r="J200" s="528"/>
      <c r="K200" s="528"/>
      <c r="L200" s="528"/>
      <c r="M200" s="528"/>
      <c r="N200" s="528"/>
      <c r="O200" s="528"/>
      <c r="P200" s="528"/>
      <c r="Q200" s="528"/>
      <c r="R200" s="528"/>
      <c r="S200" s="528"/>
      <c r="T200" s="528"/>
      <c r="U200" s="529"/>
      <c r="V200" s="164"/>
      <c r="W200" s="165"/>
      <c r="X200" s="165"/>
      <c r="Y200" s="165"/>
    </row>
    <row r="201" spans="3:27" ht="14" customHeight="1" x14ac:dyDescent="0.2">
      <c r="C201" s="195"/>
      <c r="D201" s="537"/>
      <c r="E201" s="634"/>
      <c r="F201" s="527"/>
      <c r="G201" s="528"/>
      <c r="H201" s="528"/>
      <c r="I201" s="528"/>
      <c r="J201" s="528"/>
      <c r="K201" s="528"/>
      <c r="L201" s="528"/>
      <c r="M201" s="528"/>
      <c r="N201" s="528"/>
      <c r="O201" s="528"/>
      <c r="P201" s="528"/>
      <c r="Q201" s="528"/>
      <c r="R201" s="528"/>
      <c r="S201" s="528"/>
      <c r="T201" s="528"/>
      <c r="U201" s="529"/>
      <c r="V201" s="164"/>
      <c r="W201" s="165"/>
      <c r="X201" s="165"/>
      <c r="Y201" s="165"/>
    </row>
    <row r="202" spans="3:27" ht="14" customHeight="1" x14ac:dyDescent="0.2">
      <c r="C202" s="195"/>
      <c r="D202" s="537"/>
      <c r="E202" s="634"/>
      <c r="F202" s="527"/>
      <c r="G202" s="528"/>
      <c r="H202" s="528"/>
      <c r="I202" s="528"/>
      <c r="J202" s="528"/>
      <c r="K202" s="528"/>
      <c r="L202" s="528"/>
      <c r="M202" s="528"/>
      <c r="N202" s="528"/>
      <c r="O202" s="528"/>
      <c r="P202" s="528"/>
      <c r="Q202" s="528"/>
      <c r="R202" s="528"/>
      <c r="S202" s="528"/>
      <c r="T202" s="528"/>
      <c r="U202" s="529"/>
      <c r="V202" s="164"/>
      <c r="W202" s="165"/>
      <c r="X202" s="165"/>
      <c r="Y202" s="165"/>
    </row>
    <row r="203" spans="3:27" ht="14" customHeight="1" x14ac:dyDescent="0.2">
      <c r="C203" s="195"/>
      <c r="D203" s="537"/>
      <c r="E203" s="634"/>
      <c r="F203" s="527"/>
      <c r="G203" s="528"/>
      <c r="H203" s="528"/>
      <c r="I203" s="528"/>
      <c r="J203" s="528"/>
      <c r="K203" s="528"/>
      <c r="L203" s="528"/>
      <c r="M203" s="528"/>
      <c r="N203" s="528"/>
      <c r="O203" s="528"/>
      <c r="P203" s="528"/>
      <c r="Q203" s="528"/>
      <c r="R203" s="528"/>
      <c r="S203" s="528"/>
      <c r="T203" s="528"/>
      <c r="U203" s="529"/>
      <c r="V203" s="164"/>
      <c r="W203" s="165"/>
      <c r="X203" s="165"/>
      <c r="Y203" s="165"/>
    </row>
    <row r="204" spans="3:27" ht="14" customHeight="1" x14ac:dyDescent="0.2">
      <c r="C204" s="195"/>
      <c r="D204" s="537"/>
      <c r="E204" s="634"/>
      <c r="F204" s="527"/>
      <c r="G204" s="528"/>
      <c r="H204" s="528"/>
      <c r="I204" s="528"/>
      <c r="J204" s="528"/>
      <c r="K204" s="528"/>
      <c r="L204" s="528"/>
      <c r="M204" s="528"/>
      <c r="N204" s="528"/>
      <c r="O204" s="528"/>
      <c r="P204" s="528"/>
      <c r="Q204" s="528"/>
      <c r="R204" s="528"/>
      <c r="S204" s="528"/>
      <c r="T204" s="528"/>
      <c r="U204" s="529"/>
      <c r="V204" s="518"/>
      <c r="W204" s="519"/>
      <c r="X204" s="519"/>
      <c r="Y204" s="519"/>
      <c r="Z204" s="519"/>
      <c r="AA204" s="519"/>
    </row>
    <row r="205" spans="3:27" ht="14" customHeight="1" x14ac:dyDescent="0.2">
      <c r="C205" s="197"/>
      <c r="D205" s="538"/>
      <c r="E205" s="635"/>
      <c r="F205" s="530"/>
      <c r="G205" s="531"/>
      <c r="H205" s="531"/>
      <c r="I205" s="531"/>
      <c r="J205" s="531"/>
      <c r="K205" s="531"/>
      <c r="L205" s="531"/>
      <c r="M205" s="531"/>
      <c r="N205" s="531"/>
      <c r="O205" s="531"/>
      <c r="P205" s="531"/>
      <c r="Q205" s="531"/>
      <c r="R205" s="531"/>
      <c r="S205" s="531"/>
      <c r="T205" s="531"/>
      <c r="U205" s="532"/>
      <c r="V205" s="164"/>
      <c r="W205" s="165"/>
      <c r="X205" s="165"/>
      <c r="Y205" s="165"/>
    </row>
    <row r="206" spans="3:27" ht="15" customHeight="1" x14ac:dyDescent="0.2">
      <c r="C206" s="182" t="s">
        <v>266</v>
      </c>
      <c r="D206" s="194"/>
      <c r="E206" s="194"/>
      <c r="F206" s="333"/>
      <c r="G206" s="333"/>
      <c r="H206" s="333"/>
      <c r="I206" s="333"/>
      <c r="J206" s="333"/>
      <c r="K206" s="333"/>
      <c r="L206" s="333"/>
      <c r="M206" s="333"/>
      <c r="N206" s="333"/>
      <c r="O206" s="333"/>
      <c r="P206" s="333"/>
      <c r="Q206" s="333"/>
      <c r="R206" s="333"/>
      <c r="S206" s="333"/>
      <c r="T206" s="337"/>
      <c r="U206" s="262"/>
      <c r="V206" s="164"/>
      <c r="W206" s="165"/>
      <c r="X206" s="165"/>
      <c r="Y206" s="165"/>
    </row>
    <row r="207" spans="3:27" ht="15" customHeight="1" x14ac:dyDescent="0.2">
      <c r="C207" s="195"/>
      <c r="D207" s="536" t="s">
        <v>17</v>
      </c>
      <c r="E207" s="633" t="s">
        <v>245</v>
      </c>
      <c r="F207" s="32" t="s">
        <v>436</v>
      </c>
      <c r="G207" s="32"/>
      <c r="H207" s="32"/>
      <c r="I207" s="30"/>
      <c r="J207" s="30"/>
      <c r="K207" s="30"/>
      <c r="L207" s="31"/>
      <c r="M207" s="31"/>
      <c r="N207" s="31"/>
      <c r="O207" s="32"/>
      <c r="P207" s="32"/>
      <c r="Q207" s="32"/>
      <c r="R207" s="32"/>
      <c r="S207" s="30"/>
      <c r="T207" s="30"/>
      <c r="U207" s="33"/>
      <c r="V207" s="164"/>
      <c r="W207" s="165"/>
      <c r="X207" s="165"/>
      <c r="Y207" s="165"/>
    </row>
    <row r="208" spans="3:27" ht="43.25" customHeight="1" x14ac:dyDescent="0.2">
      <c r="C208" s="195"/>
      <c r="D208" s="537"/>
      <c r="E208" s="634"/>
      <c r="F208" s="640" t="s">
        <v>267</v>
      </c>
      <c r="G208" s="641"/>
      <c r="H208" s="641"/>
      <c r="I208" s="641"/>
      <c r="J208" s="641"/>
      <c r="K208" s="639">
        <f>+別紙!AA14</f>
        <v>10568.499999999998</v>
      </c>
      <c r="L208" s="639"/>
      <c r="M208" s="639"/>
      <c r="N208" s="639"/>
      <c r="O208" s="639"/>
      <c r="P208" s="198" t="s">
        <v>13</v>
      </c>
      <c r="Q208" s="622" t="s">
        <v>365</v>
      </c>
      <c r="R208" s="623"/>
      <c r="S208" s="623"/>
      <c r="T208" s="623"/>
      <c r="U208" s="624"/>
      <c r="V208" s="164"/>
      <c r="W208" s="165"/>
      <c r="X208" s="165"/>
      <c r="Y208" s="165"/>
    </row>
    <row r="209" spans="3:26" ht="43.25" customHeight="1" x14ac:dyDescent="0.2">
      <c r="C209" s="195"/>
      <c r="D209" s="537"/>
      <c r="E209" s="634"/>
      <c r="F209" s="263"/>
      <c r="G209" s="631" t="s">
        <v>223</v>
      </c>
      <c r="H209" s="632"/>
      <c r="I209" s="632"/>
      <c r="J209" s="632"/>
      <c r="K209" s="639" t="str">
        <f>+別紙!AA15</f>
        <v>0</v>
      </c>
      <c r="L209" s="639"/>
      <c r="M209" s="639"/>
      <c r="N209" s="639"/>
      <c r="O209" s="639"/>
      <c r="P209" s="346" t="s">
        <v>13</v>
      </c>
      <c r="Q209" s="625"/>
      <c r="R209" s="626"/>
      <c r="S209" s="626"/>
      <c r="T209" s="626"/>
      <c r="U209" s="627"/>
      <c r="V209" s="164"/>
      <c r="W209" s="165"/>
      <c r="X209" s="165"/>
      <c r="Y209" s="165"/>
    </row>
    <row r="210" spans="3:26" ht="43.25" customHeight="1" x14ac:dyDescent="0.2">
      <c r="C210" s="195"/>
      <c r="D210" s="537"/>
      <c r="E210" s="634"/>
      <c r="F210" s="263"/>
      <c r="G210" s="631" t="s">
        <v>224</v>
      </c>
      <c r="H210" s="632"/>
      <c r="I210" s="632"/>
      <c r="J210" s="632"/>
      <c r="K210" s="639">
        <f>+別紙!AA16</f>
        <v>10276.099999999999</v>
      </c>
      <c r="L210" s="639"/>
      <c r="M210" s="639"/>
      <c r="N210" s="639"/>
      <c r="O210" s="639"/>
      <c r="P210" s="346" t="s">
        <v>13</v>
      </c>
      <c r="Q210" s="625"/>
      <c r="R210" s="626"/>
      <c r="S210" s="626"/>
      <c r="T210" s="626"/>
      <c r="U210" s="627"/>
      <c r="V210" s="164"/>
      <c r="W210" s="165"/>
      <c r="X210" s="165"/>
      <c r="Y210" s="165"/>
    </row>
    <row r="211" spans="3:26" ht="43.25" customHeight="1" x14ac:dyDescent="0.2">
      <c r="C211" s="195"/>
      <c r="D211" s="537"/>
      <c r="E211" s="634"/>
      <c r="F211" s="263"/>
      <c r="G211" s="631" t="s">
        <v>408</v>
      </c>
      <c r="H211" s="632"/>
      <c r="I211" s="632"/>
      <c r="J211" s="632"/>
      <c r="K211" s="639" t="str">
        <f>+別紙!AA17</f>
        <v>0</v>
      </c>
      <c r="L211" s="639"/>
      <c r="M211" s="639"/>
      <c r="N211" s="639"/>
      <c r="O211" s="639"/>
      <c r="P211" s="346" t="s">
        <v>13</v>
      </c>
      <c r="Q211" s="625"/>
      <c r="R211" s="626"/>
      <c r="S211" s="626"/>
      <c r="T211" s="626"/>
      <c r="U211" s="627"/>
      <c r="V211" s="164"/>
      <c r="W211" s="165"/>
      <c r="X211" s="165"/>
      <c r="Y211" s="165"/>
    </row>
    <row r="212" spans="3:26" ht="43.25" customHeight="1" x14ac:dyDescent="0.2">
      <c r="C212" s="195"/>
      <c r="D212" s="537"/>
      <c r="E212" s="634"/>
      <c r="F212" s="264"/>
      <c r="G212" s="631" t="s">
        <v>409</v>
      </c>
      <c r="H212" s="632"/>
      <c r="I212" s="632"/>
      <c r="J212" s="632"/>
      <c r="K212" s="639" t="str">
        <f>+別紙!AA18</f>
        <v>0</v>
      </c>
      <c r="L212" s="639"/>
      <c r="M212" s="639"/>
      <c r="N212" s="639"/>
      <c r="O212" s="639"/>
      <c r="P212" s="346" t="s">
        <v>13</v>
      </c>
      <c r="Q212" s="628"/>
      <c r="R212" s="629"/>
      <c r="S212" s="629"/>
      <c r="T212" s="629"/>
      <c r="U212" s="630"/>
      <c r="V212" s="164"/>
      <c r="W212" s="165"/>
      <c r="X212" s="165"/>
      <c r="Y212" s="165"/>
    </row>
    <row r="213" spans="3:26" ht="14" customHeight="1" x14ac:dyDescent="0.2">
      <c r="C213" s="195"/>
      <c r="D213" s="537"/>
      <c r="E213" s="634"/>
      <c r="F213" s="37" t="s">
        <v>246</v>
      </c>
      <c r="G213" s="37"/>
      <c r="H213" s="37"/>
      <c r="I213" s="259"/>
      <c r="J213" s="259"/>
      <c r="K213" s="259"/>
      <c r="L213" s="259"/>
      <c r="M213" s="259"/>
      <c r="N213" s="259"/>
      <c r="O213" s="259"/>
      <c r="P213" s="259"/>
      <c r="Q213" s="293"/>
      <c r="R213" s="293"/>
      <c r="S213" s="293"/>
      <c r="T213" s="293"/>
      <c r="U213" s="260"/>
      <c r="V213" s="179"/>
      <c r="W213" s="165"/>
      <c r="X213" s="165"/>
      <c r="Y213" s="165"/>
    </row>
    <row r="214" spans="3:26" ht="14" customHeight="1" x14ac:dyDescent="0.2">
      <c r="C214" s="195"/>
      <c r="D214" s="537"/>
      <c r="E214" s="634"/>
      <c r="F214" s="527"/>
      <c r="G214" s="528"/>
      <c r="H214" s="528"/>
      <c r="I214" s="528"/>
      <c r="J214" s="528"/>
      <c r="K214" s="528"/>
      <c r="L214" s="528"/>
      <c r="M214" s="528"/>
      <c r="N214" s="528"/>
      <c r="O214" s="528"/>
      <c r="P214" s="528"/>
      <c r="Q214" s="528"/>
      <c r="R214" s="528"/>
      <c r="S214" s="528"/>
      <c r="T214" s="528"/>
      <c r="U214" s="529"/>
      <c r="V214" s="164"/>
      <c r="W214" s="165"/>
      <c r="X214" s="165"/>
      <c r="Y214" s="165"/>
    </row>
    <row r="215" spans="3:26" ht="14" customHeight="1" x14ac:dyDescent="0.2">
      <c r="C215" s="195"/>
      <c r="D215" s="537"/>
      <c r="E215" s="634"/>
      <c r="F215" s="527"/>
      <c r="G215" s="528"/>
      <c r="H215" s="528"/>
      <c r="I215" s="528"/>
      <c r="J215" s="528"/>
      <c r="K215" s="528"/>
      <c r="L215" s="528"/>
      <c r="M215" s="528"/>
      <c r="N215" s="528"/>
      <c r="O215" s="528"/>
      <c r="P215" s="528"/>
      <c r="Q215" s="528"/>
      <c r="R215" s="528"/>
      <c r="S215" s="528"/>
      <c r="T215" s="528"/>
      <c r="U215" s="529"/>
      <c r="V215" s="164"/>
      <c r="W215" s="165"/>
      <c r="X215" s="165"/>
      <c r="Y215" s="165"/>
    </row>
    <row r="216" spans="3:26" ht="14" customHeight="1" x14ac:dyDescent="0.2">
      <c r="C216" s="195"/>
      <c r="D216" s="537"/>
      <c r="E216" s="634"/>
      <c r="F216" s="527"/>
      <c r="G216" s="528"/>
      <c r="H216" s="528"/>
      <c r="I216" s="528"/>
      <c r="J216" s="528"/>
      <c r="K216" s="528"/>
      <c r="L216" s="528"/>
      <c r="M216" s="528"/>
      <c r="N216" s="528"/>
      <c r="O216" s="528"/>
      <c r="P216" s="528"/>
      <c r="Q216" s="528"/>
      <c r="R216" s="528"/>
      <c r="S216" s="528"/>
      <c r="T216" s="528"/>
      <c r="U216" s="529"/>
      <c r="V216" s="164"/>
      <c r="W216" s="165"/>
      <c r="X216" s="165"/>
      <c r="Y216" s="165"/>
    </row>
    <row r="217" spans="3:26" ht="14" customHeight="1" x14ac:dyDescent="0.2">
      <c r="C217" s="195"/>
      <c r="D217" s="537"/>
      <c r="E217" s="634"/>
      <c r="F217" s="527"/>
      <c r="G217" s="528"/>
      <c r="H217" s="528"/>
      <c r="I217" s="528"/>
      <c r="J217" s="528"/>
      <c r="K217" s="528"/>
      <c r="L217" s="528"/>
      <c r="M217" s="528"/>
      <c r="N217" s="528"/>
      <c r="O217" s="528"/>
      <c r="P217" s="528"/>
      <c r="Q217" s="528"/>
      <c r="R217" s="528"/>
      <c r="S217" s="528"/>
      <c r="T217" s="528"/>
      <c r="U217" s="529"/>
      <c r="V217" s="164"/>
      <c r="W217" s="165"/>
      <c r="X217" s="165"/>
      <c r="Y217" s="165"/>
    </row>
    <row r="218" spans="3:26" ht="14" customHeight="1" x14ac:dyDescent="0.2">
      <c r="C218" s="195"/>
      <c r="D218" s="537"/>
      <c r="E218" s="634"/>
      <c r="F218" s="527"/>
      <c r="G218" s="528"/>
      <c r="H218" s="528"/>
      <c r="I218" s="528"/>
      <c r="J218" s="528"/>
      <c r="K218" s="528"/>
      <c r="L218" s="528"/>
      <c r="M218" s="528"/>
      <c r="N218" s="528"/>
      <c r="O218" s="528"/>
      <c r="P218" s="528"/>
      <c r="Q218" s="528"/>
      <c r="R218" s="528"/>
      <c r="S218" s="528"/>
      <c r="T218" s="528"/>
      <c r="U218" s="529"/>
      <c r="V218" s="164"/>
      <c r="W218" s="165"/>
      <c r="X218" s="165"/>
      <c r="Y218" s="165"/>
    </row>
    <row r="219" spans="3:26" ht="14" customHeight="1" x14ac:dyDescent="0.2">
      <c r="C219" s="195"/>
      <c r="D219" s="537"/>
      <c r="E219" s="634"/>
      <c r="F219" s="527"/>
      <c r="G219" s="528"/>
      <c r="H219" s="528"/>
      <c r="I219" s="528"/>
      <c r="J219" s="528"/>
      <c r="K219" s="528"/>
      <c r="L219" s="528"/>
      <c r="M219" s="528"/>
      <c r="N219" s="528"/>
      <c r="O219" s="528"/>
      <c r="P219" s="528"/>
      <c r="Q219" s="528"/>
      <c r="R219" s="528"/>
      <c r="S219" s="528"/>
      <c r="T219" s="528"/>
      <c r="U219" s="529"/>
      <c r="V219" s="164"/>
      <c r="W219" s="165"/>
      <c r="X219" s="165"/>
      <c r="Y219" s="165"/>
    </row>
    <row r="220" spans="3:26" ht="14" customHeight="1" x14ac:dyDescent="0.2">
      <c r="C220" s="195"/>
      <c r="D220" s="537"/>
      <c r="E220" s="634"/>
      <c r="F220" s="527"/>
      <c r="G220" s="528"/>
      <c r="H220" s="528"/>
      <c r="I220" s="528"/>
      <c r="J220" s="528"/>
      <c r="K220" s="528"/>
      <c r="L220" s="528"/>
      <c r="M220" s="528"/>
      <c r="N220" s="528"/>
      <c r="O220" s="528"/>
      <c r="P220" s="528"/>
      <c r="Q220" s="528"/>
      <c r="R220" s="528"/>
      <c r="S220" s="528"/>
      <c r="T220" s="528"/>
      <c r="U220" s="529"/>
      <c r="V220" s="164"/>
      <c r="W220" s="165"/>
      <c r="X220" s="165"/>
      <c r="Y220" s="165"/>
    </row>
    <row r="221" spans="3:26" ht="14" customHeight="1" x14ac:dyDescent="0.2">
      <c r="C221" s="195"/>
      <c r="D221" s="537"/>
      <c r="E221" s="634"/>
      <c r="F221" s="527"/>
      <c r="G221" s="528"/>
      <c r="H221" s="528"/>
      <c r="I221" s="528"/>
      <c r="J221" s="528"/>
      <c r="K221" s="528"/>
      <c r="L221" s="528"/>
      <c r="M221" s="528"/>
      <c r="N221" s="528"/>
      <c r="O221" s="528"/>
      <c r="P221" s="528"/>
      <c r="Q221" s="528"/>
      <c r="R221" s="528"/>
      <c r="S221" s="528"/>
      <c r="T221" s="528"/>
      <c r="U221" s="529"/>
      <c r="V221" s="518"/>
      <c r="W221" s="519"/>
      <c r="X221" s="519"/>
      <c r="Y221" s="519"/>
      <c r="Z221" s="519"/>
    </row>
    <row r="222" spans="3:26" ht="14" customHeight="1" x14ac:dyDescent="0.2">
      <c r="C222" s="197"/>
      <c r="D222" s="538"/>
      <c r="E222" s="635"/>
      <c r="F222" s="530"/>
      <c r="G222" s="531"/>
      <c r="H222" s="531"/>
      <c r="I222" s="531"/>
      <c r="J222" s="531"/>
      <c r="K222" s="531"/>
      <c r="L222" s="531"/>
      <c r="M222" s="531"/>
      <c r="N222" s="531"/>
      <c r="O222" s="531"/>
      <c r="P222" s="531"/>
      <c r="Q222" s="531"/>
      <c r="R222" s="531"/>
      <c r="S222" s="531"/>
      <c r="T222" s="531"/>
      <c r="U222" s="532"/>
      <c r="V222" s="164"/>
      <c r="W222" s="165"/>
      <c r="X222" s="165"/>
      <c r="Y222" s="165"/>
    </row>
    <row r="223" spans="3:26" ht="18" customHeight="1" x14ac:dyDescent="0.2">
      <c r="C223" s="539" t="s">
        <v>419</v>
      </c>
      <c r="D223" s="539"/>
      <c r="E223" s="539"/>
      <c r="F223" s="539"/>
      <c r="G223" s="539"/>
      <c r="H223" s="539"/>
      <c r="I223" s="539"/>
      <c r="J223" s="539"/>
      <c r="K223" s="539"/>
      <c r="L223" s="539"/>
      <c r="M223" s="539"/>
      <c r="N223" s="539"/>
      <c r="O223" s="539"/>
      <c r="P223" s="539"/>
      <c r="Q223" s="539"/>
      <c r="R223" s="539"/>
      <c r="S223" s="539"/>
      <c r="T223" s="539"/>
      <c r="U223" s="539"/>
      <c r="V223" s="179"/>
      <c r="W223" s="165"/>
      <c r="X223" s="165"/>
      <c r="Y223" s="165"/>
    </row>
    <row r="224" spans="3:26" ht="15" customHeight="1" x14ac:dyDescent="0.2">
      <c r="C224" s="199"/>
      <c r="D224" s="536" t="s">
        <v>19</v>
      </c>
      <c r="E224" s="633" t="s">
        <v>248</v>
      </c>
      <c r="F224" s="299" t="s">
        <v>437</v>
      </c>
      <c r="G224" s="32"/>
      <c r="H224" s="32"/>
      <c r="I224" s="30"/>
      <c r="J224" s="30"/>
      <c r="K224" s="30"/>
      <c r="L224" s="31"/>
      <c r="M224" s="31"/>
      <c r="N224" s="31"/>
      <c r="O224" s="32"/>
      <c r="P224" s="32"/>
      <c r="Q224" s="32"/>
      <c r="R224" s="32"/>
      <c r="S224" s="30"/>
      <c r="T224" s="30"/>
      <c r="U224" s="33"/>
      <c r="V224" s="164"/>
      <c r="W224" s="165"/>
      <c r="X224" s="165"/>
      <c r="Y224" s="165"/>
    </row>
    <row r="225" spans="3:27" ht="45" customHeight="1" x14ac:dyDescent="0.2">
      <c r="C225" s="195"/>
      <c r="D225" s="537"/>
      <c r="E225" s="634"/>
      <c r="F225" s="640" t="s">
        <v>267</v>
      </c>
      <c r="G225" s="641"/>
      <c r="H225" s="641"/>
      <c r="I225" s="641"/>
      <c r="J225" s="641"/>
      <c r="K225" s="639">
        <f>+別紙!AA43</f>
        <v>10774</v>
      </c>
      <c r="L225" s="639"/>
      <c r="M225" s="639"/>
      <c r="N225" s="639"/>
      <c r="O225" s="639"/>
      <c r="P225" s="198" t="s">
        <v>13</v>
      </c>
      <c r="Q225" s="622" t="s">
        <v>366</v>
      </c>
      <c r="R225" s="623"/>
      <c r="S225" s="623"/>
      <c r="T225" s="623"/>
      <c r="U225" s="624"/>
      <c r="V225" s="98"/>
      <c r="W225" s="98"/>
      <c r="X225" s="179"/>
      <c r="Y225" s="165"/>
      <c r="Z225" s="165"/>
      <c r="AA225" s="165"/>
    </row>
    <row r="226" spans="3:27" ht="45" customHeight="1" x14ac:dyDescent="0.2">
      <c r="C226" s="195"/>
      <c r="D226" s="537"/>
      <c r="E226" s="634"/>
      <c r="F226" s="263"/>
      <c r="G226" s="631" t="s">
        <v>223</v>
      </c>
      <c r="H226" s="632"/>
      <c r="I226" s="632"/>
      <c r="J226" s="632"/>
      <c r="K226" s="639">
        <f>+別紙!AA44</f>
        <v>0</v>
      </c>
      <c r="L226" s="639"/>
      <c r="M226" s="639"/>
      <c r="N226" s="639"/>
      <c r="O226" s="639"/>
      <c r="P226" s="346" t="s">
        <v>13</v>
      </c>
      <c r="Q226" s="625"/>
      <c r="R226" s="626"/>
      <c r="S226" s="626"/>
      <c r="T226" s="626"/>
      <c r="U226" s="627"/>
      <c r="V226" s="98"/>
      <c r="W226" s="98"/>
      <c r="X226" s="179"/>
      <c r="Y226" s="165"/>
      <c r="Z226" s="165"/>
      <c r="AA226" s="165"/>
    </row>
    <row r="227" spans="3:27" ht="45" customHeight="1" x14ac:dyDescent="0.2">
      <c r="C227" s="195"/>
      <c r="D227" s="537"/>
      <c r="E227" s="634"/>
      <c r="F227" s="263"/>
      <c r="G227" s="631" t="s">
        <v>224</v>
      </c>
      <c r="H227" s="632"/>
      <c r="I227" s="632"/>
      <c r="J227" s="632"/>
      <c r="K227" s="639">
        <f>+別紙!AA45</f>
        <v>10474</v>
      </c>
      <c r="L227" s="639"/>
      <c r="M227" s="639"/>
      <c r="N227" s="639"/>
      <c r="O227" s="639"/>
      <c r="P227" s="346" t="s">
        <v>13</v>
      </c>
      <c r="Q227" s="625"/>
      <c r="R227" s="626"/>
      <c r="S227" s="626"/>
      <c r="T227" s="626"/>
      <c r="U227" s="627"/>
      <c r="V227" s="98"/>
      <c r="W227" s="98"/>
      <c r="X227" s="179"/>
      <c r="Y227" s="165"/>
      <c r="Z227" s="165"/>
      <c r="AA227" s="165"/>
    </row>
    <row r="228" spans="3:27" ht="45" customHeight="1" x14ac:dyDescent="0.2">
      <c r="C228" s="195"/>
      <c r="D228" s="537"/>
      <c r="E228" s="634"/>
      <c r="F228" s="263"/>
      <c r="G228" s="631" t="s">
        <v>408</v>
      </c>
      <c r="H228" s="632"/>
      <c r="I228" s="632"/>
      <c r="J228" s="632"/>
      <c r="K228" s="639">
        <f>+別紙!AA46</f>
        <v>0</v>
      </c>
      <c r="L228" s="639"/>
      <c r="M228" s="639"/>
      <c r="N228" s="639"/>
      <c r="O228" s="639"/>
      <c r="P228" s="346" t="s">
        <v>13</v>
      </c>
      <c r="Q228" s="625"/>
      <c r="R228" s="626"/>
      <c r="S228" s="626"/>
      <c r="T228" s="626"/>
      <c r="U228" s="627"/>
      <c r="V228" s="98"/>
      <c r="W228" s="98"/>
      <c r="X228" s="179"/>
      <c r="Y228" s="165"/>
      <c r="Z228" s="165"/>
      <c r="AA228" s="165"/>
    </row>
    <row r="229" spans="3:27" ht="45" customHeight="1" x14ac:dyDescent="0.2">
      <c r="C229" s="195"/>
      <c r="D229" s="537"/>
      <c r="E229" s="634"/>
      <c r="F229" s="264"/>
      <c r="G229" s="631" t="s">
        <v>409</v>
      </c>
      <c r="H229" s="632"/>
      <c r="I229" s="632"/>
      <c r="J229" s="632"/>
      <c r="K229" s="639">
        <f>+別紙!AA47</f>
        <v>0</v>
      </c>
      <c r="L229" s="639"/>
      <c r="M229" s="639"/>
      <c r="N229" s="639"/>
      <c r="O229" s="639"/>
      <c r="P229" s="346" t="s">
        <v>13</v>
      </c>
      <c r="Q229" s="628"/>
      <c r="R229" s="629"/>
      <c r="S229" s="629"/>
      <c r="T229" s="629"/>
      <c r="U229" s="630"/>
      <c r="V229" s="98"/>
      <c r="W229" s="98"/>
      <c r="X229" s="179"/>
      <c r="Y229" s="165"/>
      <c r="Z229" s="165"/>
      <c r="AA229" s="165"/>
    </row>
    <row r="230" spans="3:27" ht="14" customHeight="1" x14ac:dyDescent="0.2">
      <c r="C230" s="195"/>
      <c r="D230" s="537"/>
      <c r="E230" s="634"/>
      <c r="F230" s="180" t="s">
        <v>247</v>
      </c>
      <c r="G230" s="37"/>
      <c r="H230" s="37"/>
      <c r="I230" s="35"/>
      <c r="J230" s="35"/>
      <c r="K230" s="35"/>
      <c r="L230" s="36"/>
      <c r="M230" s="36"/>
      <c r="N230" s="36"/>
      <c r="O230" s="37"/>
      <c r="P230" s="37"/>
      <c r="Q230" s="37"/>
      <c r="R230" s="37"/>
      <c r="S230" s="35"/>
      <c r="T230" s="291"/>
      <c r="U230" s="38"/>
      <c r="V230" s="179"/>
      <c r="W230" s="165"/>
      <c r="X230" s="165"/>
      <c r="Y230" s="165"/>
    </row>
    <row r="231" spans="3:27" ht="14" customHeight="1" x14ac:dyDescent="0.2">
      <c r="C231" s="195"/>
      <c r="D231" s="537"/>
      <c r="E231" s="634"/>
      <c r="F231" s="527"/>
      <c r="G231" s="528"/>
      <c r="H231" s="528"/>
      <c r="I231" s="528"/>
      <c r="J231" s="528"/>
      <c r="K231" s="528"/>
      <c r="L231" s="528"/>
      <c r="M231" s="528"/>
      <c r="N231" s="528"/>
      <c r="O231" s="528"/>
      <c r="P231" s="528"/>
      <c r="Q231" s="528"/>
      <c r="R231" s="528"/>
      <c r="S231" s="528"/>
      <c r="T231" s="528"/>
      <c r="U231" s="529"/>
      <c r="V231" s="164"/>
      <c r="W231" s="165"/>
      <c r="X231" s="165"/>
      <c r="Y231" s="165"/>
    </row>
    <row r="232" spans="3:27" ht="14" customHeight="1" x14ac:dyDescent="0.2">
      <c r="C232" s="195"/>
      <c r="D232" s="537"/>
      <c r="E232" s="634"/>
      <c r="F232" s="527"/>
      <c r="G232" s="528"/>
      <c r="H232" s="528"/>
      <c r="I232" s="528"/>
      <c r="J232" s="528"/>
      <c r="K232" s="528"/>
      <c r="L232" s="528"/>
      <c r="M232" s="528"/>
      <c r="N232" s="528"/>
      <c r="O232" s="528"/>
      <c r="P232" s="528"/>
      <c r="Q232" s="528"/>
      <c r="R232" s="528"/>
      <c r="S232" s="528"/>
      <c r="T232" s="528"/>
      <c r="U232" s="529"/>
      <c r="V232" s="164"/>
      <c r="W232" s="165"/>
      <c r="X232" s="165"/>
      <c r="Y232" s="165"/>
    </row>
    <row r="233" spans="3:27" ht="14" customHeight="1" x14ac:dyDescent="0.2">
      <c r="C233" s="195"/>
      <c r="D233" s="537"/>
      <c r="E233" s="634"/>
      <c r="F233" s="527"/>
      <c r="G233" s="528"/>
      <c r="H233" s="528"/>
      <c r="I233" s="528"/>
      <c r="J233" s="528"/>
      <c r="K233" s="528"/>
      <c r="L233" s="528"/>
      <c r="M233" s="528"/>
      <c r="N233" s="528"/>
      <c r="O233" s="528"/>
      <c r="P233" s="528"/>
      <c r="Q233" s="528"/>
      <c r="R233" s="528"/>
      <c r="S233" s="528"/>
      <c r="T233" s="528"/>
      <c r="U233" s="529"/>
      <c r="V233" s="164"/>
      <c r="W233" s="165"/>
      <c r="X233" s="165"/>
      <c r="Y233" s="165"/>
    </row>
    <row r="234" spans="3:27" ht="14" customHeight="1" x14ac:dyDescent="0.2">
      <c r="C234" s="195"/>
      <c r="D234" s="537"/>
      <c r="E234" s="634"/>
      <c r="F234" s="527"/>
      <c r="G234" s="528"/>
      <c r="H234" s="528"/>
      <c r="I234" s="528"/>
      <c r="J234" s="528"/>
      <c r="K234" s="528"/>
      <c r="L234" s="528"/>
      <c r="M234" s="528"/>
      <c r="N234" s="528"/>
      <c r="O234" s="528"/>
      <c r="P234" s="528"/>
      <c r="Q234" s="528"/>
      <c r="R234" s="528"/>
      <c r="S234" s="528"/>
      <c r="T234" s="528"/>
      <c r="U234" s="529"/>
      <c r="V234" s="164"/>
      <c r="W234" s="165"/>
      <c r="X234" s="165"/>
      <c r="Y234" s="165"/>
    </row>
    <row r="235" spans="3:27" ht="14" customHeight="1" x14ac:dyDescent="0.2">
      <c r="C235" s="195"/>
      <c r="D235" s="537"/>
      <c r="E235" s="634"/>
      <c r="F235" s="527"/>
      <c r="G235" s="528"/>
      <c r="H235" s="528"/>
      <c r="I235" s="528"/>
      <c r="J235" s="528"/>
      <c r="K235" s="528"/>
      <c r="L235" s="528"/>
      <c r="M235" s="528"/>
      <c r="N235" s="528"/>
      <c r="O235" s="528"/>
      <c r="P235" s="528"/>
      <c r="Q235" s="528"/>
      <c r="R235" s="528"/>
      <c r="S235" s="528"/>
      <c r="T235" s="528"/>
      <c r="U235" s="529"/>
      <c r="V235" s="164"/>
      <c r="W235" s="165"/>
      <c r="X235" s="165"/>
      <c r="Y235" s="165"/>
    </row>
    <row r="236" spans="3:27" ht="14" customHeight="1" x14ac:dyDescent="0.2">
      <c r="C236" s="195"/>
      <c r="D236" s="537"/>
      <c r="E236" s="634"/>
      <c r="F236" s="527"/>
      <c r="G236" s="528"/>
      <c r="H236" s="528"/>
      <c r="I236" s="528"/>
      <c r="J236" s="528"/>
      <c r="K236" s="528"/>
      <c r="L236" s="528"/>
      <c r="M236" s="528"/>
      <c r="N236" s="528"/>
      <c r="O236" s="528"/>
      <c r="P236" s="528"/>
      <c r="Q236" s="528"/>
      <c r="R236" s="528"/>
      <c r="S236" s="528"/>
      <c r="T236" s="528"/>
      <c r="U236" s="529"/>
      <c r="V236" s="164"/>
      <c r="W236" s="165"/>
      <c r="X236" s="165"/>
      <c r="Y236" s="165"/>
    </row>
    <row r="237" spans="3:27" ht="14" customHeight="1" x14ac:dyDescent="0.2">
      <c r="C237" s="195"/>
      <c r="D237" s="537"/>
      <c r="E237" s="634"/>
      <c r="F237" s="527"/>
      <c r="G237" s="528"/>
      <c r="H237" s="528"/>
      <c r="I237" s="528"/>
      <c r="J237" s="528"/>
      <c r="K237" s="528"/>
      <c r="L237" s="528"/>
      <c r="M237" s="528"/>
      <c r="N237" s="528"/>
      <c r="O237" s="528"/>
      <c r="P237" s="528"/>
      <c r="Q237" s="528"/>
      <c r="R237" s="528"/>
      <c r="S237" s="528"/>
      <c r="T237" s="528"/>
      <c r="U237" s="529"/>
      <c r="V237" s="164"/>
      <c r="W237" s="165"/>
      <c r="X237" s="165"/>
      <c r="Y237" s="165"/>
    </row>
    <row r="238" spans="3:27" ht="14" customHeight="1" x14ac:dyDescent="0.2">
      <c r="C238" s="195"/>
      <c r="D238" s="537"/>
      <c r="E238" s="634"/>
      <c r="F238" s="527"/>
      <c r="G238" s="528"/>
      <c r="H238" s="528"/>
      <c r="I238" s="528"/>
      <c r="J238" s="528"/>
      <c r="K238" s="528"/>
      <c r="L238" s="528"/>
      <c r="M238" s="528"/>
      <c r="N238" s="528"/>
      <c r="O238" s="528"/>
      <c r="P238" s="528"/>
      <c r="Q238" s="528"/>
      <c r="R238" s="528"/>
      <c r="S238" s="528"/>
      <c r="T238" s="528"/>
      <c r="U238" s="529"/>
      <c r="V238" s="518"/>
      <c r="W238" s="519"/>
      <c r="X238" s="519"/>
      <c r="Y238" s="519"/>
      <c r="Z238" s="519"/>
      <c r="AA238" s="519"/>
    </row>
    <row r="239" spans="3:27" ht="14" customHeight="1" x14ac:dyDescent="0.2">
      <c r="C239" s="195"/>
      <c r="D239" s="537"/>
      <c r="E239" s="634"/>
      <c r="F239" s="530"/>
      <c r="G239" s="531"/>
      <c r="H239" s="531"/>
      <c r="I239" s="531"/>
      <c r="J239" s="531"/>
      <c r="K239" s="531"/>
      <c r="L239" s="531"/>
      <c r="M239" s="531"/>
      <c r="N239" s="531"/>
      <c r="O239" s="531"/>
      <c r="P239" s="531"/>
      <c r="Q239" s="531"/>
      <c r="R239" s="531"/>
      <c r="S239" s="531"/>
      <c r="T239" s="531"/>
      <c r="U239" s="532"/>
      <c r="V239" s="164"/>
      <c r="W239" s="165"/>
      <c r="X239" s="165"/>
      <c r="Y239" s="165"/>
    </row>
    <row r="240" spans="3:27" ht="60" customHeight="1" x14ac:dyDescent="0.2">
      <c r="C240" s="644" t="s">
        <v>15</v>
      </c>
      <c r="D240" s="645"/>
      <c r="E240" s="646"/>
      <c r="F240" s="305"/>
      <c r="G240" s="29"/>
      <c r="H240" s="29"/>
      <c r="I240" s="30"/>
      <c r="J240" s="30"/>
      <c r="K240" s="30"/>
      <c r="L240" s="31"/>
      <c r="M240" s="31"/>
      <c r="N240" s="31"/>
      <c r="O240" s="32"/>
      <c r="P240" s="32"/>
      <c r="Q240" s="32"/>
      <c r="R240" s="32"/>
      <c r="S240" s="30"/>
      <c r="T240" s="30"/>
      <c r="U240" s="33"/>
    </row>
    <row r="241" spans="1:32" ht="20" customHeight="1" x14ac:dyDescent="0.2">
      <c r="C241" s="473"/>
      <c r="D241" s="474"/>
      <c r="E241" s="474"/>
      <c r="F241" s="34"/>
      <c r="G241" s="34"/>
      <c r="H241" s="34"/>
      <c r="I241" s="35"/>
      <c r="J241" s="35"/>
      <c r="K241" s="35"/>
      <c r="L241" s="36"/>
      <c r="M241" s="36"/>
      <c r="N241" s="36"/>
      <c r="O241" s="37"/>
      <c r="P241" s="37"/>
      <c r="Q241" s="37"/>
      <c r="R241" s="37"/>
      <c r="S241" s="35"/>
      <c r="T241" s="291"/>
      <c r="U241" s="291"/>
    </row>
    <row r="242" spans="1:32" ht="20" customHeight="1" x14ac:dyDescent="0.2">
      <c r="C242" s="539" t="s">
        <v>420</v>
      </c>
      <c r="D242" s="539"/>
      <c r="E242" s="539"/>
      <c r="F242" s="539"/>
      <c r="G242" s="539"/>
      <c r="H242" s="539"/>
      <c r="I242" s="539"/>
      <c r="J242" s="539"/>
      <c r="K242" s="539"/>
      <c r="L242" s="539"/>
      <c r="M242" s="539"/>
      <c r="N242" s="539"/>
      <c r="O242" s="539"/>
      <c r="P242" s="539"/>
      <c r="Q242" s="539"/>
      <c r="R242" s="539"/>
      <c r="S242" s="539"/>
      <c r="T242" s="539"/>
      <c r="U242" s="539"/>
    </row>
    <row r="243" spans="1:32" ht="13" x14ac:dyDescent="0.2">
      <c r="C243" s="180" t="s">
        <v>268</v>
      </c>
      <c r="D243" s="474"/>
      <c r="E243" s="474"/>
      <c r="F243" s="34"/>
      <c r="G243" s="34"/>
      <c r="H243" s="34"/>
      <c r="I243" s="35"/>
      <c r="J243" s="35"/>
      <c r="K243" s="35"/>
      <c r="L243" s="36"/>
      <c r="M243" s="36"/>
      <c r="N243" s="36"/>
      <c r="O243" s="37"/>
      <c r="P243" s="37"/>
      <c r="Q243" s="37"/>
      <c r="R243" s="37"/>
      <c r="S243" s="35"/>
      <c r="T243" s="35"/>
      <c r="U243" s="38"/>
    </row>
    <row r="244" spans="1:32" ht="15" customHeight="1" x14ac:dyDescent="0.2">
      <c r="A244" s="24">
        <v>11</v>
      </c>
      <c r="C244" s="475"/>
      <c r="D244" s="39"/>
      <c r="E244" s="39"/>
      <c r="F244" s="39"/>
      <c r="G244" s="39"/>
      <c r="H244" s="39"/>
      <c r="I244" s="39"/>
      <c r="J244" s="39"/>
      <c r="K244" s="39"/>
      <c r="L244" s="39"/>
      <c r="M244" s="39"/>
      <c r="N244" s="39"/>
      <c r="O244" s="39"/>
      <c r="P244" s="39"/>
      <c r="Q244" s="39"/>
      <c r="R244" s="39"/>
      <c r="S244" s="39"/>
      <c r="T244" s="39"/>
      <c r="U244" s="40"/>
    </row>
    <row r="245" spans="1:32" ht="24" customHeight="1" x14ac:dyDescent="0.2">
      <c r="C245" s="200">
        <v>1</v>
      </c>
      <c r="D245" s="643" t="s">
        <v>438</v>
      </c>
      <c r="E245" s="643"/>
      <c r="F245" s="643"/>
      <c r="G245" s="643"/>
      <c r="H245" s="643"/>
      <c r="I245" s="643"/>
      <c r="J245" s="643"/>
      <c r="K245" s="643"/>
      <c r="L245" s="643"/>
      <c r="M245" s="643"/>
      <c r="N245" s="643"/>
      <c r="O245" s="643"/>
      <c r="P245" s="643"/>
      <c r="Q245" s="643"/>
      <c r="R245" s="643"/>
      <c r="S245" s="643"/>
      <c r="T245" s="643"/>
      <c r="U245" s="513"/>
    </row>
    <row r="246" spans="1:32" ht="41" customHeight="1" x14ac:dyDescent="0.2">
      <c r="C246" s="200"/>
      <c r="D246" s="643" t="s">
        <v>439</v>
      </c>
      <c r="E246" s="643"/>
      <c r="F246" s="643"/>
      <c r="G246" s="643"/>
      <c r="H246" s="643"/>
      <c r="I246" s="643"/>
      <c r="J246" s="643"/>
      <c r="K246" s="643"/>
      <c r="L246" s="643"/>
      <c r="M246" s="643"/>
      <c r="N246" s="643"/>
      <c r="O246" s="643"/>
      <c r="P246" s="643"/>
      <c r="Q246" s="643"/>
      <c r="R246" s="643"/>
      <c r="S246" s="643"/>
      <c r="T246" s="643"/>
      <c r="U246" s="513"/>
    </row>
    <row r="247" spans="1:32" ht="15" customHeight="1" x14ac:dyDescent="0.2">
      <c r="A247" s="22"/>
      <c r="B247" s="22"/>
      <c r="C247" s="200">
        <v>2</v>
      </c>
      <c r="D247" s="201" t="s">
        <v>440</v>
      </c>
      <c r="E247" s="350"/>
      <c r="F247" s="350"/>
      <c r="G247" s="350"/>
      <c r="H247" s="350"/>
      <c r="I247" s="350"/>
      <c r="J247" s="350"/>
      <c r="K247" s="350"/>
      <c r="L247" s="350"/>
      <c r="M247" s="350"/>
      <c r="N247" s="350"/>
      <c r="O247" s="350"/>
      <c r="P247" s="350"/>
      <c r="Q247" s="350"/>
      <c r="R247" s="350"/>
      <c r="S247" s="350"/>
      <c r="T247" s="350"/>
      <c r="U247" s="351"/>
    </row>
    <row r="248" spans="1:32" ht="15" customHeight="1" x14ac:dyDescent="0.2">
      <c r="A248" s="22"/>
      <c r="B248" s="22"/>
      <c r="C248" s="200">
        <v>3</v>
      </c>
      <c r="D248" s="201" t="s">
        <v>269</v>
      </c>
      <c r="E248" s="350"/>
      <c r="F248" s="350"/>
      <c r="G248" s="350"/>
      <c r="H248" s="350"/>
      <c r="I248" s="350"/>
      <c r="J248" s="350"/>
      <c r="K248" s="350"/>
      <c r="L248" s="350"/>
      <c r="M248" s="350"/>
      <c r="N248" s="350"/>
      <c r="O248" s="350"/>
      <c r="P248" s="350"/>
      <c r="Q248" s="350"/>
      <c r="R248" s="350"/>
      <c r="S248" s="350"/>
      <c r="T248" s="350"/>
      <c r="U248" s="351"/>
    </row>
    <row r="249" spans="1:32" ht="15" customHeight="1" x14ac:dyDescent="0.2">
      <c r="A249" s="22"/>
      <c r="B249" s="22"/>
      <c r="C249" s="200"/>
      <c r="D249" s="202" t="s">
        <v>270</v>
      </c>
      <c r="E249" s="201" t="s">
        <v>273</v>
      </c>
      <c r="F249" s="350"/>
      <c r="G249" s="350"/>
      <c r="H249" s="350"/>
      <c r="I249" s="350"/>
      <c r="J249" s="350"/>
      <c r="K249" s="350"/>
      <c r="L249" s="350"/>
      <c r="M249" s="350"/>
      <c r="N249" s="350"/>
      <c r="O249" s="350"/>
      <c r="P249" s="350"/>
      <c r="Q249" s="350"/>
      <c r="R249" s="350"/>
      <c r="S249" s="350"/>
      <c r="T249" s="350"/>
      <c r="U249" s="351"/>
    </row>
    <row r="250" spans="1:32" ht="39" customHeight="1" x14ac:dyDescent="0.2">
      <c r="A250" s="22"/>
      <c r="B250" s="22"/>
      <c r="C250" s="200"/>
      <c r="D250" s="202" t="s">
        <v>271</v>
      </c>
      <c r="E250" s="643" t="s">
        <v>274</v>
      </c>
      <c r="F250" s="643"/>
      <c r="G250" s="643"/>
      <c r="H250" s="643"/>
      <c r="I250" s="643"/>
      <c r="J250" s="643"/>
      <c r="K250" s="643"/>
      <c r="L250" s="643"/>
      <c r="M250" s="643"/>
      <c r="N250" s="643"/>
      <c r="O250" s="643"/>
      <c r="P250" s="643"/>
      <c r="Q250" s="643"/>
      <c r="R250" s="643"/>
      <c r="S250" s="643"/>
      <c r="T250" s="643"/>
      <c r="U250" s="513"/>
      <c r="W250" s="311" t="s">
        <v>40</v>
      </c>
      <c r="AA250"/>
      <c r="AB250"/>
    </row>
    <row r="251" spans="1:32" ht="30" customHeight="1" x14ac:dyDescent="0.2">
      <c r="A251" s="22"/>
      <c r="B251" s="22"/>
      <c r="C251" s="200"/>
      <c r="D251" s="202" t="s">
        <v>272</v>
      </c>
      <c r="E251" s="643" t="s">
        <v>275</v>
      </c>
      <c r="F251" s="643"/>
      <c r="G251" s="643"/>
      <c r="H251" s="643"/>
      <c r="I251" s="643"/>
      <c r="J251" s="643"/>
      <c r="K251" s="643"/>
      <c r="L251" s="643"/>
      <c r="M251" s="643"/>
      <c r="N251" s="643"/>
      <c r="O251" s="643"/>
      <c r="P251" s="643"/>
      <c r="Q251" s="643"/>
      <c r="R251" s="643"/>
      <c r="S251" s="643"/>
      <c r="T251" s="643"/>
      <c r="U251" s="513"/>
      <c r="W251" s="311" t="s">
        <v>41</v>
      </c>
      <c r="X251" s="1"/>
      <c r="Z251" s="2"/>
      <c r="AA251" s="2"/>
    </row>
    <row r="252" spans="1:32" ht="41" customHeight="1" x14ac:dyDescent="0.2">
      <c r="A252" s="22"/>
      <c r="B252" s="22"/>
      <c r="C252" s="200">
        <v>4</v>
      </c>
      <c r="D252" s="643" t="s">
        <v>276</v>
      </c>
      <c r="E252" s="643"/>
      <c r="F252" s="643"/>
      <c r="G252" s="643"/>
      <c r="H252" s="643"/>
      <c r="I252" s="643"/>
      <c r="J252" s="643"/>
      <c r="K252" s="643"/>
      <c r="L252" s="643"/>
      <c r="M252" s="643"/>
      <c r="N252" s="643"/>
      <c r="O252" s="643"/>
      <c r="P252" s="643"/>
      <c r="Q252" s="643"/>
      <c r="R252" s="643"/>
      <c r="S252" s="643"/>
      <c r="T252" s="643"/>
      <c r="U252" s="513"/>
      <c r="W252" s="311" t="s">
        <v>42</v>
      </c>
      <c r="X252" s="1"/>
      <c r="Z252" s="2"/>
      <c r="AA252" s="2"/>
    </row>
    <row r="253" spans="1:32" ht="76.25" customHeight="1" x14ac:dyDescent="0.2">
      <c r="A253" s="22"/>
      <c r="B253" s="22"/>
      <c r="C253" s="200">
        <v>5</v>
      </c>
      <c r="D253" s="643" t="s">
        <v>406</v>
      </c>
      <c r="E253" s="643"/>
      <c r="F253" s="643"/>
      <c r="G253" s="643"/>
      <c r="H253" s="643"/>
      <c r="I253" s="643"/>
      <c r="J253" s="643"/>
      <c r="K253" s="643"/>
      <c r="L253" s="643"/>
      <c r="M253" s="643"/>
      <c r="N253" s="643"/>
      <c r="O253" s="643"/>
      <c r="P253" s="643"/>
      <c r="Q253" s="643"/>
      <c r="R253" s="643"/>
      <c r="S253" s="643"/>
      <c r="T253" s="643"/>
      <c r="U253" s="513"/>
      <c r="W253" s="311" t="s">
        <v>44</v>
      </c>
      <c r="Z253" s="2"/>
      <c r="AA253" s="2"/>
    </row>
    <row r="254" spans="1:32" ht="41" customHeight="1" x14ac:dyDescent="0.2">
      <c r="A254" s="22"/>
      <c r="B254" s="22"/>
      <c r="C254" s="200">
        <v>6</v>
      </c>
      <c r="D254" s="643" t="s">
        <v>277</v>
      </c>
      <c r="E254" s="643"/>
      <c r="F254" s="643"/>
      <c r="G254" s="643"/>
      <c r="H254" s="643"/>
      <c r="I254" s="643"/>
      <c r="J254" s="643"/>
      <c r="K254" s="643"/>
      <c r="L254" s="643"/>
      <c r="M254" s="643"/>
      <c r="N254" s="643"/>
      <c r="O254" s="643"/>
      <c r="P254" s="643"/>
      <c r="Q254" s="643"/>
      <c r="R254" s="643"/>
      <c r="S254" s="643"/>
      <c r="T254" s="643"/>
      <c r="U254" s="513"/>
      <c r="W254" s="311" t="s">
        <v>43</v>
      </c>
      <c r="Z254" s="2"/>
      <c r="AA254" s="2"/>
    </row>
    <row r="255" spans="1:32" ht="15" customHeight="1" x14ac:dyDescent="0.2">
      <c r="A255" s="22"/>
      <c r="B255" s="22"/>
      <c r="C255" s="200">
        <v>7</v>
      </c>
      <c r="D255" s="201" t="s">
        <v>407</v>
      </c>
      <c r="E255" s="350"/>
      <c r="F255" s="350"/>
      <c r="G255" s="350"/>
      <c r="H255" s="350"/>
      <c r="I255" s="350"/>
      <c r="J255" s="350"/>
      <c r="K255" s="350"/>
      <c r="L255" s="350"/>
      <c r="M255" s="350"/>
      <c r="N255" s="350"/>
      <c r="O255" s="350"/>
      <c r="P255" s="350"/>
      <c r="Q255" s="350"/>
      <c r="R255" s="350"/>
      <c r="S255" s="350"/>
      <c r="T255" s="350"/>
      <c r="U255" s="351"/>
      <c r="X255" s="43"/>
      <c r="Z255" s="2"/>
      <c r="AA255" s="2"/>
    </row>
    <row r="256" spans="1:32" ht="15" customHeight="1" x14ac:dyDescent="0.2">
      <c r="A256" s="22"/>
      <c r="B256" s="22"/>
      <c r="C256" s="203"/>
      <c r="D256" s="41"/>
      <c r="E256" s="41"/>
      <c r="F256" s="41"/>
      <c r="G256" s="41"/>
      <c r="H256" s="41"/>
      <c r="I256" s="41"/>
      <c r="J256" s="41"/>
      <c r="K256" s="41"/>
      <c r="L256" s="41"/>
      <c r="M256" s="41"/>
      <c r="N256" s="41"/>
      <c r="O256" s="41"/>
      <c r="P256" s="41"/>
      <c r="Q256" s="41"/>
      <c r="R256" s="41"/>
      <c r="S256" s="41"/>
      <c r="T256" s="41"/>
      <c r="U256" s="42"/>
      <c r="W256" s="26"/>
      <c r="X256" s="26"/>
      <c r="Y256" s="26"/>
      <c r="Z256" s="26"/>
      <c r="AA256" s="26"/>
      <c r="AB256" s="26"/>
      <c r="AC256" s="26"/>
      <c r="AD256" s="26"/>
      <c r="AE256" s="26"/>
      <c r="AF256" s="26"/>
    </row>
    <row r="257" spans="1:34" ht="15" customHeight="1" x14ac:dyDescent="0.2">
      <c r="A257" s="22"/>
      <c r="B257" s="22"/>
      <c r="W257" s="266"/>
      <c r="X257" s="266"/>
      <c r="Y257" s="266"/>
      <c r="Z257" s="266"/>
      <c r="AA257" s="266"/>
      <c r="AB257" s="266"/>
      <c r="AC257" s="266"/>
      <c r="AD257" s="266"/>
      <c r="AE257" s="266"/>
      <c r="AF257" s="266"/>
      <c r="AG257"/>
    </row>
    <row r="258" spans="1:34" ht="23.25" customHeight="1" x14ac:dyDescent="0.2">
      <c r="A258" s="22"/>
      <c r="B258" s="22"/>
      <c r="W258" s="3"/>
      <c r="X258" s="3"/>
      <c r="Y258" s="3"/>
      <c r="Z258" s="3"/>
      <c r="AA258" s="3"/>
      <c r="AB258" s="3"/>
      <c r="AC258" s="3"/>
      <c r="AD258" s="3"/>
      <c r="AE258" s="3"/>
      <c r="AG258" s="98"/>
    </row>
    <row r="259" spans="1:34" ht="23.25" customHeight="1" x14ac:dyDescent="0.2">
      <c r="A259" s="22"/>
      <c r="B259" s="22"/>
      <c r="W259" s="3"/>
      <c r="X259" s="3"/>
      <c r="Y259" s="3"/>
      <c r="Z259" s="3"/>
      <c r="AA259" s="98"/>
      <c r="AB259" s="3"/>
      <c r="AC259" s="3"/>
      <c r="AD259" s="3"/>
      <c r="AE259" s="3"/>
      <c r="AG259" s="98"/>
    </row>
    <row r="260" spans="1:34" ht="23.25" customHeight="1" x14ac:dyDescent="0.2">
      <c r="A260" s="22"/>
      <c r="B260" s="22"/>
      <c r="W260" s="98"/>
      <c r="X260" s="3"/>
      <c r="Y260" s="3"/>
      <c r="Z260" s="3"/>
      <c r="AA260" s="3"/>
      <c r="AB260" s="3"/>
      <c r="AC260" s="3"/>
      <c r="AD260" s="3"/>
      <c r="AE260" s="3"/>
      <c r="AG260" s="98"/>
      <c r="AH260" s="267"/>
    </row>
    <row r="261" spans="1:34" ht="23.25" customHeight="1" x14ac:dyDescent="0.2">
      <c r="A261" s="22"/>
      <c r="B261" s="22"/>
      <c r="W261" s="3"/>
      <c r="X261" s="3"/>
      <c r="Y261" s="3"/>
      <c r="Z261" s="3"/>
      <c r="AA261" s="98"/>
      <c r="AB261" s="3"/>
      <c r="AC261" s="3"/>
      <c r="AD261" s="3"/>
      <c r="AE261" s="3"/>
      <c r="AF261" s="3"/>
      <c r="AG261" s="98"/>
    </row>
    <row r="262" spans="1:34" x14ac:dyDescent="0.2">
      <c r="A262" s="22"/>
      <c r="B262" s="22"/>
      <c r="W262" s="3"/>
      <c r="X262" s="3"/>
      <c r="Y262" s="3"/>
      <c r="Z262" s="3"/>
      <c r="AA262" s="3"/>
      <c r="AB262" s="3"/>
      <c r="AC262" s="3"/>
      <c r="AD262" s="3"/>
      <c r="AE262" s="3"/>
      <c r="AF262" s="3"/>
      <c r="AG262" s="3"/>
    </row>
    <row r="263" spans="1:34" x14ac:dyDescent="0.2">
      <c r="A263" s="22"/>
      <c r="B263" s="22"/>
      <c r="W263" s="3"/>
      <c r="X263" s="3"/>
      <c r="Y263" s="3"/>
      <c r="Z263" s="3"/>
      <c r="AA263" s="3"/>
      <c r="AB263" s="3"/>
      <c r="AC263" s="3"/>
      <c r="AD263" s="3"/>
      <c r="AE263" s="3"/>
      <c r="AF263" s="3"/>
      <c r="AG263" s="3"/>
    </row>
    <row r="264" spans="1:34" ht="13" x14ac:dyDescent="0.2">
      <c r="A264" s="22"/>
      <c r="B264" s="22"/>
      <c r="W264"/>
      <c r="X264"/>
      <c r="Y264"/>
      <c r="Z264"/>
      <c r="AA264"/>
      <c r="AB264"/>
      <c r="AC264"/>
      <c r="AD264"/>
      <c r="AE264"/>
      <c r="AF264"/>
    </row>
    <row r="265" spans="1:34" ht="13" x14ac:dyDescent="0.2">
      <c r="W265" s="312" t="s">
        <v>45</v>
      </c>
      <c r="X265" s="312" t="s">
        <v>102</v>
      </c>
      <c r="Y265" s="312"/>
      <c r="Z265"/>
      <c r="AA265"/>
      <c r="AB265"/>
      <c r="AC265"/>
      <c r="AD265"/>
      <c r="AE265"/>
      <c r="AF265"/>
    </row>
    <row r="266" spans="1:34" ht="13" x14ac:dyDescent="0.2">
      <c r="W266" s="312" t="s">
        <v>100</v>
      </c>
      <c r="X266" s="313" t="s">
        <v>378</v>
      </c>
      <c r="Y266" s="312"/>
      <c r="Z266"/>
      <c r="AA266"/>
      <c r="AB266"/>
      <c r="AC266"/>
      <c r="AD266"/>
      <c r="AE266"/>
      <c r="AF266"/>
    </row>
    <row r="267" spans="1:34" ht="13" x14ac:dyDescent="0.2">
      <c r="W267" s="312"/>
      <c r="X267" s="312"/>
      <c r="Y267" s="312"/>
      <c r="Z267"/>
      <c r="AA267"/>
      <c r="AB267"/>
      <c r="AC267"/>
      <c r="AD267"/>
      <c r="AE267"/>
      <c r="AF267"/>
    </row>
    <row r="268" spans="1:34" ht="13" x14ac:dyDescent="0.2">
      <c r="W268" s="312" t="s">
        <v>116</v>
      </c>
      <c r="X268" s="312"/>
      <c r="Y268" s="311"/>
    </row>
    <row r="269" spans="1:34" ht="13" x14ac:dyDescent="0.2">
      <c r="W269" s="312" t="s">
        <v>117</v>
      </c>
      <c r="X269" s="312"/>
      <c r="Y269" s="311"/>
    </row>
    <row r="270" spans="1:34" ht="13" x14ac:dyDescent="0.2">
      <c r="W270" s="312" t="s">
        <v>118</v>
      </c>
      <c r="X270" s="312"/>
      <c r="Y270" s="311"/>
    </row>
    <row r="271" spans="1:34" ht="13" x14ac:dyDescent="0.2">
      <c r="W271" s="312" t="s">
        <v>119</v>
      </c>
      <c r="X271" s="312"/>
      <c r="Y271" s="311"/>
    </row>
    <row r="272" spans="1:34" ht="13" x14ac:dyDescent="0.2">
      <c r="W272" s="312" t="s">
        <v>120</v>
      </c>
      <c r="X272" s="312"/>
      <c r="Y272" s="311"/>
    </row>
    <row r="273" spans="23:25" ht="13" x14ac:dyDescent="0.2">
      <c r="W273" s="312" t="s">
        <v>121</v>
      </c>
      <c r="X273" s="311"/>
      <c r="Y273" s="311"/>
    </row>
    <row r="274" spans="23:25" ht="13" x14ac:dyDescent="0.2">
      <c r="W274" s="312" t="s">
        <v>122</v>
      </c>
      <c r="X274" s="311"/>
      <c r="Y274" s="311"/>
    </row>
    <row r="275" spans="23:25" ht="13" x14ac:dyDescent="0.2">
      <c r="W275" s="312" t="s">
        <v>123</v>
      </c>
      <c r="X275" s="311"/>
      <c r="Y275" s="311"/>
    </row>
    <row r="276" spans="23:25" ht="13" x14ac:dyDescent="0.2">
      <c r="W276" s="312" t="s">
        <v>124</v>
      </c>
      <c r="X276" s="311"/>
      <c r="Y276" s="311"/>
    </row>
    <row r="277" spans="23:25" ht="13" x14ac:dyDescent="0.2">
      <c r="W277" s="312" t="s">
        <v>127</v>
      </c>
      <c r="X277" s="311"/>
      <c r="Y277" s="311"/>
    </row>
    <row r="278" spans="23:25" ht="13" x14ac:dyDescent="0.2">
      <c r="W278" s="312" t="s">
        <v>128</v>
      </c>
      <c r="X278" s="311"/>
      <c r="Y278" s="311"/>
    </row>
    <row r="279" spans="23:25" ht="13" x14ac:dyDescent="0.2">
      <c r="W279" s="312" t="s">
        <v>129</v>
      </c>
      <c r="X279" s="311"/>
      <c r="Y279" s="311"/>
    </row>
    <row r="280" spans="23:25" ht="13" x14ac:dyDescent="0.2">
      <c r="W280" s="312" t="s">
        <v>130</v>
      </c>
      <c r="X280" s="311"/>
      <c r="Y280" s="311"/>
    </row>
    <row r="281" spans="23:25" ht="13" x14ac:dyDescent="0.2">
      <c r="W281" s="312" t="s">
        <v>131</v>
      </c>
      <c r="X281" s="311"/>
      <c r="Y281" s="311"/>
    </row>
    <row r="282" spans="23:25" ht="13" x14ac:dyDescent="0.2">
      <c r="W282" s="312" t="s">
        <v>132</v>
      </c>
      <c r="X282" s="311"/>
      <c r="Y282" s="311"/>
    </row>
    <row r="283" spans="23:25" ht="13" x14ac:dyDescent="0.2">
      <c r="W283" s="312" t="s">
        <v>125</v>
      </c>
      <c r="X283" s="311"/>
      <c r="Y283" s="311"/>
    </row>
    <row r="284" spans="23:25" ht="13" x14ac:dyDescent="0.2">
      <c r="W284" s="312" t="s">
        <v>133</v>
      </c>
      <c r="X284" s="311"/>
      <c r="Y284" s="311"/>
    </row>
    <row r="285" spans="23:25" ht="13" x14ac:dyDescent="0.2">
      <c r="W285" s="312" t="s">
        <v>134</v>
      </c>
      <c r="X285" s="311"/>
      <c r="Y285" s="311"/>
    </row>
    <row r="286" spans="23:25" ht="13" x14ac:dyDescent="0.2">
      <c r="W286" s="312" t="s">
        <v>135</v>
      </c>
      <c r="X286" s="311"/>
      <c r="Y286" s="311"/>
    </row>
    <row r="287" spans="23:25" ht="13" x14ac:dyDescent="0.2">
      <c r="W287" s="312" t="s">
        <v>136</v>
      </c>
      <c r="X287" s="311"/>
      <c r="Y287" s="311"/>
    </row>
    <row r="288" spans="23:25" ht="13" x14ac:dyDescent="0.2">
      <c r="W288" s="312" t="s">
        <v>137</v>
      </c>
      <c r="X288" s="311"/>
      <c r="Y288" s="311"/>
    </row>
    <row r="289" spans="23:25" ht="13" x14ac:dyDescent="0.2">
      <c r="W289" s="312" t="s">
        <v>138</v>
      </c>
      <c r="X289" s="311"/>
      <c r="Y289" s="311"/>
    </row>
    <row r="290" spans="23:25" ht="13" x14ac:dyDescent="0.2">
      <c r="W290" s="312" t="s">
        <v>139</v>
      </c>
      <c r="X290" s="311"/>
      <c r="Y290" s="311"/>
    </row>
    <row r="291" spans="23:25" ht="13" x14ac:dyDescent="0.2">
      <c r="W291" s="312" t="s">
        <v>140</v>
      </c>
      <c r="X291" s="311"/>
      <c r="Y291" s="311"/>
    </row>
    <row r="292" spans="23:25" ht="13" x14ac:dyDescent="0.2">
      <c r="W292" s="312" t="s">
        <v>141</v>
      </c>
      <c r="X292" s="311"/>
      <c r="Y292" s="311"/>
    </row>
    <row r="293" spans="23:25" ht="13" x14ac:dyDescent="0.2">
      <c r="W293" s="312" t="s">
        <v>142</v>
      </c>
      <c r="X293" s="311"/>
      <c r="Y293" s="311"/>
    </row>
    <row r="294" spans="23:25" ht="13" x14ac:dyDescent="0.2">
      <c r="W294" s="312" t="s">
        <v>143</v>
      </c>
      <c r="X294" s="311"/>
      <c r="Y294" s="311"/>
    </row>
    <row r="295" spans="23:25" ht="13" x14ac:dyDescent="0.2">
      <c r="W295" s="312" t="s">
        <v>126</v>
      </c>
      <c r="X295" s="311"/>
      <c r="Y295" s="311"/>
    </row>
    <row r="296" spans="23:25" ht="13" x14ac:dyDescent="0.2">
      <c r="W296" s="312" t="s">
        <v>144</v>
      </c>
      <c r="X296" s="311"/>
      <c r="Y296" s="311"/>
    </row>
    <row r="297" spans="23:25" ht="13" x14ac:dyDescent="0.2">
      <c r="W297" s="312" t="s">
        <v>145</v>
      </c>
      <c r="X297" s="311"/>
      <c r="Y297" s="311"/>
    </row>
    <row r="298" spans="23:25" ht="13" x14ac:dyDescent="0.2">
      <c r="W298" s="312" t="s">
        <v>146</v>
      </c>
      <c r="X298" s="311"/>
      <c r="Y298" s="311"/>
    </row>
    <row r="299" spans="23:25" ht="13" x14ac:dyDescent="0.2">
      <c r="W299" s="312" t="s">
        <v>147</v>
      </c>
      <c r="X299" s="311"/>
      <c r="Y299" s="311"/>
    </row>
    <row r="300" spans="23:25" ht="13" x14ac:dyDescent="0.2">
      <c r="W300" s="312" t="s">
        <v>148</v>
      </c>
      <c r="X300" s="311"/>
      <c r="Y300" s="311"/>
    </row>
    <row r="301" spans="23:25" ht="13" x14ac:dyDescent="0.2">
      <c r="W301" s="312" t="s">
        <v>149</v>
      </c>
      <c r="X301" s="311"/>
      <c r="Y301" s="311"/>
    </row>
    <row r="302" spans="23:25" ht="13" x14ac:dyDescent="0.2">
      <c r="W302" s="314" t="s">
        <v>150</v>
      </c>
      <c r="X302" s="311"/>
      <c r="Y302" s="311"/>
    </row>
    <row r="303" spans="23:25" ht="13" x14ac:dyDescent="0.2">
      <c r="W303" s="314" t="s">
        <v>151</v>
      </c>
      <c r="X303" s="311"/>
      <c r="Y303" s="311"/>
    </row>
    <row r="304" spans="23:25" ht="13" x14ac:dyDescent="0.2">
      <c r="W304" s="314" t="s">
        <v>152</v>
      </c>
      <c r="X304" s="311"/>
      <c r="Y304" s="311"/>
    </row>
    <row r="305" spans="23:25" ht="13" x14ac:dyDescent="0.2">
      <c r="W305" s="314" t="s">
        <v>153</v>
      </c>
      <c r="X305" s="311"/>
      <c r="Y305" s="311"/>
    </row>
    <row r="306" spans="23:25" ht="13" x14ac:dyDescent="0.2">
      <c r="W306" s="314" t="s">
        <v>154</v>
      </c>
      <c r="X306" s="311"/>
      <c r="Y306" s="311"/>
    </row>
    <row r="307" spans="23:25" ht="13" x14ac:dyDescent="0.2">
      <c r="W307" s="314" t="s">
        <v>155</v>
      </c>
      <c r="X307" s="311"/>
      <c r="Y307" s="311"/>
    </row>
    <row r="308" spans="23:25" ht="13" x14ac:dyDescent="0.2">
      <c r="W308" s="314" t="s">
        <v>401</v>
      </c>
      <c r="X308" s="311"/>
      <c r="Y308" s="311"/>
    </row>
    <row r="309" spans="23:25" ht="13" x14ac:dyDescent="0.2">
      <c r="W309" s="314" t="s">
        <v>400</v>
      </c>
      <c r="X309" s="311"/>
      <c r="Y309" s="311"/>
    </row>
    <row r="310" spans="23:25" ht="13" x14ac:dyDescent="0.2">
      <c r="W310" s="314" t="s">
        <v>399</v>
      </c>
      <c r="X310" s="311"/>
      <c r="Y310" s="311"/>
    </row>
    <row r="311" spans="23:25" ht="13" x14ac:dyDescent="0.2">
      <c r="W311" s="312" t="s">
        <v>158</v>
      </c>
      <c r="X311" s="311"/>
      <c r="Y311" s="311"/>
    </row>
    <row r="312" spans="23:25" x14ac:dyDescent="0.2">
      <c r="W312" s="311" t="s">
        <v>156</v>
      </c>
      <c r="X312" s="311"/>
      <c r="Y312" s="311"/>
    </row>
    <row r="313" spans="23:25" x14ac:dyDescent="0.2">
      <c r="W313" s="311" t="s">
        <v>157</v>
      </c>
      <c r="X313" s="311"/>
      <c r="Y313" s="311"/>
    </row>
    <row r="314" spans="23:25" x14ac:dyDescent="0.2">
      <c r="W314" s="311"/>
      <c r="X314" s="311"/>
      <c r="Y314" s="311"/>
    </row>
  </sheetData>
  <sheetProtection algorithmName="SHA-512" hashValue="Ehqk9L4kcOgRPEvQ21WCMAXLc60OM+IH5D4D4IJ+rdBeh0vnnkB6kw11x4iQdW04bHvRJa5D6zxq5UEltDvM0w==" saltValue="vAE7o/cjF0BghHI3PYeI4g==" spinCount="100000" sheet="1" objects="1" scenarios="1"/>
  <mergeCells count="166">
    <mergeCell ref="D254:U254"/>
    <mergeCell ref="C242:U242"/>
    <mergeCell ref="E250:U250"/>
    <mergeCell ref="E251:U251"/>
    <mergeCell ref="D246:U246"/>
    <mergeCell ref="D245:U245"/>
    <mergeCell ref="D253:U253"/>
    <mergeCell ref="D252:U252"/>
    <mergeCell ref="C240:E240"/>
    <mergeCell ref="V238:AA238"/>
    <mergeCell ref="V178:AA178"/>
    <mergeCell ref="K228:O228"/>
    <mergeCell ref="V221:Z221"/>
    <mergeCell ref="C223:U223"/>
    <mergeCell ref="D194:D205"/>
    <mergeCell ref="E194:E205"/>
    <mergeCell ref="F214:U222"/>
    <mergeCell ref="G209:J209"/>
    <mergeCell ref="V204:AA204"/>
    <mergeCell ref="D168:D179"/>
    <mergeCell ref="K208:O208"/>
    <mergeCell ref="D182:D193"/>
    <mergeCell ref="E182:E193"/>
    <mergeCell ref="D207:D222"/>
    <mergeCell ref="E207:E222"/>
    <mergeCell ref="F183:J183"/>
    <mergeCell ref="K183:O183"/>
    <mergeCell ref="F195:J195"/>
    <mergeCell ref="K209:O209"/>
    <mergeCell ref="G210:J210"/>
    <mergeCell ref="K212:O212"/>
    <mergeCell ref="K210:O210"/>
    <mergeCell ref="K211:O211"/>
    <mergeCell ref="F231:U239"/>
    <mergeCell ref="D224:D239"/>
    <mergeCell ref="E224:E239"/>
    <mergeCell ref="G229:J229"/>
    <mergeCell ref="K225:O225"/>
    <mergeCell ref="G228:J228"/>
    <mergeCell ref="G226:J226"/>
    <mergeCell ref="G227:J227"/>
    <mergeCell ref="K227:O227"/>
    <mergeCell ref="F225:J225"/>
    <mergeCell ref="Q225:U229"/>
    <mergeCell ref="K229:O229"/>
    <mergeCell ref="K226:O226"/>
    <mergeCell ref="V192:Z192"/>
    <mergeCell ref="F170:J170"/>
    <mergeCell ref="Q195:U195"/>
    <mergeCell ref="K195:O195"/>
    <mergeCell ref="F172:U179"/>
    <mergeCell ref="C180:U180"/>
    <mergeCell ref="Q169:U169"/>
    <mergeCell ref="Q170:U170"/>
    <mergeCell ref="F160:U167"/>
    <mergeCell ref="E156:E167"/>
    <mergeCell ref="F158:J158"/>
    <mergeCell ref="Q183:U183"/>
    <mergeCell ref="F185:U193"/>
    <mergeCell ref="V142:Z142"/>
    <mergeCell ref="S107:T107"/>
    <mergeCell ref="F109:U117"/>
    <mergeCell ref="F136:U143"/>
    <mergeCell ref="K134:O134"/>
    <mergeCell ref="F134:J134"/>
    <mergeCell ref="V116:Z116"/>
    <mergeCell ref="V123:AA123"/>
    <mergeCell ref="E168:E179"/>
    <mergeCell ref="K170:O170"/>
    <mergeCell ref="K145:O145"/>
    <mergeCell ref="F145:J145"/>
    <mergeCell ref="Q145:U145"/>
    <mergeCell ref="F169:J169"/>
    <mergeCell ref="K169:O169"/>
    <mergeCell ref="V153:AA153"/>
    <mergeCell ref="V166:Z166"/>
    <mergeCell ref="V129:AA129"/>
    <mergeCell ref="E119:E124"/>
    <mergeCell ref="E103:E117"/>
    <mergeCell ref="Q208:U212"/>
    <mergeCell ref="D156:D167"/>
    <mergeCell ref="F157:J157"/>
    <mergeCell ref="D125:D130"/>
    <mergeCell ref="E125:E130"/>
    <mergeCell ref="D133:D143"/>
    <mergeCell ref="E133:E143"/>
    <mergeCell ref="F147:U154"/>
    <mergeCell ref="K158:O158"/>
    <mergeCell ref="Q158:U158"/>
    <mergeCell ref="K157:O157"/>
    <mergeCell ref="F126:U130"/>
    <mergeCell ref="C131:U131"/>
    <mergeCell ref="D144:D154"/>
    <mergeCell ref="E144:E154"/>
    <mergeCell ref="Q157:U157"/>
    <mergeCell ref="F208:J208"/>
    <mergeCell ref="G212:J212"/>
    <mergeCell ref="F197:U205"/>
    <mergeCell ref="G211:J211"/>
    <mergeCell ref="C18:X18"/>
    <mergeCell ref="C21:D21"/>
    <mergeCell ref="C22:D22"/>
    <mergeCell ref="C23:D23"/>
    <mergeCell ref="C24:D24"/>
    <mergeCell ref="C25:D25"/>
    <mergeCell ref="C50:E51"/>
    <mergeCell ref="F48:O49"/>
    <mergeCell ref="F50:M51"/>
    <mergeCell ref="Q50:U50"/>
    <mergeCell ref="C46:U46"/>
    <mergeCell ref="C48:E49"/>
    <mergeCell ref="P48:U48"/>
    <mergeCell ref="P49:U49"/>
    <mergeCell ref="P28:P29"/>
    <mergeCell ref="Q29:S29"/>
    <mergeCell ref="Q28:S28"/>
    <mergeCell ref="C30:U30"/>
    <mergeCell ref="C32:U33"/>
    <mergeCell ref="C37:F37"/>
    <mergeCell ref="P35:U35"/>
    <mergeCell ref="L40:U40"/>
    <mergeCell ref="L41:U41"/>
    <mergeCell ref="O43:U43"/>
    <mergeCell ref="V101:Z101"/>
    <mergeCell ref="Q134:U134"/>
    <mergeCell ref="E88:E102"/>
    <mergeCell ref="X90:AC90"/>
    <mergeCell ref="K104:M104"/>
    <mergeCell ref="F120:U124"/>
    <mergeCell ref="K90:O90"/>
    <mergeCell ref="D57:E58"/>
    <mergeCell ref="D103:D117"/>
    <mergeCell ref="N57:R57"/>
    <mergeCell ref="F58:I58"/>
    <mergeCell ref="C74:U74"/>
    <mergeCell ref="D77:U86"/>
    <mergeCell ref="F62:U72"/>
    <mergeCell ref="Q89:U90"/>
    <mergeCell ref="S92:T92"/>
    <mergeCell ref="K89:M89"/>
    <mergeCell ref="C88:C94"/>
    <mergeCell ref="F94:U102"/>
    <mergeCell ref="C103:C109"/>
    <mergeCell ref="K105:O105"/>
    <mergeCell ref="D119:D124"/>
    <mergeCell ref="Q104:U105"/>
    <mergeCell ref="C52:E52"/>
    <mergeCell ref="D88:D102"/>
    <mergeCell ref="F52:U52"/>
    <mergeCell ref="N51:U51"/>
    <mergeCell ref="F54:K54"/>
    <mergeCell ref="N58:R58"/>
    <mergeCell ref="F61:U61"/>
    <mergeCell ref="N54:U54"/>
    <mergeCell ref="J57:M57"/>
    <mergeCell ref="F60:U60"/>
    <mergeCell ref="F56:I56"/>
    <mergeCell ref="J58:M58"/>
    <mergeCell ref="F57:I57"/>
    <mergeCell ref="F55:I55"/>
    <mergeCell ref="N56:R56"/>
    <mergeCell ref="J55:M55"/>
    <mergeCell ref="J56:M56"/>
    <mergeCell ref="N55:R55"/>
    <mergeCell ref="E63:E66"/>
    <mergeCell ref="D67:E71"/>
  </mergeCells>
  <phoneticPr fontId="3"/>
  <dataValidations count="9">
    <dataValidation type="custom" allowBlank="1" showInputMessage="1" showErrorMessage="1" error="入力は少数第1位までにしてください。" sqref="S107:T107 G92 J92 M92 P92 S92:T92 G107 J107 M107 P107" xr:uid="{00000000-0002-0000-0000-000000000000}">
      <formula1>G92=ROUND(G92,1)</formula1>
    </dataValidation>
    <dataValidation type="list" allowBlank="1" showInputMessage="1" showErrorMessage="1" sqref="C37:F37" xr:uid="{00000000-0002-0000-0000-000002000000}">
      <formula1>$W$250:$W$254</formula1>
    </dataValidation>
    <dataValidation type="textLength" operator="lessThanOrEqual" allowBlank="1" showInputMessage="1" showErrorMessage="1" error="文字数を50文字以内としてください。" sqref="N54:U54" xr:uid="{00000000-0002-0000-0000-000004000000}">
      <formula1>50</formula1>
    </dataValidation>
    <dataValidation type="textLength" operator="lessThanOrEqual" allowBlank="1" showInputMessage="1" showErrorMessage="1" error="文字数を500文字以内としてください。" sqref="F62:U73" xr:uid="{00000000-0002-0000-0000-000005000000}">
      <formula1>500</formula1>
    </dataValidation>
    <dataValidation type="textLength" operator="lessThanOrEqual" allowBlank="1" showInputMessage="1" showErrorMessage="1" error="文字数を550文字以内としてください。" sqref="D77:U86" xr:uid="{00000000-0002-0000-0000-000006000000}">
      <formula1>550</formula1>
    </dataValidation>
    <dataValidation type="textLength" operator="lessThanOrEqual" allowBlank="1" showInputMessage="1" showErrorMessage="1" error="文字数を350文字以内としてください。" sqref="F231:U239 F136:U143 F147:U154 F160:U167 F172:U179 F185:U193 F197:U205 F214:U222" xr:uid="{00000000-0002-0000-0000-000007000000}">
      <formula1>350</formula1>
    </dataValidation>
    <dataValidation type="textLength" operator="lessThanOrEqual" allowBlank="1" showInputMessage="1" showErrorMessage="1" error="文字数を400文字以内としてください。" sqref="F94:U102 F109:U117" xr:uid="{00000000-0002-0000-0000-000008000000}">
      <formula1>400</formula1>
    </dataValidation>
    <dataValidation type="textLength" operator="lessThanOrEqual" allowBlank="1" showInputMessage="1" showErrorMessage="1" error="文字数を200文字以内としてください。" sqref="F120:U124 F126:U130" xr:uid="{00000000-0002-0000-0000-000009000000}">
      <formula1>200</formula1>
    </dataValidation>
    <dataValidation type="list" allowBlank="1" showInputMessage="1" showErrorMessage="1" sqref="F54:K54" xr:uid="{6AB5C873-F393-4B39-AF19-154A87A5E9F0}">
      <formula1>$W$268:$W$310</formula1>
    </dataValidation>
  </dataValidations>
  <printOptions horizontalCentered="1"/>
  <pageMargins left="0.6692913385826772" right="0.62992125984251968" top="0.55118110236220474" bottom="0.55118110236220474" header="0" footer="0.51181102362204722"/>
  <pageSetup paperSize="9" scale="95" fitToHeight="2" orientation="portrait" r:id="rId1"/>
  <headerFooter alignWithMargins="0"/>
  <rowBreaks count="5" manualBreakCount="5">
    <brk id="73" min="2" max="20" man="1"/>
    <brk id="130" min="2" max="20" man="1"/>
    <brk id="179" min="2" max="20" man="1"/>
    <brk id="222" min="2" max="20" man="1"/>
    <brk id="241" min="2" max="2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6">
    <pageSetUpPr fitToPage="1"/>
  </sheetPr>
  <dimension ref="B1:BI76"/>
  <sheetViews>
    <sheetView showGridLines="0" topLeftCell="A19" workbookViewId="0">
      <selection activeCell="Z29" sqref="Z29:AD29"/>
    </sheetView>
  </sheetViews>
  <sheetFormatPr defaultColWidth="9" defaultRowHeight="12" x14ac:dyDescent="0.2"/>
  <cols>
    <col min="1" max="2" width="2.90625" style="45" customWidth="1"/>
    <col min="3" max="3" width="15.36328125" style="45" customWidth="1"/>
    <col min="4" max="5" width="2.90625" style="45" customWidth="1"/>
    <col min="6" max="6" width="3" style="45" customWidth="1"/>
    <col min="7" max="7" width="11.453125" style="45" customWidth="1"/>
    <col min="8" max="8" width="2.36328125" style="45" customWidth="1"/>
    <col min="9" max="10" width="2.453125" style="45" customWidth="1"/>
    <col min="11" max="11" width="2.81640625" style="45" customWidth="1"/>
    <col min="12" max="12" width="2.90625" style="45" customWidth="1"/>
    <col min="13" max="14" width="2.81640625" style="45" customWidth="1"/>
    <col min="15" max="15" width="3" style="45" customWidth="1"/>
    <col min="16" max="18" width="4.81640625" style="45" customWidth="1"/>
    <col min="19" max="21" width="2.90625" style="45" customWidth="1"/>
    <col min="22" max="23" width="2.453125" style="45" customWidth="1"/>
    <col min="24" max="24" width="2.90625" style="45" customWidth="1"/>
    <col min="25" max="25" width="7.81640625" style="45" customWidth="1"/>
    <col min="26" max="26" width="4.81640625" style="45" customWidth="1"/>
    <col min="27" max="27" width="2" style="45" customWidth="1"/>
    <col min="28" max="29" width="2.36328125" style="45" customWidth="1"/>
    <col min="30" max="30" width="3.08984375" style="45" customWidth="1"/>
    <col min="31" max="32" width="2.36328125" style="45" customWidth="1"/>
    <col min="33" max="33" width="2.90625" style="45" customWidth="1"/>
    <col min="34" max="34" width="7.81640625" style="45" customWidth="1"/>
    <col min="35" max="36" width="4.36328125" style="45" customWidth="1"/>
    <col min="37" max="37" width="3.36328125" style="45" customWidth="1"/>
    <col min="38" max="38" width="2.81640625" style="45" customWidth="1"/>
    <col min="39" max="39" width="2.90625" style="45" customWidth="1"/>
    <col min="40" max="40" width="10.81640625" style="45" customWidth="1"/>
    <col min="41" max="41" width="2.90625" style="45" customWidth="1"/>
    <col min="42" max="43" width="2.453125" style="45" customWidth="1"/>
    <col min="44" max="44" width="2.81640625" style="45" customWidth="1"/>
    <col min="45" max="45" width="7.81640625" style="45" customWidth="1"/>
    <col min="46" max="46" width="11.81640625" style="45" customWidth="1"/>
    <col min="47" max="47" width="1.90625" style="45" customWidth="1"/>
    <col min="48" max="57" width="9" style="45"/>
    <col min="58" max="58" width="16.1796875" style="45" customWidth="1"/>
    <col min="59" max="16384" width="9" style="45"/>
  </cols>
  <sheetData>
    <row r="1" spans="2:47" ht="27" customHeight="1" x14ac:dyDescent="0.2">
      <c r="F1" s="44"/>
      <c r="R1" s="92" t="s">
        <v>96</v>
      </c>
      <c r="S1" s="92" t="s">
        <v>352</v>
      </c>
    </row>
    <row r="2" spans="2:47" ht="12" customHeight="1" thickBot="1" x14ac:dyDescent="0.25">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25" customHeight="1" x14ac:dyDescent="0.2">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3.5" thickBot="1" x14ac:dyDescent="0.25">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2">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三晃商事株式会社</v>
      </c>
      <c r="AF5" s="653"/>
      <c r="AG5" s="653"/>
      <c r="AH5" s="653"/>
      <c r="AI5" s="653"/>
      <c r="AJ5" s="653"/>
      <c r="AK5" s="653"/>
      <c r="AL5" s="653"/>
      <c r="AM5" s="653"/>
      <c r="AN5" s="653"/>
      <c r="AO5" s="653"/>
      <c r="AP5" s="653"/>
      <c r="AQ5" s="653"/>
      <c r="AR5" s="653"/>
      <c r="AS5" s="653"/>
      <c r="AT5" s="653"/>
      <c r="AU5" s="653"/>
    </row>
    <row r="6" spans="2:47" ht="24.75" customHeight="1" thickBot="1" x14ac:dyDescent="0.25">
      <c r="B6" s="371" t="s">
        <v>441</v>
      </c>
      <c r="C6" s="138"/>
      <c r="F6" s="138"/>
      <c r="G6" s="138"/>
      <c r="H6" s="138"/>
      <c r="I6" s="138"/>
      <c r="J6" s="138"/>
      <c r="K6" s="138"/>
      <c r="L6" s="138"/>
      <c r="M6" s="138"/>
      <c r="N6" s="138"/>
      <c r="O6" s="138"/>
      <c r="P6" s="138"/>
      <c r="Q6" s="138"/>
      <c r="R6" s="138"/>
      <c r="S6" s="138"/>
      <c r="T6" s="138"/>
      <c r="U6" s="138"/>
      <c r="V6" s="138"/>
      <c r="W6" s="138"/>
      <c r="X6" s="138"/>
      <c r="Y6" s="90"/>
      <c r="Z6" s="90"/>
      <c r="AA6" s="142"/>
      <c r="AB6" s="163"/>
      <c r="AC6" s="163"/>
      <c r="AD6" s="163"/>
      <c r="AE6" s="163"/>
      <c r="AF6" s="163"/>
      <c r="AG6" s="163"/>
      <c r="AH6" s="163"/>
      <c r="AI6" s="163"/>
      <c r="AJ6" s="163"/>
      <c r="AK6" s="163"/>
      <c r="AL6" s="163"/>
      <c r="AM6" s="163"/>
      <c r="AN6" s="163"/>
      <c r="AO6" s="163"/>
      <c r="AP6" s="163"/>
      <c r="AQ6" s="163"/>
      <c r="AR6" s="163"/>
      <c r="AS6" s="163"/>
      <c r="AT6" s="163"/>
      <c r="AU6" s="163"/>
    </row>
    <row r="7" spans="2:47" ht="28.25" customHeight="1" thickBot="1" x14ac:dyDescent="0.25">
      <c r="B7" s="715" t="s">
        <v>90</v>
      </c>
      <c r="C7" s="716"/>
      <c r="D7" s="717" t="s">
        <v>210</v>
      </c>
      <c r="E7" s="718"/>
      <c r="F7" s="718"/>
      <c r="G7" s="718"/>
      <c r="H7" s="719"/>
      <c r="I7" s="147"/>
      <c r="J7" s="58"/>
      <c r="K7" s="160"/>
      <c r="L7" s="762" t="s">
        <v>109</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25" customHeight="1" thickTop="1" thickBot="1" x14ac:dyDescent="0.25">
      <c r="B8" s="48" t="s">
        <v>105</v>
      </c>
      <c r="C8" s="675" t="s">
        <v>113</v>
      </c>
      <c r="D8" s="675"/>
      <c r="E8" s="675"/>
      <c r="F8" s="675"/>
      <c r="G8" s="675"/>
      <c r="H8" s="675"/>
      <c r="I8" s="675"/>
      <c r="J8" s="675"/>
      <c r="K8" s="152"/>
      <c r="L8" s="766"/>
      <c r="M8" s="767"/>
      <c r="N8" s="767"/>
      <c r="O8" s="767"/>
      <c r="P8" s="767"/>
      <c r="Q8" s="767"/>
      <c r="R8" s="767"/>
      <c r="S8" s="767"/>
      <c r="T8" s="767"/>
      <c r="U8" s="767"/>
      <c r="V8" s="767"/>
      <c r="W8" s="767"/>
      <c r="X8" s="767"/>
      <c r="Y8" s="767"/>
      <c r="Z8" s="767"/>
      <c r="AA8" s="768"/>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5">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5">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5">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5">
      <c r="F12" s="673">
        <f>+ROUND(O12,1)+ROUND(O15,1)+ROUND(O18,1)+ROUND(O24,1)+O27-ROUND(F15,1)</f>
        <v>14</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5">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5">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5">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5">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5">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5">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5">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5">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5">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5">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5">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5">
      <c r="B24" s="725" t="s">
        <v>200</v>
      </c>
      <c r="C24" s="676"/>
      <c r="D24" s="676"/>
      <c r="E24" s="677"/>
      <c r="F24" s="711">
        <v>13.7</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14</v>
      </c>
      <c r="AS24" s="743"/>
      <c r="AT24" s="743"/>
      <c r="AU24" s="57" t="s">
        <v>13</v>
      </c>
    </row>
    <row r="25" spans="2:48" ht="27" customHeight="1" thickBot="1" x14ac:dyDescent="0.25">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5">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5">
      <c r="B27" s="730" t="s">
        <v>371</v>
      </c>
      <c r="C27" s="731"/>
      <c r="D27" s="731"/>
      <c r="E27" s="732"/>
      <c r="F27" s="711">
        <v>0</v>
      </c>
      <c r="G27" s="712"/>
      <c r="H27" s="214" t="s">
        <v>198</v>
      </c>
      <c r="L27" s="709"/>
      <c r="O27" s="699">
        <f>+Q30+ROUND(Q33,1)</f>
        <v>14</v>
      </c>
      <c r="P27" s="700"/>
      <c r="Q27" s="700"/>
      <c r="R27" s="700"/>
      <c r="S27" s="49" t="s">
        <v>38</v>
      </c>
      <c r="T27" s="70"/>
      <c r="U27" s="70"/>
      <c r="X27" s="68" t="s">
        <v>39</v>
      </c>
      <c r="Y27" s="71"/>
      <c r="AG27" s="58"/>
      <c r="AH27" s="58"/>
      <c r="AI27" s="58"/>
      <c r="AJ27" s="58"/>
      <c r="AK27" s="742">
        <f>+AG18+O27</f>
        <v>14</v>
      </c>
      <c r="AL27" s="743"/>
      <c r="AM27" s="743"/>
      <c r="AN27" s="743"/>
      <c r="AO27" s="57" t="s">
        <v>13</v>
      </c>
      <c r="AP27" s="318"/>
      <c r="AQ27" s="132"/>
      <c r="AR27" s="651"/>
      <c r="AS27" s="652"/>
      <c r="AT27" s="652"/>
      <c r="AU27" s="57" t="s">
        <v>13</v>
      </c>
      <c r="AV27" s="479"/>
    </row>
    <row r="28" spans="2:48" ht="27" customHeight="1" thickTop="1" thickBot="1" x14ac:dyDescent="0.25">
      <c r="B28" s="730" t="s">
        <v>372</v>
      </c>
      <c r="C28" s="731"/>
      <c r="D28" s="731"/>
      <c r="E28" s="732"/>
      <c r="F28" s="711">
        <v>0</v>
      </c>
      <c r="G28" s="712"/>
      <c r="H28" s="214" t="s">
        <v>198</v>
      </c>
      <c r="L28" s="709"/>
      <c r="O28" s="61"/>
      <c r="T28" s="58"/>
      <c r="U28" s="58"/>
      <c r="X28" s="697" t="s">
        <v>175</v>
      </c>
      <c r="Y28" s="698"/>
      <c r="Z28" s="690">
        <v>14</v>
      </c>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5">
      <c r="B29" s="730" t="s">
        <v>373</v>
      </c>
      <c r="C29" s="731"/>
      <c r="D29" s="731"/>
      <c r="E29" s="732"/>
      <c r="F29" s="711">
        <v>13.7</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5">
      <c r="B30" s="725" t="s">
        <v>374</v>
      </c>
      <c r="C30" s="676"/>
      <c r="D30" s="676"/>
      <c r="E30" s="677"/>
      <c r="F30" s="711">
        <v>0</v>
      </c>
      <c r="G30" s="712"/>
      <c r="H30" s="214" t="s">
        <v>198</v>
      </c>
      <c r="L30" s="709"/>
      <c r="O30" s="61"/>
      <c r="Q30" s="699">
        <f>+ROUND(Z28,1)+ROUND(Z29,1)+ROUND(Z30,1)</f>
        <v>14</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5">
      <c r="B31" s="725" t="s">
        <v>375</v>
      </c>
      <c r="C31" s="676"/>
      <c r="D31" s="676"/>
      <c r="E31" s="677"/>
      <c r="F31" s="711">
        <v>13.7</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5">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5">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2">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2">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2">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2">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 x14ac:dyDescent="0.2">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 x14ac:dyDescent="0.2">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 x14ac:dyDescent="0.2">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 x14ac:dyDescent="0.2">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 x14ac:dyDescent="0.2">
      <c r="H42" s="75"/>
      <c r="I42" s="75"/>
      <c r="J42" s="75"/>
      <c r="Q42" s="75"/>
      <c r="R42" s="75"/>
      <c r="S42" s="75"/>
      <c r="AP42" s="58"/>
      <c r="AQ42" s="58"/>
      <c r="AR42" s="132"/>
      <c r="AS42" s="70"/>
    </row>
    <row r="43" spans="2:61" x14ac:dyDescent="0.2">
      <c r="H43" s="75"/>
      <c r="I43" s="75"/>
      <c r="J43" s="75"/>
      <c r="Q43" s="75"/>
      <c r="R43" s="75"/>
      <c r="S43" s="75"/>
      <c r="AV43" s="75"/>
    </row>
    <row r="44" spans="2:61" x14ac:dyDescent="0.2">
      <c r="H44" s="75"/>
      <c r="I44" s="75"/>
      <c r="J44" s="75"/>
      <c r="Q44" s="75"/>
      <c r="R44" s="75"/>
      <c r="S44" s="75"/>
      <c r="AV44" s="75"/>
    </row>
    <row r="45" spans="2:61" x14ac:dyDescent="0.2">
      <c r="H45" s="75"/>
      <c r="I45" s="75"/>
      <c r="J45" s="75"/>
      <c r="Q45" s="75"/>
      <c r="R45" s="75"/>
      <c r="S45" s="75"/>
    </row>
    <row r="46" spans="2:61" x14ac:dyDescent="0.2">
      <c r="H46" s="75"/>
      <c r="I46" s="75"/>
      <c r="J46" s="75"/>
      <c r="Q46" s="75"/>
      <c r="R46" s="75"/>
      <c r="S46" s="75"/>
    </row>
    <row r="47" spans="2:61" ht="13" x14ac:dyDescent="0.2">
      <c r="H47" s="75"/>
      <c r="I47" s="75"/>
      <c r="J47" s="75"/>
      <c r="Q47" s="75"/>
      <c r="R47" s="75"/>
      <c r="S47" s="75"/>
      <c r="BG47" s="76"/>
      <c r="BH47" s="76"/>
      <c r="BI47" s="73"/>
    </row>
    <row r="48" spans="2:61" x14ac:dyDescent="0.2">
      <c r="H48" s="75"/>
      <c r="I48" s="75"/>
      <c r="J48" s="75"/>
      <c r="Q48" s="75"/>
      <c r="R48" s="75"/>
      <c r="S48" s="75"/>
      <c r="BG48" s="73"/>
    </row>
    <row r="49" spans="7:61" x14ac:dyDescent="0.2">
      <c r="G49" s="75"/>
      <c r="H49" s="75"/>
      <c r="I49" s="75"/>
      <c r="J49" s="75"/>
      <c r="Q49" s="75"/>
      <c r="R49" s="75"/>
      <c r="S49" s="75"/>
      <c r="BD49" s="73"/>
      <c r="BE49" s="73"/>
      <c r="BF49" s="73"/>
      <c r="BG49" s="73"/>
    </row>
    <row r="50" spans="7:61" x14ac:dyDescent="0.2">
      <c r="G50" s="75"/>
      <c r="H50" s="75"/>
      <c r="I50" s="75"/>
      <c r="J50" s="75"/>
      <c r="Q50" s="75"/>
      <c r="R50" s="75"/>
      <c r="S50" s="75"/>
      <c r="BD50" s="73"/>
      <c r="BE50" s="73"/>
      <c r="BF50" s="73"/>
      <c r="BG50" s="73"/>
    </row>
    <row r="51" spans="7:61" x14ac:dyDescent="0.2">
      <c r="G51" s="75"/>
      <c r="H51" s="75"/>
      <c r="I51" s="75"/>
      <c r="J51" s="75"/>
      <c r="Q51" s="75"/>
      <c r="R51" s="75"/>
      <c r="S51" s="75"/>
      <c r="BD51" s="73"/>
      <c r="BE51" s="73"/>
      <c r="BF51" s="73"/>
      <c r="BG51" s="73"/>
    </row>
    <row r="52" spans="7:61" x14ac:dyDescent="0.2">
      <c r="G52" s="75"/>
      <c r="H52" s="75"/>
      <c r="I52" s="75"/>
      <c r="J52" s="75"/>
      <c r="Q52" s="75"/>
      <c r="R52" s="75"/>
      <c r="S52" s="75"/>
      <c r="BD52" s="73"/>
      <c r="BE52" s="73"/>
      <c r="BF52" s="73"/>
      <c r="BG52" s="73"/>
    </row>
    <row r="53" spans="7:61" x14ac:dyDescent="0.2">
      <c r="G53" s="75"/>
      <c r="H53" s="75"/>
      <c r="I53" s="75"/>
      <c r="J53" s="75"/>
      <c r="Q53" s="75"/>
      <c r="R53" s="75"/>
      <c r="S53" s="75"/>
      <c r="BD53" s="73"/>
      <c r="BF53" s="73"/>
      <c r="BG53" s="73"/>
      <c r="BH53" s="73"/>
      <c r="BI53" s="73"/>
    </row>
    <row r="54" spans="7:61" x14ac:dyDescent="0.2">
      <c r="G54" s="75"/>
      <c r="H54" s="75"/>
      <c r="I54" s="75"/>
      <c r="J54" s="75"/>
      <c r="Q54" s="75"/>
      <c r="R54" s="75"/>
      <c r="S54" s="75"/>
      <c r="BC54" s="73"/>
      <c r="BD54" s="77"/>
      <c r="BF54" s="73"/>
      <c r="BG54" s="73"/>
      <c r="BH54" s="73"/>
      <c r="BI54" s="73"/>
    </row>
    <row r="55" spans="7:61" x14ac:dyDescent="0.2">
      <c r="G55" s="75"/>
      <c r="H55" s="75"/>
      <c r="I55" s="75"/>
      <c r="J55" s="75"/>
      <c r="Q55" s="75"/>
      <c r="R55" s="75"/>
      <c r="S55" s="75"/>
      <c r="BC55" s="73"/>
      <c r="BD55" s="77"/>
      <c r="BF55" s="73"/>
      <c r="BG55" s="73"/>
      <c r="BH55" s="73"/>
      <c r="BI55" s="73"/>
    </row>
    <row r="56" spans="7:61" x14ac:dyDescent="0.2">
      <c r="G56" s="75"/>
      <c r="H56" s="75"/>
      <c r="I56" s="75"/>
      <c r="J56" s="75"/>
      <c r="Q56" s="75"/>
      <c r="R56" s="75"/>
      <c r="S56" s="75"/>
      <c r="BC56" s="73"/>
      <c r="BD56" s="77"/>
      <c r="BF56" s="73"/>
      <c r="BG56" s="73"/>
      <c r="BH56" s="73"/>
      <c r="BI56" s="73"/>
    </row>
    <row r="57" spans="7:61" x14ac:dyDescent="0.2">
      <c r="G57" s="75"/>
      <c r="H57" s="75"/>
      <c r="BC57" s="73"/>
      <c r="BD57" s="77"/>
      <c r="BF57" s="73"/>
      <c r="BG57" s="73"/>
      <c r="BH57" s="73"/>
      <c r="BI57" s="73"/>
    </row>
    <row r="58" spans="7:61" ht="12.5" x14ac:dyDescent="0.2">
      <c r="G58" s="75"/>
      <c r="H58" s="75"/>
      <c r="K58" s="75"/>
      <c r="L58" s="78"/>
      <c r="M58" s="75"/>
      <c r="N58" s="75"/>
      <c r="BC58" s="73"/>
      <c r="BD58" s="77"/>
      <c r="BF58" s="73"/>
      <c r="BG58" s="73"/>
      <c r="BH58" s="73"/>
      <c r="BI58" s="73"/>
    </row>
    <row r="59" spans="7:61" x14ac:dyDescent="0.2">
      <c r="G59" s="75"/>
      <c r="H59" s="75"/>
      <c r="BC59" s="73"/>
      <c r="BD59" s="77"/>
      <c r="BF59" s="73"/>
      <c r="BG59" s="73"/>
      <c r="BH59" s="73"/>
      <c r="BI59" s="73"/>
    </row>
    <row r="60" spans="7:61" x14ac:dyDescent="0.2">
      <c r="G60" s="75"/>
      <c r="H60" s="75"/>
      <c r="BC60" s="73"/>
      <c r="BD60" s="77"/>
      <c r="BF60" s="73"/>
      <c r="BG60" s="73"/>
      <c r="BH60" s="73"/>
      <c r="BI60" s="73"/>
    </row>
    <row r="61" spans="7:61" x14ac:dyDescent="0.2">
      <c r="G61" s="75"/>
      <c r="H61" s="75"/>
      <c r="BC61" s="73"/>
      <c r="BD61" s="77"/>
      <c r="BF61" s="73"/>
      <c r="BG61" s="73"/>
      <c r="BH61" s="73"/>
      <c r="BI61" s="73"/>
    </row>
    <row r="62" spans="7:61" x14ac:dyDescent="0.2">
      <c r="BC62" s="73"/>
      <c r="BD62" s="77"/>
      <c r="BF62" s="73"/>
      <c r="BG62" s="73"/>
      <c r="BH62" s="73"/>
      <c r="BI62" s="73"/>
    </row>
    <row r="63" spans="7:61" x14ac:dyDescent="0.2">
      <c r="BC63" s="73"/>
      <c r="BD63" s="77"/>
      <c r="BF63" s="73"/>
      <c r="BG63" s="73"/>
      <c r="BH63" s="73"/>
      <c r="BI63" s="73"/>
    </row>
    <row r="64" spans="7:61" x14ac:dyDescent="0.2">
      <c r="BC64" s="73"/>
      <c r="BD64" s="77"/>
      <c r="BF64" s="73"/>
      <c r="BG64" s="73"/>
      <c r="BH64" s="73"/>
      <c r="BI64" s="73"/>
    </row>
    <row r="65" spans="11:61" x14ac:dyDescent="0.2">
      <c r="BC65" s="73"/>
      <c r="BD65" s="77"/>
      <c r="BF65" s="73"/>
      <c r="BG65" s="73"/>
      <c r="BH65" s="73"/>
      <c r="BI65" s="73"/>
    </row>
    <row r="66" spans="11:61" x14ac:dyDescent="0.2">
      <c r="BC66" s="73"/>
      <c r="BD66" s="77"/>
      <c r="BF66" s="73"/>
      <c r="BG66" s="73"/>
      <c r="BH66" s="73"/>
      <c r="BI66" s="73"/>
    </row>
    <row r="67" spans="11:61" x14ac:dyDescent="0.2">
      <c r="BC67" s="73"/>
      <c r="BD67" s="77"/>
      <c r="BF67" s="73"/>
      <c r="BG67" s="73"/>
      <c r="BH67" s="73"/>
      <c r="BI67" s="73"/>
    </row>
    <row r="69" spans="11:61" ht="12.5" x14ac:dyDescent="0.2">
      <c r="K69" s="75"/>
      <c r="L69" s="78"/>
      <c r="M69" s="75"/>
      <c r="N69" s="75"/>
    </row>
    <row r="70" spans="11:61" ht="12.5" x14ac:dyDescent="0.2">
      <c r="K70" s="75"/>
      <c r="L70" s="78"/>
      <c r="M70" s="75"/>
      <c r="N70" s="75"/>
    </row>
    <row r="71" spans="11:61" ht="12.5" x14ac:dyDescent="0.2">
      <c r="K71" s="75"/>
      <c r="L71" s="78"/>
      <c r="M71" s="75"/>
      <c r="N71" s="75"/>
    </row>
    <row r="72" spans="11:61" ht="12.5" x14ac:dyDescent="0.2">
      <c r="K72" s="75"/>
      <c r="L72" s="78"/>
      <c r="M72" s="75"/>
      <c r="N72" s="75"/>
    </row>
    <row r="73" spans="11:61" ht="12.5" x14ac:dyDescent="0.2">
      <c r="K73" s="75"/>
      <c r="L73" s="78"/>
      <c r="M73" s="75"/>
      <c r="N73" s="75"/>
    </row>
    <row r="74" spans="11:61" ht="12.5" x14ac:dyDescent="0.2">
      <c r="K74" s="75"/>
      <c r="L74" s="78"/>
      <c r="M74" s="75"/>
      <c r="N74" s="75"/>
    </row>
    <row r="75" spans="11:61" ht="12.5" x14ac:dyDescent="0.2">
      <c r="K75" s="75"/>
      <c r="L75" s="78"/>
      <c r="M75" s="75"/>
      <c r="N75" s="75"/>
    </row>
    <row r="76" spans="11:61" ht="12.5" x14ac:dyDescent="0.2">
      <c r="K76" s="75"/>
      <c r="L76" s="78"/>
      <c r="M76" s="75"/>
      <c r="N76" s="75"/>
    </row>
  </sheetData>
  <sheetProtection algorithmName="SHA-512" hashValue="7TvcOAyVcxya0ghXzygixR2fodhPFPnNra3HNpPWT6aIVHEfnXo5mSuD7biQe/prl9/zRqbyqK8eFD1YSNOhrg==" saltValue="Unqjs7KtM0NJhixShp3iCw==" spinCount="100000" sheet="1" objects="1" scenarios="1"/>
  <mergeCells count="101">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F33:G33"/>
    <mergeCell ref="F29:G29"/>
    <mergeCell ref="F31:G31"/>
    <mergeCell ref="F28:G28"/>
    <mergeCell ref="B30:E30"/>
    <mergeCell ref="F30:G30"/>
    <mergeCell ref="B28:E28"/>
    <mergeCell ref="B29:E29"/>
    <mergeCell ref="Q30:T30"/>
    <mergeCell ref="B2:G3"/>
    <mergeCell ref="B7:C7"/>
    <mergeCell ref="G11:H11"/>
    <mergeCell ref="G14:H14"/>
    <mergeCell ref="B25:E25"/>
    <mergeCell ref="B23:E23"/>
    <mergeCell ref="D7:H7"/>
    <mergeCell ref="F12:G12"/>
    <mergeCell ref="F15:G15"/>
    <mergeCell ref="B24:E24"/>
    <mergeCell ref="F25:G25"/>
    <mergeCell ref="C8:J8"/>
    <mergeCell ref="B20:H22"/>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s>
  <phoneticPr fontId="3"/>
  <dataValidations count="2">
    <dataValidation type="custom" allowBlank="1" showInputMessage="1" showErrorMessage="1" error="入力は少数第1位までにして下さい。" sqref="AT13:AT14" xr:uid="{00000000-0002-0000-09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900-000001000000}">
      <formula1>F9=ROUND(F9,1)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pageSetUpPr fitToPage="1"/>
  </sheetPr>
  <dimension ref="B1:BI76"/>
  <sheetViews>
    <sheetView showGridLines="0" workbookViewId="0">
      <selection activeCell="B2" sqref="B2:G3"/>
    </sheetView>
  </sheetViews>
  <sheetFormatPr defaultColWidth="9" defaultRowHeight="12" x14ac:dyDescent="0.2"/>
  <cols>
    <col min="1" max="2" width="2.90625" style="45" customWidth="1"/>
    <col min="3" max="3" width="15.36328125" style="45" customWidth="1"/>
    <col min="4" max="5" width="2.90625" style="45" customWidth="1"/>
    <col min="6" max="6" width="3" style="45" customWidth="1"/>
    <col min="7" max="7" width="11.453125" style="45" customWidth="1"/>
    <col min="8" max="8" width="2.36328125" style="45" customWidth="1"/>
    <col min="9" max="10" width="2.453125" style="45" customWidth="1"/>
    <col min="11" max="11" width="2.81640625" style="45" customWidth="1"/>
    <col min="12" max="12" width="2.90625" style="45" customWidth="1"/>
    <col min="13" max="14" width="2.81640625" style="45" customWidth="1"/>
    <col min="15" max="15" width="3" style="45" customWidth="1"/>
    <col min="16" max="18" width="4.81640625" style="45" customWidth="1"/>
    <col min="19" max="21" width="2.90625" style="45" customWidth="1"/>
    <col min="22" max="23" width="2.453125" style="45" customWidth="1"/>
    <col min="24" max="24" width="2.90625" style="45" customWidth="1"/>
    <col min="25" max="25" width="7.81640625" style="45" customWidth="1"/>
    <col min="26" max="26" width="4.81640625" style="45" customWidth="1"/>
    <col min="27" max="27" width="2" style="45" customWidth="1"/>
    <col min="28" max="29" width="2.36328125" style="45" customWidth="1"/>
    <col min="30" max="30" width="3.08984375" style="45" customWidth="1"/>
    <col min="31" max="32" width="2.36328125" style="45" customWidth="1"/>
    <col min="33" max="33" width="2.90625" style="45" customWidth="1"/>
    <col min="34" max="34" width="7.81640625" style="45" customWidth="1"/>
    <col min="35" max="36" width="4.36328125" style="45" customWidth="1"/>
    <col min="37" max="37" width="3.36328125" style="45" customWidth="1"/>
    <col min="38" max="38" width="2.81640625" style="45" customWidth="1"/>
    <col min="39" max="39" width="2.90625" style="45" customWidth="1"/>
    <col min="40" max="40" width="10.81640625" style="45" customWidth="1"/>
    <col min="41" max="41" width="2.90625" style="45" customWidth="1"/>
    <col min="42" max="43" width="2.453125" style="45" customWidth="1"/>
    <col min="44" max="44" width="2.81640625" style="45" customWidth="1"/>
    <col min="45" max="45" width="7.81640625" style="45" customWidth="1"/>
    <col min="46" max="46" width="11.81640625" style="45" customWidth="1"/>
    <col min="47" max="47" width="1.90625" style="45" customWidth="1"/>
    <col min="48" max="57" width="9" style="45"/>
    <col min="58" max="58" width="16.1796875" style="45" customWidth="1"/>
    <col min="59" max="16384" width="9" style="45"/>
  </cols>
  <sheetData>
    <row r="1" spans="2:47" ht="27" customHeight="1" x14ac:dyDescent="0.2">
      <c r="F1" s="44"/>
      <c r="R1" s="92" t="s">
        <v>96</v>
      </c>
      <c r="S1" s="92" t="s">
        <v>352</v>
      </c>
    </row>
    <row r="2" spans="2:47" ht="12" customHeight="1" thickBot="1" x14ac:dyDescent="0.25">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25" customHeight="1" x14ac:dyDescent="0.2">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3.5" thickBot="1" x14ac:dyDescent="0.25">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2">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三晃商事株式会社</v>
      </c>
      <c r="AF5" s="653"/>
      <c r="AG5" s="653"/>
      <c r="AH5" s="653"/>
      <c r="AI5" s="653"/>
      <c r="AJ5" s="653"/>
      <c r="AK5" s="653"/>
      <c r="AL5" s="653"/>
      <c r="AM5" s="653"/>
      <c r="AN5" s="653"/>
      <c r="AO5" s="653"/>
      <c r="AP5" s="653"/>
      <c r="AQ5" s="653"/>
      <c r="AR5" s="653"/>
      <c r="AS5" s="653"/>
      <c r="AT5" s="653"/>
      <c r="AU5" s="653"/>
    </row>
    <row r="6" spans="2:47" ht="24.75" customHeight="1" thickBot="1" x14ac:dyDescent="0.25">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25" customHeight="1" thickBot="1" x14ac:dyDescent="0.25">
      <c r="B7" s="715" t="s">
        <v>90</v>
      </c>
      <c r="C7" s="716"/>
      <c r="D7" s="717" t="s">
        <v>211</v>
      </c>
      <c r="E7" s="718"/>
      <c r="F7" s="718"/>
      <c r="G7" s="718"/>
      <c r="H7" s="719"/>
      <c r="I7" s="147"/>
      <c r="J7" s="58"/>
      <c r="K7" s="160"/>
      <c r="L7" s="762" t="s">
        <v>110</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25" customHeight="1" thickTop="1" thickBot="1" x14ac:dyDescent="0.25">
      <c r="B8" s="48" t="s">
        <v>105</v>
      </c>
      <c r="C8" s="675" t="s">
        <v>113</v>
      </c>
      <c r="D8" s="675"/>
      <c r="E8" s="675"/>
      <c r="F8" s="675"/>
      <c r="G8" s="675"/>
      <c r="H8" s="675"/>
      <c r="I8" s="675"/>
      <c r="J8" s="675"/>
      <c r="K8" s="152"/>
      <c r="L8" s="766"/>
      <c r="M8" s="767"/>
      <c r="N8" s="767"/>
      <c r="O8" s="767"/>
      <c r="P8" s="767"/>
      <c r="Q8" s="767"/>
      <c r="R8" s="767"/>
      <c r="S8" s="767"/>
      <c r="T8" s="767"/>
      <c r="U8" s="767"/>
      <c r="V8" s="767"/>
      <c r="W8" s="767"/>
      <c r="X8" s="767"/>
      <c r="Y8" s="767"/>
      <c r="Z8" s="767"/>
      <c r="AA8" s="768"/>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5">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5">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5">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5">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5">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5">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5">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5">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5">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5">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5">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5">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5">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5">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5">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5">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5">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5">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5">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5">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5">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5">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5">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5">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5">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2">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2">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2">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2">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 x14ac:dyDescent="0.2">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 x14ac:dyDescent="0.2">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 x14ac:dyDescent="0.2">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 x14ac:dyDescent="0.2">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 x14ac:dyDescent="0.2">
      <c r="H42" s="75"/>
      <c r="I42" s="75"/>
      <c r="J42" s="75"/>
      <c r="Q42" s="75"/>
      <c r="R42" s="75"/>
      <c r="S42" s="75"/>
      <c r="AP42" s="58"/>
      <c r="AQ42" s="58"/>
      <c r="AR42" s="132"/>
      <c r="AS42" s="70"/>
    </row>
    <row r="43" spans="2:61" x14ac:dyDescent="0.2">
      <c r="H43" s="75"/>
      <c r="I43" s="75"/>
      <c r="J43" s="75"/>
      <c r="Q43" s="75"/>
      <c r="R43" s="75"/>
      <c r="S43" s="75"/>
      <c r="AV43" s="75"/>
    </row>
    <row r="44" spans="2:61" x14ac:dyDescent="0.2">
      <c r="H44" s="75"/>
      <c r="I44" s="75"/>
      <c r="J44" s="75"/>
      <c r="Q44" s="75"/>
      <c r="R44" s="75"/>
      <c r="S44" s="75"/>
      <c r="AV44" s="75"/>
    </row>
    <row r="45" spans="2:61" x14ac:dyDescent="0.2">
      <c r="H45" s="75"/>
      <c r="I45" s="75"/>
      <c r="J45" s="75"/>
      <c r="Q45" s="75"/>
      <c r="R45" s="75"/>
      <c r="S45" s="75"/>
    </row>
    <row r="46" spans="2:61" x14ac:dyDescent="0.2">
      <c r="H46" s="75"/>
      <c r="I46" s="75"/>
      <c r="J46" s="75"/>
      <c r="Q46" s="75"/>
      <c r="R46" s="75"/>
      <c r="S46" s="75"/>
    </row>
    <row r="47" spans="2:61" ht="13" x14ac:dyDescent="0.2">
      <c r="H47" s="75"/>
      <c r="I47" s="75"/>
      <c r="J47" s="75"/>
      <c r="Q47" s="75"/>
      <c r="R47" s="75"/>
      <c r="S47" s="75"/>
      <c r="BG47" s="76"/>
      <c r="BH47" s="76"/>
      <c r="BI47" s="73"/>
    </row>
    <row r="48" spans="2:61" x14ac:dyDescent="0.2">
      <c r="H48" s="75"/>
      <c r="I48" s="75"/>
      <c r="J48" s="75"/>
      <c r="Q48" s="75"/>
      <c r="R48" s="75"/>
      <c r="S48" s="75"/>
      <c r="BG48" s="73"/>
    </row>
    <row r="49" spans="7:61" x14ac:dyDescent="0.2">
      <c r="G49" s="75"/>
      <c r="H49" s="75"/>
      <c r="I49" s="75"/>
      <c r="J49" s="75"/>
      <c r="Q49" s="75"/>
      <c r="R49" s="75"/>
      <c r="S49" s="75"/>
      <c r="BD49" s="73"/>
      <c r="BE49" s="73"/>
      <c r="BF49" s="73"/>
      <c r="BG49" s="73"/>
    </row>
    <row r="50" spans="7:61" x14ac:dyDescent="0.2">
      <c r="G50" s="75"/>
      <c r="H50" s="75"/>
      <c r="I50" s="75"/>
      <c r="J50" s="75"/>
      <c r="Q50" s="75"/>
      <c r="R50" s="75"/>
      <c r="S50" s="75"/>
      <c r="BD50" s="73"/>
      <c r="BE50" s="73"/>
      <c r="BF50" s="73"/>
      <c r="BG50" s="73"/>
    </row>
    <row r="51" spans="7:61" x14ac:dyDescent="0.2">
      <c r="G51" s="75"/>
      <c r="H51" s="75"/>
      <c r="I51" s="75"/>
      <c r="J51" s="75"/>
      <c r="Q51" s="75"/>
      <c r="R51" s="75"/>
      <c r="S51" s="75"/>
      <c r="BD51" s="73"/>
      <c r="BE51" s="73"/>
      <c r="BF51" s="73"/>
      <c r="BG51" s="73"/>
    </row>
    <row r="52" spans="7:61" x14ac:dyDescent="0.2">
      <c r="G52" s="75"/>
      <c r="H52" s="75"/>
      <c r="I52" s="75"/>
      <c r="J52" s="75"/>
      <c r="Q52" s="75"/>
      <c r="R52" s="75"/>
      <c r="S52" s="75"/>
      <c r="BD52" s="73"/>
      <c r="BE52" s="73"/>
      <c r="BF52" s="73"/>
      <c r="BG52" s="73"/>
    </row>
    <row r="53" spans="7:61" x14ac:dyDescent="0.2">
      <c r="G53" s="75"/>
      <c r="H53" s="75"/>
      <c r="I53" s="75"/>
      <c r="J53" s="75"/>
      <c r="Q53" s="75"/>
      <c r="R53" s="75"/>
      <c r="S53" s="75"/>
      <c r="BD53" s="73"/>
      <c r="BF53" s="73"/>
      <c r="BG53" s="73"/>
      <c r="BH53" s="73"/>
      <c r="BI53" s="73"/>
    </row>
    <row r="54" spans="7:61" x14ac:dyDescent="0.2">
      <c r="G54" s="75"/>
      <c r="H54" s="75"/>
      <c r="I54" s="75"/>
      <c r="J54" s="75"/>
      <c r="Q54" s="75"/>
      <c r="R54" s="75"/>
      <c r="S54" s="75"/>
      <c r="BC54" s="73"/>
      <c r="BD54" s="77"/>
      <c r="BF54" s="73"/>
      <c r="BG54" s="73"/>
      <c r="BH54" s="73"/>
      <c r="BI54" s="73"/>
    </row>
    <row r="55" spans="7:61" x14ac:dyDescent="0.2">
      <c r="G55" s="75"/>
      <c r="H55" s="75"/>
      <c r="I55" s="75"/>
      <c r="J55" s="75"/>
      <c r="Q55" s="75"/>
      <c r="R55" s="75"/>
      <c r="S55" s="75"/>
      <c r="BC55" s="73"/>
      <c r="BD55" s="77"/>
      <c r="BF55" s="73"/>
      <c r="BG55" s="73"/>
      <c r="BH55" s="73"/>
      <c r="BI55" s="73"/>
    </row>
    <row r="56" spans="7:61" x14ac:dyDescent="0.2">
      <c r="G56" s="75"/>
      <c r="H56" s="75"/>
      <c r="I56" s="75"/>
      <c r="J56" s="75"/>
      <c r="Q56" s="75"/>
      <c r="R56" s="75"/>
      <c r="S56" s="75"/>
      <c r="BC56" s="73"/>
      <c r="BD56" s="77"/>
      <c r="BF56" s="73"/>
      <c r="BG56" s="73"/>
      <c r="BH56" s="73"/>
      <c r="BI56" s="73"/>
    </row>
    <row r="57" spans="7:61" x14ac:dyDescent="0.2">
      <c r="G57" s="75"/>
      <c r="H57" s="75"/>
      <c r="BC57" s="73"/>
      <c r="BD57" s="77"/>
      <c r="BF57" s="73"/>
      <c r="BG57" s="73"/>
      <c r="BH57" s="73"/>
      <c r="BI57" s="73"/>
    </row>
    <row r="58" spans="7:61" ht="12.5" x14ac:dyDescent="0.2">
      <c r="G58" s="75"/>
      <c r="H58" s="75"/>
      <c r="K58" s="75"/>
      <c r="L58" s="78"/>
      <c r="M58" s="75"/>
      <c r="N58" s="75"/>
      <c r="BC58" s="73"/>
      <c r="BD58" s="77"/>
      <c r="BF58" s="73"/>
      <c r="BG58" s="73"/>
      <c r="BH58" s="73"/>
      <c r="BI58" s="73"/>
    </row>
    <row r="59" spans="7:61" x14ac:dyDescent="0.2">
      <c r="G59" s="75"/>
      <c r="H59" s="75"/>
      <c r="BC59" s="73"/>
      <c r="BD59" s="77"/>
      <c r="BF59" s="73"/>
      <c r="BG59" s="73"/>
      <c r="BH59" s="73"/>
      <c r="BI59" s="73"/>
    </row>
    <row r="60" spans="7:61" x14ac:dyDescent="0.2">
      <c r="G60" s="75"/>
      <c r="H60" s="75"/>
      <c r="BC60" s="73"/>
      <c r="BD60" s="77"/>
      <c r="BF60" s="73"/>
      <c r="BG60" s="73"/>
      <c r="BH60" s="73"/>
      <c r="BI60" s="73"/>
    </row>
    <row r="61" spans="7:61" x14ac:dyDescent="0.2">
      <c r="G61" s="75"/>
      <c r="H61" s="75"/>
      <c r="BC61" s="73"/>
      <c r="BD61" s="77"/>
      <c r="BF61" s="73"/>
      <c r="BG61" s="73"/>
      <c r="BH61" s="73"/>
      <c r="BI61" s="73"/>
    </row>
    <row r="62" spans="7:61" x14ac:dyDescent="0.2">
      <c r="BC62" s="73"/>
      <c r="BD62" s="77"/>
      <c r="BF62" s="73"/>
      <c r="BG62" s="73"/>
      <c r="BH62" s="73"/>
      <c r="BI62" s="73"/>
    </row>
    <row r="63" spans="7:61" x14ac:dyDescent="0.2">
      <c r="BC63" s="73"/>
      <c r="BD63" s="77"/>
      <c r="BF63" s="73"/>
      <c r="BG63" s="73"/>
      <c r="BH63" s="73"/>
      <c r="BI63" s="73"/>
    </row>
    <row r="64" spans="7:61" x14ac:dyDescent="0.2">
      <c r="BC64" s="73"/>
      <c r="BD64" s="77"/>
      <c r="BF64" s="73"/>
      <c r="BG64" s="73"/>
      <c r="BH64" s="73"/>
      <c r="BI64" s="73"/>
    </row>
    <row r="65" spans="11:61" x14ac:dyDescent="0.2">
      <c r="BC65" s="73"/>
      <c r="BD65" s="77"/>
      <c r="BF65" s="73"/>
      <c r="BG65" s="73"/>
      <c r="BH65" s="73"/>
      <c r="BI65" s="73"/>
    </row>
    <row r="66" spans="11:61" x14ac:dyDescent="0.2">
      <c r="BC66" s="73"/>
      <c r="BD66" s="77"/>
      <c r="BF66" s="73"/>
      <c r="BG66" s="73"/>
      <c r="BH66" s="73"/>
      <c r="BI66" s="73"/>
    </row>
    <row r="67" spans="11:61" x14ac:dyDescent="0.2">
      <c r="BC67" s="73"/>
      <c r="BD67" s="77"/>
      <c r="BF67" s="73"/>
      <c r="BG67" s="73"/>
      <c r="BH67" s="73"/>
      <c r="BI67" s="73"/>
    </row>
    <row r="69" spans="11:61" ht="12.5" x14ac:dyDescent="0.2">
      <c r="K69" s="75"/>
      <c r="L69" s="78"/>
      <c r="M69" s="75"/>
      <c r="N69" s="75"/>
    </row>
    <row r="70" spans="11:61" ht="12.5" x14ac:dyDescent="0.2">
      <c r="K70" s="75"/>
      <c r="L70" s="78"/>
      <c r="M70" s="75"/>
      <c r="N70" s="75"/>
    </row>
    <row r="71" spans="11:61" ht="12.5" x14ac:dyDescent="0.2">
      <c r="K71" s="75"/>
      <c r="L71" s="78"/>
      <c r="M71" s="75"/>
      <c r="N71" s="75"/>
    </row>
    <row r="72" spans="11:61" ht="12.5" x14ac:dyDescent="0.2">
      <c r="K72" s="75"/>
      <c r="L72" s="78"/>
      <c r="M72" s="75"/>
      <c r="N72" s="75"/>
    </row>
    <row r="73" spans="11:61" ht="12.5" x14ac:dyDescent="0.2">
      <c r="K73" s="75"/>
      <c r="L73" s="78"/>
      <c r="M73" s="75"/>
      <c r="N73" s="75"/>
    </row>
    <row r="74" spans="11:61" ht="12.5" x14ac:dyDescent="0.2">
      <c r="K74" s="75"/>
      <c r="L74" s="78"/>
      <c r="M74" s="75"/>
      <c r="N74" s="75"/>
    </row>
    <row r="75" spans="11:61" ht="12.5" x14ac:dyDescent="0.2">
      <c r="K75" s="75"/>
      <c r="L75" s="78"/>
      <c r="M75" s="75"/>
      <c r="N75" s="75"/>
    </row>
    <row r="76" spans="11:61" ht="12.5" x14ac:dyDescent="0.2">
      <c r="K76" s="75"/>
      <c r="L76" s="78"/>
      <c r="M76" s="75"/>
      <c r="N76" s="75"/>
    </row>
  </sheetData>
  <sheetProtection algorithmName="SHA-512" hashValue="BDt93WOfASoDYb59xiFyKto+7yBTv1ZP2us0f/rEtk4Il2+Sbm4v4Go8iAXvfXwLuQu1+RtO0HWe7/E0qqTG/w==" saltValue="NgkbfoAtB7n1ldR3X73dZQ==" spinCount="100000" sheet="1" objects="1" scenarios="1"/>
  <mergeCells count="101">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 ref="B24:E24"/>
    <mergeCell ref="B25:E25"/>
    <mergeCell ref="B23:E23"/>
    <mergeCell ref="B20:H22"/>
    <mergeCell ref="F23:H23"/>
    <mergeCell ref="B27:E27"/>
    <mergeCell ref="F30:G30"/>
    <mergeCell ref="B29:E29"/>
    <mergeCell ref="B28:E28"/>
    <mergeCell ref="F27:G27"/>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s>
  <phoneticPr fontId="3"/>
  <dataValidations count="2">
    <dataValidation type="custom" allowBlank="1" showInputMessage="1" showErrorMessage="1" error="入力は少数第1位までにして下さい。" sqref="AT13:AT14" xr:uid="{00000000-0002-0000-0A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A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8">
    <pageSetUpPr fitToPage="1"/>
  </sheetPr>
  <dimension ref="B1:BI76"/>
  <sheetViews>
    <sheetView showGridLines="0" workbookViewId="0">
      <selection activeCell="B1" sqref="B1"/>
    </sheetView>
  </sheetViews>
  <sheetFormatPr defaultColWidth="9" defaultRowHeight="12" x14ac:dyDescent="0.2"/>
  <cols>
    <col min="1" max="2" width="2.90625" style="45" customWidth="1"/>
    <col min="3" max="3" width="15.36328125" style="45" customWidth="1"/>
    <col min="4" max="5" width="2.90625" style="45" customWidth="1"/>
    <col min="6" max="6" width="3" style="45" customWidth="1"/>
    <col min="7" max="7" width="11.453125" style="45" customWidth="1"/>
    <col min="8" max="8" width="2.36328125" style="45" customWidth="1"/>
    <col min="9" max="10" width="2.453125" style="45" customWidth="1"/>
    <col min="11" max="11" width="2.81640625" style="45" customWidth="1"/>
    <col min="12" max="12" width="2.90625" style="45" customWidth="1"/>
    <col min="13" max="14" width="2.81640625" style="45" customWidth="1"/>
    <col min="15" max="15" width="3" style="45" customWidth="1"/>
    <col min="16" max="18" width="4.81640625" style="45" customWidth="1"/>
    <col min="19" max="21" width="2.90625" style="45" customWidth="1"/>
    <col min="22" max="23" width="2.453125" style="45" customWidth="1"/>
    <col min="24" max="24" width="2.90625" style="45" customWidth="1"/>
    <col min="25" max="25" width="7.81640625" style="45" customWidth="1"/>
    <col min="26" max="26" width="4.81640625" style="45" customWidth="1"/>
    <col min="27" max="27" width="2" style="45" customWidth="1"/>
    <col min="28" max="29" width="2.36328125" style="45" customWidth="1"/>
    <col min="30" max="30" width="3.08984375" style="45" customWidth="1"/>
    <col min="31" max="32" width="2.36328125" style="45" customWidth="1"/>
    <col min="33" max="33" width="2.90625" style="45" customWidth="1"/>
    <col min="34" max="34" width="7.81640625" style="45" customWidth="1"/>
    <col min="35" max="36" width="4.36328125" style="45" customWidth="1"/>
    <col min="37" max="37" width="3.36328125" style="45" customWidth="1"/>
    <col min="38" max="38" width="2.81640625" style="45" customWidth="1"/>
    <col min="39" max="39" width="2.90625" style="45" customWidth="1"/>
    <col min="40" max="40" width="10.81640625" style="45" customWidth="1"/>
    <col min="41" max="41" width="2.90625" style="45" customWidth="1"/>
    <col min="42" max="43" width="2.453125" style="45" customWidth="1"/>
    <col min="44" max="44" width="2.81640625" style="45" customWidth="1"/>
    <col min="45" max="45" width="7.81640625" style="45" customWidth="1"/>
    <col min="46" max="46" width="11.81640625" style="45" customWidth="1"/>
    <col min="47" max="47" width="1.90625" style="45" customWidth="1"/>
    <col min="48" max="57" width="9" style="45"/>
    <col min="58" max="58" width="16.1796875" style="45" customWidth="1"/>
    <col min="59" max="16384" width="9" style="45"/>
  </cols>
  <sheetData>
    <row r="1" spans="2:47" ht="27" customHeight="1" x14ac:dyDescent="0.2">
      <c r="F1" s="44"/>
      <c r="R1" s="92" t="s">
        <v>96</v>
      </c>
      <c r="S1" s="92" t="s">
        <v>352</v>
      </c>
    </row>
    <row r="2" spans="2:47" ht="12" customHeight="1" thickBot="1" x14ac:dyDescent="0.25">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25" customHeight="1" x14ac:dyDescent="0.2">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3.5" thickBot="1" x14ac:dyDescent="0.25">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2">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三晃商事株式会社</v>
      </c>
      <c r="AF5" s="653"/>
      <c r="AG5" s="653"/>
      <c r="AH5" s="653"/>
      <c r="AI5" s="653"/>
      <c r="AJ5" s="653"/>
      <c r="AK5" s="653"/>
      <c r="AL5" s="653"/>
      <c r="AM5" s="653"/>
      <c r="AN5" s="653"/>
      <c r="AO5" s="653"/>
      <c r="AP5" s="653"/>
      <c r="AQ5" s="653"/>
      <c r="AR5" s="653"/>
      <c r="AS5" s="653"/>
      <c r="AT5" s="653"/>
      <c r="AU5" s="653"/>
    </row>
    <row r="6" spans="2:47" ht="24.75" customHeight="1" thickBot="1" x14ac:dyDescent="0.25">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25" customHeight="1" thickBot="1" x14ac:dyDescent="0.25">
      <c r="B7" s="715" t="s">
        <v>90</v>
      </c>
      <c r="C7" s="716"/>
      <c r="D7" s="717" t="s">
        <v>212</v>
      </c>
      <c r="E7" s="718"/>
      <c r="F7" s="718"/>
      <c r="G7" s="718"/>
      <c r="H7" s="719"/>
      <c r="I7" s="147"/>
      <c r="J7" s="58"/>
      <c r="K7" s="160"/>
      <c r="L7" s="762" t="s">
        <v>94</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25" customHeight="1" thickTop="1" thickBot="1" x14ac:dyDescent="0.25">
      <c r="B8" s="48" t="s">
        <v>105</v>
      </c>
      <c r="C8" s="675" t="s">
        <v>113</v>
      </c>
      <c r="D8" s="675"/>
      <c r="E8" s="675"/>
      <c r="F8" s="675"/>
      <c r="G8" s="675"/>
      <c r="H8" s="675"/>
      <c r="I8" s="675"/>
      <c r="J8" s="675"/>
      <c r="K8" s="152"/>
      <c r="L8" s="766"/>
      <c r="M8" s="767"/>
      <c r="N8" s="767"/>
      <c r="O8" s="767"/>
      <c r="P8" s="767"/>
      <c r="Q8" s="767"/>
      <c r="R8" s="767"/>
      <c r="S8" s="767"/>
      <c r="T8" s="767"/>
      <c r="U8" s="767"/>
      <c r="V8" s="767"/>
      <c r="W8" s="767"/>
      <c r="X8" s="767"/>
      <c r="Y8" s="767"/>
      <c r="Z8" s="767"/>
      <c r="AA8" s="768"/>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5">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5">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5">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5">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5">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5">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5">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5">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5">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5">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5">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5">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5">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5">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5">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5">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5">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5">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5">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5">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5">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5">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5">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5">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5">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2">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2">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2">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2">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 x14ac:dyDescent="0.2">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 x14ac:dyDescent="0.2">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 x14ac:dyDescent="0.2">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 x14ac:dyDescent="0.2">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 x14ac:dyDescent="0.2">
      <c r="H42" s="75"/>
      <c r="I42" s="75"/>
      <c r="J42" s="75"/>
      <c r="Q42" s="75"/>
      <c r="R42" s="75"/>
      <c r="S42" s="75"/>
      <c r="AP42" s="58"/>
      <c r="AQ42" s="58"/>
      <c r="AR42" s="132"/>
      <c r="AS42" s="70"/>
    </row>
    <row r="43" spans="2:61" x14ac:dyDescent="0.2">
      <c r="H43" s="75"/>
      <c r="I43" s="75"/>
      <c r="J43" s="75"/>
      <c r="Q43" s="75"/>
      <c r="R43" s="75"/>
      <c r="S43" s="75"/>
      <c r="AV43" s="75"/>
    </row>
    <row r="44" spans="2:61" x14ac:dyDescent="0.2">
      <c r="H44" s="75"/>
      <c r="I44" s="75"/>
      <c r="J44" s="75"/>
      <c r="Q44" s="75"/>
      <c r="R44" s="75"/>
      <c r="S44" s="75"/>
      <c r="AV44" s="75"/>
    </row>
    <row r="45" spans="2:61" x14ac:dyDescent="0.2">
      <c r="H45" s="75"/>
      <c r="I45" s="75"/>
      <c r="J45" s="75"/>
      <c r="Q45" s="75"/>
      <c r="R45" s="75"/>
      <c r="S45" s="75"/>
    </row>
    <row r="46" spans="2:61" x14ac:dyDescent="0.2">
      <c r="H46" s="75"/>
      <c r="I46" s="75"/>
      <c r="J46" s="75"/>
      <c r="Q46" s="75"/>
      <c r="R46" s="75"/>
      <c r="S46" s="75"/>
    </row>
    <row r="47" spans="2:61" ht="13" x14ac:dyDescent="0.2">
      <c r="H47" s="75"/>
      <c r="I47" s="75"/>
      <c r="J47" s="75"/>
      <c r="Q47" s="75"/>
      <c r="R47" s="75"/>
      <c r="S47" s="75"/>
      <c r="BG47" s="76"/>
      <c r="BH47" s="76"/>
      <c r="BI47" s="73"/>
    </row>
    <row r="48" spans="2:61" x14ac:dyDescent="0.2">
      <c r="H48" s="75"/>
      <c r="I48" s="75"/>
      <c r="J48" s="75"/>
      <c r="Q48" s="75"/>
      <c r="R48" s="75"/>
      <c r="S48" s="75"/>
      <c r="BG48" s="73"/>
    </row>
    <row r="49" spans="7:61" x14ac:dyDescent="0.2">
      <c r="G49" s="75"/>
      <c r="H49" s="75"/>
      <c r="I49" s="75"/>
      <c r="J49" s="75"/>
      <c r="Q49" s="75"/>
      <c r="R49" s="75"/>
      <c r="S49" s="75"/>
      <c r="BD49" s="73"/>
      <c r="BE49" s="73"/>
      <c r="BF49" s="73"/>
      <c r="BG49" s="73"/>
    </row>
    <row r="50" spans="7:61" x14ac:dyDescent="0.2">
      <c r="G50" s="75"/>
      <c r="H50" s="75"/>
      <c r="I50" s="75"/>
      <c r="J50" s="75"/>
      <c r="Q50" s="75"/>
      <c r="R50" s="75"/>
      <c r="S50" s="75"/>
      <c r="BD50" s="73"/>
      <c r="BE50" s="73"/>
      <c r="BF50" s="73"/>
      <c r="BG50" s="73"/>
    </row>
    <row r="51" spans="7:61" x14ac:dyDescent="0.2">
      <c r="G51" s="75"/>
      <c r="H51" s="75"/>
      <c r="I51" s="75"/>
      <c r="J51" s="75"/>
      <c r="Q51" s="75"/>
      <c r="R51" s="75"/>
      <c r="S51" s="75"/>
      <c r="BD51" s="73"/>
      <c r="BE51" s="73"/>
      <c r="BF51" s="73"/>
      <c r="BG51" s="73"/>
    </row>
    <row r="52" spans="7:61" x14ac:dyDescent="0.2">
      <c r="G52" s="75"/>
      <c r="H52" s="75"/>
      <c r="I52" s="75"/>
      <c r="J52" s="75"/>
      <c r="Q52" s="75"/>
      <c r="R52" s="75"/>
      <c r="S52" s="75"/>
      <c r="BD52" s="73"/>
      <c r="BE52" s="73"/>
      <c r="BF52" s="73"/>
      <c r="BG52" s="73"/>
    </row>
    <row r="53" spans="7:61" x14ac:dyDescent="0.2">
      <c r="G53" s="75"/>
      <c r="H53" s="75"/>
      <c r="I53" s="75"/>
      <c r="J53" s="75"/>
      <c r="Q53" s="75"/>
      <c r="R53" s="75"/>
      <c r="S53" s="75"/>
      <c r="BD53" s="73"/>
      <c r="BF53" s="73"/>
      <c r="BG53" s="73"/>
      <c r="BH53" s="73"/>
      <c r="BI53" s="73"/>
    </row>
    <row r="54" spans="7:61" x14ac:dyDescent="0.2">
      <c r="G54" s="75"/>
      <c r="H54" s="75"/>
      <c r="I54" s="75"/>
      <c r="J54" s="75"/>
      <c r="Q54" s="75"/>
      <c r="R54" s="75"/>
      <c r="S54" s="75"/>
      <c r="BC54" s="73"/>
      <c r="BD54" s="77"/>
      <c r="BF54" s="73"/>
      <c r="BG54" s="73"/>
      <c r="BH54" s="73"/>
      <c r="BI54" s="73"/>
    </row>
    <row r="55" spans="7:61" x14ac:dyDescent="0.2">
      <c r="G55" s="75"/>
      <c r="H55" s="75"/>
      <c r="I55" s="75"/>
      <c r="J55" s="75"/>
      <c r="Q55" s="75"/>
      <c r="R55" s="75"/>
      <c r="S55" s="75"/>
      <c r="BC55" s="73"/>
      <c r="BD55" s="77"/>
      <c r="BF55" s="73"/>
      <c r="BG55" s="73"/>
      <c r="BH55" s="73"/>
      <c r="BI55" s="73"/>
    </row>
    <row r="56" spans="7:61" x14ac:dyDescent="0.2">
      <c r="G56" s="75"/>
      <c r="H56" s="75"/>
      <c r="I56" s="75"/>
      <c r="J56" s="75"/>
      <c r="Q56" s="75"/>
      <c r="R56" s="75"/>
      <c r="S56" s="75"/>
      <c r="BC56" s="73"/>
      <c r="BD56" s="77"/>
      <c r="BF56" s="73"/>
      <c r="BG56" s="73"/>
      <c r="BH56" s="73"/>
      <c r="BI56" s="73"/>
    </row>
    <row r="57" spans="7:61" x14ac:dyDescent="0.2">
      <c r="G57" s="75"/>
      <c r="H57" s="75"/>
      <c r="BC57" s="73"/>
      <c r="BD57" s="77"/>
      <c r="BF57" s="73"/>
      <c r="BG57" s="73"/>
      <c r="BH57" s="73"/>
      <c r="BI57" s="73"/>
    </row>
    <row r="58" spans="7:61" ht="12.5" x14ac:dyDescent="0.2">
      <c r="G58" s="75"/>
      <c r="H58" s="75"/>
      <c r="K58" s="75"/>
      <c r="L58" s="78"/>
      <c r="M58" s="75"/>
      <c r="N58" s="75"/>
      <c r="BC58" s="73"/>
      <c r="BD58" s="77"/>
      <c r="BF58" s="73"/>
      <c r="BG58" s="73"/>
      <c r="BH58" s="73"/>
      <c r="BI58" s="73"/>
    </row>
    <row r="59" spans="7:61" x14ac:dyDescent="0.2">
      <c r="G59" s="75"/>
      <c r="H59" s="75"/>
      <c r="BC59" s="73"/>
      <c r="BD59" s="77"/>
      <c r="BF59" s="73"/>
      <c r="BG59" s="73"/>
      <c r="BH59" s="73"/>
      <c r="BI59" s="73"/>
    </row>
    <row r="60" spans="7:61" x14ac:dyDescent="0.2">
      <c r="G60" s="75"/>
      <c r="H60" s="75"/>
      <c r="BC60" s="73"/>
      <c r="BD60" s="77"/>
      <c r="BF60" s="73"/>
      <c r="BG60" s="73"/>
      <c r="BH60" s="73"/>
      <c r="BI60" s="73"/>
    </row>
    <row r="61" spans="7:61" x14ac:dyDescent="0.2">
      <c r="G61" s="75"/>
      <c r="H61" s="75"/>
      <c r="BC61" s="73"/>
      <c r="BD61" s="77"/>
      <c r="BF61" s="73"/>
      <c r="BG61" s="73"/>
      <c r="BH61" s="73"/>
      <c r="BI61" s="73"/>
    </row>
    <row r="62" spans="7:61" x14ac:dyDescent="0.2">
      <c r="BC62" s="73"/>
      <c r="BD62" s="77"/>
      <c r="BF62" s="73"/>
      <c r="BG62" s="73"/>
      <c r="BH62" s="73"/>
      <c r="BI62" s="73"/>
    </row>
    <row r="63" spans="7:61" x14ac:dyDescent="0.2">
      <c r="BC63" s="73"/>
      <c r="BD63" s="77"/>
      <c r="BF63" s="73"/>
      <c r="BG63" s="73"/>
      <c r="BH63" s="73"/>
      <c r="BI63" s="73"/>
    </row>
    <row r="64" spans="7:61" x14ac:dyDescent="0.2">
      <c r="BC64" s="73"/>
      <c r="BD64" s="77"/>
      <c r="BF64" s="73"/>
      <c r="BG64" s="73"/>
      <c r="BH64" s="73"/>
      <c r="BI64" s="73"/>
    </row>
    <row r="65" spans="11:61" x14ac:dyDescent="0.2">
      <c r="BC65" s="73"/>
      <c r="BD65" s="77"/>
      <c r="BF65" s="73"/>
      <c r="BG65" s="73"/>
      <c r="BH65" s="73"/>
      <c r="BI65" s="73"/>
    </row>
    <row r="66" spans="11:61" x14ac:dyDescent="0.2">
      <c r="BC66" s="73"/>
      <c r="BD66" s="77"/>
      <c r="BF66" s="73"/>
      <c r="BG66" s="73"/>
      <c r="BH66" s="73"/>
      <c r="BI66" s="73"/>
    </row>
    <row r="67" spans="11:61" x14ac:dyDescent="0.2">
      <c r="BC67" s="73"/>
      <c r="BD67" s="77"/>
      <c r="BF67" s="73"/>
      <c r="BG67" s="73"/>
      <c r="BH67" s="73"/>
      <c r="BI67" s="73"/>
    </row>
    <row r="69" spans="11:61" ht="12.5" x14ac:dyDescent="0.2">
      <c r="K69" s="75"/>
      <c r="L69" s="78"/>
      <c r="M69" s="75"/>
      <c r="N69" s="75"/>
    </row>
    <row r="70" spans="11:61" ht="12.5" x14ac:dyDescent="0.2">
      <c r="K70" s="75"/>
      <c r="L70" s="78"/>
      <c r="M70" s="75"/>
      <c r="N70" s="75"/>
    </row>
    <row r="71" spans="11:61" ht="12.5" x14ac:dyDescent="0.2">
      <c r="K71" s="75"/>
      <c r="L71" s="78"/>
      <c r="M71" s="75"/>
      <c r="N71" s="75"/>
    </row>
    <row r="72" spans="11:61" ht="12.5" x14ac:dyDescent="0.2">
      <c r="K72" s="75"/>
      <c r="L72" s="78"/>
      <c r="M72" s="75"/>
      <c r="N72" s="75"/>
    </row>
    <row r="73" spans="11:61" ht="12.5" x14ac:dyDescent="0.2">
      <c r="K73" s="75"/>
      <c r="L73" s="78"/>
      <c r="M73" s="75"/>
      <c r="N73" s="75"/>
    </row>
    <row r="74" spans="11:61" ht="12.5" x14ac:dyDescent="0.2">
      <c r="K74" s="75"/>
      <c r="L74" s="78"/>
      <c r="M74" s="75"/>
      <c r="N74" s="75"/>
    </row>
    <row r="75" spans="11:61" ht="12.5" x14ac:dyDescent="0.2">
      <c r="K75" s="75"/>
      <c r="L75" s="78"/>
      <c r="M75" s="75"/>
      <c r="N75" s="75"/>
    </row>
    <row r="76" spans="11:61" ht="12.5" x14ac:dyDescent="0.2">
      <c r="K76" s="75"/>
      <c r="L76" s="78"/>
      <c r="M76" s="75"/>
      <c r="N76" s="75"/>
    </row>
  </sheetData>
  <sheetProtection algorithmName="SHA-512" hashValue="+TkkD6oHPigPwWE/D3sIGROjRvrNGx0/UF/ZyTMImVlRy1HOVV2smEGk8+a2GjoZLYUntdw569tmfa0cc5wl+g==" saltValue="JXGYBfwnTou3XcS7vOniSg==" spinCount="100000" sheet="1" objects="1" scenarios="1"/>
  <mergeCells count="101">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F33:G33"/>
    <mergeCell ref="F29:G29"/>
    <mergeCell ref="F31:G31"/>
    <mergeCell ref="F28:G28"/>
    <mergeCell ref="B30:E30"/>
    <mergeCell ref="F30:G30"/>
    <mergeCell ref="B28:E28"/>
    <mergeCell ref="B29:E29"/>
    <mergeCell ref="Q30:T30"/>
    <mergeCell ref="B2:G3"/>
    <mergeCell ref="B7:C7"/>
    <mergeCell ref="G11:H11"/>
    <mergeCell ref="G14:H14"/>
    <mergeCell ref="B25:E25"/>
    <mergeCell ref="B23:E23"/>
    <mergeCell ref="D7:H7"/>
    <mergeCell ref="F12:G12"/>
    <mergeCell ref="F15:G15"/>
    <mergeCell ref="B24:E24"/>
    <mergeCell ref="F25:G25"/>
    <mergeCell ref="C8:J8"/>
    <mergeCell ref="B20:H22"/>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s>
  <phoneticPr fontId="3"/>
  <dataValidations count="2">
    <dataValidation type="custom" allowBlank="1" showInputMessage="1" showErrorMessage="1" error="入力は少数第1位までにして下さい。" sqref="AT13:AT14" xr:uid="{00000000-0002-0000-0B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B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pageSetUpPr fitToPage="1"/>
  </sheetPr>
  <dimension ref="B1:BI76"/>
  <sheetViews>
    <sheetView showGridLines="0" topLeftCell="A11" workbookViewId="0">
      <selection activeCell="B2" sqref="B2:G3"/>
    </sheetView>
  </sheetViews>
  <sheetFormatPr defaultColWidth="9" defaultRowHeight="12" x14ac:dyDescent="0.2"/>
  <cols>
    <col min="1" max="2" width="2.90625" style="45" customWidth="1"/>
    <col min="3" max="3" width="15.36328125" style="45" customWidth="1"/>
    <col min="4" max="5" width="2.90625" style="45" customWidth="1"/>
    <col min="6" max="6" width="3" style="45" customWidth="1"/>
    <col min="7" max="7" width="11.453125" style="45" customWidth="1"/>
    <col min="8" max="8" width="2.36328125" style="45" customWidth="1"/>
    <col min="9" max="10" width="2.453125" style="45" customWidth="1"/>
    <col min="11" max="11" width="2.81640625" style="45" customWidth="1"/>
    <col min="12" max="12" width="2.90625" style="45" customWidth="1"/>
    <col min="13" max="14" width="2.81640625" style="45" customWidth="1"/>
    <col min="15" max="15" width="3" style="45" customWidth="1"/>
    <col min="16" max="18" width="4.81640625" style="45" customWidth="1"/>
    <col min="19" max="21" width="2.90625" style="45" customWidth="1"/>
    <col min="22" max="23" width="2.453125" style="45" customWidth="1"/>
    <col min="24" max="24" width="2.90625" style="45" customWidth="1"/>
    <col min="25" max="25" width="7.81640625" style="45" customWidth="1"/>
    <col min="26" max="26" width="4.81640625" style="45" customWidth="1"/>
    <col min="27" max="27" width="2" style="45" customWidth="1"/>
    <col min="28" max="29" width="2.36328125" style="45" customWidth="1"/>
    <col min="30" max="30" width="3.08984375" style="45" customWidth="1"/>
    <col min="31" max="32" width="2.36328125" style="45" customWidth="1"/>
    <col min="33" max="33" width="2.90625" style="45" customWidth="1"/>
    <col min="34" max="34" width="7.81640625" style="45" customWidth="1"/>
    <col min="35" max="36" width="4.36328125" style="45" customWidth="1"/>
    <col min="37" max="37" width="3.36328125" style="45" customWidth="1"/>
    <col min="38" max="38" width="2.81640625" style="45" customWidth="1"/>
    <col min="39" max="39" width="2.90625" style="45" customWidth="1"/>
    <col min="40" max="40" width="10.81640625" style="45" customWidth="1"/>
    <col min="41" max="41" width="2.90625" style="45" customWidth="1"/>
    <col min="42" max="43" width="2.453125" style="45" customWidth="1"/>
    <col min="44" max="44" width="2.81640625" style="45" customWidth="1"/>
    <col min="45" max="45" width="7.81640625" style="45" customWidth="1"/>
    <col min="46" max="46" width="11.81640625" style="45" customWidth="1"/>
    <col min="47" max="47" width="1.90625" style="45" customWidth="1"/>
    <col min="48" max="57" width="9" style="45"/>
    <col min="58" max="58" width="16.1796875" style="45" customWidth="1"/>
    <col min="59" max="16384" width="9" style="45"/>
  </cols>
  <sheetData>
    <row r="1" spans="2:47" ht="27" customHeight="1" x14ac:dyDescent="0.2">
      <c r="F1" s="44"/>
      <c r="R1" s="92" t="s">
        <v>96</v>
      </c>
      <c r="S1" s="92" t="s">
        <v>352</v>
      </c>
    </row>
    <row r="2" spans="2:47" ht="12" customHeight="1" thickBot="1" x14ac:dyDescent="0.25">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25" customHeight="1" x14ac:dyDescent="0.2">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3.5" thickBot="1" x14ac:dyDescent="0.25">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2">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三晃商事株式会社</v>
      </c>
      <c r="AF5" s="653"/>
      <c r="AG5" s="653"/>
      <c r="AH5" s="653"/>
      <c r="AI5" s="653"/>
      <c r="AJ5" s="653"/>
      <c r="AK5" s="653"/>
      <c r="AL5" s="653"/>
      <c r="AM5" s="653"/>
      <c r="AN5" s="653"/>
      <c r="AO5" s="653"/>
      <c r="AP5" s="653"/>
      <c r="AQ5" s="653"/>
      <c r="AR5" s="653"/>
      <c r="AS5" s="653"/>
      <c r="AT5" s="653"/>
      <c r="AU5" s="653"/>
    </row>
    <row r="6" spans="2:47" ht="24.75" customHeight="1" thickBot="1" x14ac:dyDescent="0.25">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25" customHeight="1" thickBot="1" x14ac:dyDescent="0.25">
      <c r="B7" s="715" t="s">
        <v>90</v>
      </c>
      <c r="C7" s="716"/>
      <c r="D7" s="717" t="s">
        <v>213</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25" customHeight="1" thickTop="1" thickBot="1" x14ac:dyDescent="0.25">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5">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5">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5">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5">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5">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5">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5">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5">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5">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5">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5">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5">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5">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5">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5">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5">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5">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5">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5">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5">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5">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5">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5">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5">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5">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2">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2">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2">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2">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 x14ac:dyDescent="0.2">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 x14ac:dyDescent="0.2">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 x14ac:dyDescent="0.2">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 x14ac:dyDescent="0.2">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 x14ac:dyDescent="0.2">
      <c r="H42" s="75"/>
      <c r="I42" s="75"/>
      <c r="J42" s="75"/>
      <c r="Q42" s="75"/>
      <c r="R42" s="75"/>
      <c r="S42" s="75"/>
      <c r="AP42" s="58"/>
      <c r="AQ42" s="58"/>
      <c r="AR42" s="132"/>
      <c r="AS42" s="70"/>
    </row>
    <row r="43" spans="2:61" x14ac:dyDescent="0.2">
      <c r="H43" s="75"/>
      <c r="I43" s="75"/>
      <c r="J43" s="75"/>
      <c r="Q43" s="75"/>
      <c r="R43" s="75"/>
      <c r="S43" s="75"/>
      <c r="AV43" s="75"/>
    </row>
    <row r="44" spans="2:61" x14ac:dyDescent="0.2">
      <c r="H44" s="75"/>
      <c r="I44" s="75"/>
      <c r="J44" s="75"/>
      <c r="Q44" s="75"/>
      <c r="R44" s="75"/>
      <c r="S44" s="75"/>
      <c r="AV44" s="75"/>
    </row>
    <row r="45" spans="2:61" x14ac:dyDescent="0.2">
      <c r="H45" s="75"/>
      <c r="I45" s="75"/>
      <c r="J45" s="75"/>
      <c r="Q45" s="75"/>
      <c r="R45" s="75"/>
      <c r="S45" s="75"/>
    </row>
    <row r="46" spans="2:61" x14ac:dyDescent="0.2">
      <c r="H46" s="75"/>
      <c r="I46" s="75"/>
      <c r="J46" s="75"/>
      <c r="Q46" s="75"/>
      <c r="R46" s="75"/>
      <c r="S46" s="75"/>
    </row>
    <row r="47" spans="2:61" ht="13" x14ac:dyDescent="0.2">
      <c r="H47" s="75"/>
      <c r="I47" s="75"/>
      <c r="J47" s="75"/>
      <c r="Q47" s="75"/>
      <c r="R47" s="75"/>
      <c r="S47" s="75"/>
      <c r="BG47" s="76"/>
      <c r="BH47" s="76"/>
      <c r="BI47" s="73"/>
    </row>
    <row r="48" spans="2:61" x14ac:dyDescent="0.2">
      <c r="H48" s="75"/>
      <c r="I48" s="75"/>
      <c r="J48" s="75"/>
      <c r="Q48" s="75"/>
      <c r="R48" s="75"/>
      <c r="S48" s="75"/>
      <c r="BG48" s="73"/>
    </row>
    <row r="49" spans="7:61" x14ac:dyDescent="0.2">
      <c r="G49" s="75"/>
      <c r="H49" s="75"/>
      <c r="I49" s="75"/>
      <c r="J49" s="75"/>
      <c r="Q49" s="75"/>
      <c r="R49" s="75"/>
      <c r="S49" s="75"/>
      <c r="BD49" s="73"/>
      <c r="BE49" s="73"/>
      <c r="BF49" s="73"/>
      <c r="BG49" s="73"/>
    </row>
    <row r="50" spans="7:61" x14ac:dyDescent="0.2">
      <c r="G50" s="75"/>
      <c r="H50" s="75"/>
      <c r="I50" s="75"/>
      <c r="J50" s="75"/>
      <c r="Q50" s="75"/>
      <c r="R50" s="75"/>
      <c r="S50" s="75"/>
      <c r="BD50" s="73"/>
      <c r="BE50" s="73"/>
      <c r="BF50" s="73"/>
      <c r="BG50" s="73"/>
    </row>
    <row r="51" spans="7:61" x14ac:dyDescent="0.2">
      <c r="G51" s="75"/>
      <c r="H51" s="75"/>
      <c r="I51" s="75"/>
      <c r="J51" s="75"/>
      <c r="Q51" s="75"/>
      <c r="R51" s="75"/>
      <c r="S51" s="75"/>
      <c r="BD51" s="73"/>
      <c r="BE51" s="73"/>
      <c r="BF51" s="73"/>
      <c r="BG51" s="73"/>
    </row>
    <row r="52" spans="7:61" x14ac:dyDescent="0.2">
      <c r="G52" s="75"/>
      <c r="H52" s="75"/>
      <c r="I52" s="75"/>
      <c r="J52" s="75"/>
      <c r="Q52" s="75"/>
      <c r="R52" s="75"/>
      <c r="S52" s="75"/>
      <c r="BD52" s="73"/>
      <c r="BE52" s="73"/>
      <c r="BF52" s="73"/>
      <c r="BG52" s="73"/>
    </row>
    <row r="53" spans="7:61" x14ac:dyDescent="0.2">
      <c r="G53" s="75"/>
      <c r="H53" s="75"/>
      <c r="I53" s="75"/>
      <c r="J53" s="75"/>
      <c r="Q53" s="75"/>
      <c r="R53" s="75"/>
      <c r="S53" s="75"/>
      <c r="BD53" s="73"/>
      <c r="BF53" s="73"/>
      <c r="BG53" s="73"/>
      <c r="BH53" s="73"/>
      <c r="BI53" s="73"/>
    </row>
    <row r="54" spans="7:61" x14ac:dyDescent="0.2">
      <c r="G54" s="75"/>
      <c r="H54" s="75"/>
      <c r="I54" s="75"/>
      <c r="J54" s="75"/>
      <c r="Q54" s="75"/>
      <c r="R54" s="75"/>
      <c r="S54" s="75"/>
      <c r="BC54" s="73"/>
      <c r="BD54" s="77"/>
      <c r="BF54" s="73"/>
      <c r="BG54" s="73"/>
      <c r="BH54" s="73"/>
      <c r="BI54" s="73"/>
    </row>
    <row r="55" spans="7:61" x14ac:dyDescent="0.2">
      <c r="G55" s="75"/>
      <c r="H55" s="75"/>
      <c r="I55" s="75"/>
      <c r="J55" s="75"/>
      <c r="Q55" s="75"/>
      <c r="R55" s="75"/>
      <c r="S55" s="75"/>
      <c r="BC55" s="73"/>
      <c r="BD55" s="77"/>
      <c r="BF55" s="73"/>
      <c r="BG55" s="73"/>
      <c r="BH55" s="73"/>
      <c r="BI55" s="73"/>
    </row>
    <row r="56" spans="7:61" x14ac:dyDescent="0.2">
      <c r="G56" s="75"/>
      <c r="H56" s="75"/>
      <c r="I56" s="75"/>
      <c r="J56" s="75"/>
      <c r="Q56" s="75"/>
      <c r="R56" s="75"/>
      <c r="S56" s="75"/>
      <c r="BC56" s="73"/>
      <c r="BD56" s="77"/>
      <c r="BF56" s="73"/>
      <c r="BG56" s="73"/>
      <c r="BH56" s="73"/>
      <c r="BI56" s="73"/>
    </row>
    <row r="57" spans="7:61" x14ac:dyDescent="0.2">
      <c r="G57" s="75"/>
      <c r="H57" s="75"/>
      <c r="BC57" s="73"/>
      <c r="BD57" s="77"/>
      <c r="BF57" s="73"/>
      <c r="BG57" s="73"/>
      <c r="BH57" s="73"/>
      <c r="BI57" s="73"/>
    </row>
    <row r="58" spans="7:61" ht="12.5" x14ac:dyDescent="0.2">
      <c r="G58" s="75"/>
      <c r="H58" s="75"/>
      <c r="K58" s="75"/>
      <c r="L58" s="78"/>
      <c r="M58" s="75"/>
      <c r="N58" s="75"/>
      <c r="BC58" s="73"/>
      <c r="BD58" s="77"/>
      <c r="BF58" s="73"/>
      <c r="BG58" s="73"/>
      <c r="BH58" s="73"/>
      <c r="BI58" s="73"/>
    </row>
    <row r="59" spans="7:61" x14ac:dyDescent="0.2">
      <c r="G59" s="75"/>
      <c r="H59" s="75"/>
      <c r="BC59" s="73"/>
      <c r="BD59" s="77"/>
      <c r="BF59" s="73"/>
      <c r="BG59" s="73"/>
      <c r="BH59" s="73"/>
      <c r="BI59" s="73"/>
    </row>
    <row r="60" spans="7:61" x14ac:dyDescent="0.2">
      <c r="G60" s="75"/>
      <c r="H60" s="75"/>
      <c r="BC60" s="73"/>
      <c r="BD60" s="77"/>
      <c r="BF60" s="73"/>
      <c r="BG60" s="73"/>
      <c r="BH60" s="73"/>
      <c r="BI60" s="73"/>
    </row>
    <row r="61" spans="7:61" x14ac:dyDescent="0.2">
      <c r="G61" s="75"/>
      <c r="H61" s="75"/>
      <c r="BC61" s="73"/>
      <c r="BD61" s="77"/>
      <c r="BF61" s="73"/>
      <c r="BG61" s="73"/>
      <c r="BH61" s="73"/>
      <c r="BI61" s="73"/>
    </row>
    <row r="62" spans="7:61" x14ac:dyDescent="0.2">
      <c r="BC62" s="73"/>
      <c r="BD62" s="77"/>
      <c r="BF62" s="73"/>
      <c r="BG62" s="73"/>
      <c r="BH62" s="73"/>
      <c r="BI62" s="73"/>
    </row>
    <row r="63" spans="7:61" x14ac:dyDescent="0.2">
      <c r="BC63" s="73"/>
      <c r="BD63" s="77"/>
      <c r="BF63" s="73"/>
      <c r="BG63" s="73"/>
      <c r="BH63" s="73"/>
      <c r="BI63" s="73"/>
    </row>
    <row r="64" spans="7:61" x14ac:dyDescent="0.2">
      <c r="BC64" s="73"/>
      <c r="BD64" s="77"/>
      <c r="BF64" s="73"/>
      <c r="BG64" s="73"/>
      <c r="BH64" s="73"/>
      <c r="BI64" s="73"/>
    </row>
    <row r="65" spans="11:61" x14ac:dyDescent="0.2">
      <c r="BC65" s="73"/>
      <c r="BD65" s="77"/>
      <c r="BF65" s="73"/>
      <c r="BG65" s="73"/>
      <c r="BH65" s="73"/>
      <c r="BI65" s="73"/>
    </row>
    <row r="66" spans="11:61" x14ac:dyDescent="0.2">
      <c r="BC66" s="73"/>
      <c r="BD66" s="77"/>
      <c r="BF66" s="73"/>
      <c r="BG66" s="73"/>
      <c r="BH66" s="73"/>
      <c r="BI66" s="73"/>
    </row>
    <row r="67" spans="11:61" x14ac:dyDescent="0.2">
      <c r="BC67" s="73"/>
      <c r="BD67" s="77"/>
      <c r="BF67" s="73"/>
      <c r="BG67" s="73"/>
      <c r="BH67" s="73"/>
      <c r="BI67" s="73"/>
    </row>
    <row r="69" spans="11:61" ht="12.5" x14ac:dyDescent="0.2">
      <c r="K69" s="75"/>
      <c r="L69" s="78"/>
      <c r="M69" s="75"/>
      <c r="N69" s="75"/>
    </row>
    <row r="70" spans="11:61" ht="12.5" x14ac:dyDescent="0.2">
      <c r="K70" s="75"/>
      <c r="L70" s="78"/>
      <c r="M70" s="75"/>
      <c r="N70" s="75"/>
    </row>
    <row r="71" spans="11:61" ht="12.5" x14ac:dyDescent="0.2">
      <c r="K71" s="75"/>
      <c r="L71" s="78"/>
      <c r="M71" s="75"/>
      <c r="N71" s="75"/>
    </row>
    <row r="72" spans="11:61" ht="12.5" x14ac:dyDescent="0.2">
      <c r="K72" s="75"/>
      <c r="L72" s="78"/>
      <c r="M72" s="75"/>
      <c r="N72" s="75"/>
    </row>
    <row r="73" spans="11:61" ht="12.5" x14ac:dyDescent="0.2">
      <c r="K73" s="75"/>
      <c r="L73" s="78"/>
      <c r="M73" s="75"/>
      <c r="N73" s="75"/>
    </row>
    <row r="74" spans="11:61" ht="12.5" x14ac:dyDescent="0.2">
      <c r="K74" s="75"/>
      <c r="L74" s="78"/>
      <c r="M74" s="75"/>
      <c r="N74" s="75"/>
    </row>
    <row r="75" spans="11:61" ht="12.5" x14ac:dyDescent="0.2">
      <c r="K75" s="75"/>
      <c r="L75" s="78"/>
      <c r="M75" s="75"/>
      <c r="N75" s="75"/>
    </row>
    <row r="76" spans="11:61" ht="12.5" x14ac:dyDescent="0.2">
      <c r="K76" s="75"/>
      <c r="L76" s="78"/>
      <c r="M76" s="75"/>
      <c r="N76" s="75"/>
    </row>
  </sheetData>
  <sheetProtection algorithmName="SHA-512" hashValue="uc84EUKnWGmFX4sQiiViq6S+apVpmkWXiDtVd99GquVacBmvLqtEFBAKQfkP/+/7yV0QNJjnn9kWVzYW7QMuPQ==" saltValue="txTumr2e8BcCgRkVEQYSaQ=="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2">
    <dataValidation type="custom" allowBlank="1" showInputMessage="1" showErrorMessage="1" error="入力は少数第1位までにして下さい。" sqref="V7:W7 AT13:AT14" xr:uid="{00000000-0002-0000-0C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C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pageSetUpPr fitToPage="1"/>
  </sheetPr>
  <dimension ref="B1:BI76"/>
  <sheetViews>
    <sheetView showGridLines="0" workbookViewId="0">
      <selection activeCell="B2" sqref="B2:G3"/>
    </sheetView>
  </sheetViews>
  <sheetFormatPr defaultColWidth="9" defaultRowHeight="12" x14ac:dyDescent="0.2"/>
  <cols>
    <col min="1" max="2" width="2.90625" style="45" customWidth="1"/>
    <col min="3" max="3" width="15.36328125" style="45" customWidth="1"/>
    <col min="4" max="5" width="2.90625" style="45" customWidth="1"/>
    <col min="6" max="6" width="3" style="45" customWidth="1"/>
    <col min="7" max="7" width="11.453125" style="45" customWidth="1"/>
    <col min="8" max="8" width="2.36328125" style="45" customWidth="1"/>
    <col min="9" max="10" width="2.453125" style="45" customWidth="1"/>
    <col min="11" max="11" width="2.81640625" style="45" customWidth="1"/>
    <col min="12" max="12" width="2.90625" style="45" customWidth="1"/>
    <col min="13" max="14" width="2.81640625" style="45" customWidth="1"/>
    <col min="15" max="15" width="3" style="45" customWidth="1"/>
    <col min="16" max="18" width="4.81640625" style="45" customWidth="1"/>
    <col min="19" max="21" width="2.90625" style="45" customWidth="1"/>
    <col min="22" max="23" width="2.453125" style="45" customWidth="1"/>
    <col min="24" max="24" width="2.90625" style="45" customWidth="1"/>
    <col min="25" max="25" width="7.81640625" style="45" customWidth="1"/>
    <col min="26" max="26" width="4.81640625" style="45" customWidth="1"/>
    <col min="27" max="27" width="2" style="45" customWidth="1"/>
    <col min="28" max="29" width="2.36328125" style="45" customWidth="1"/>
    <col min="30" max="30" width="3.08984375" style="45" customWidth="1"/>
    <col min="31" max="32" width="2.36328125" style="45" customWidth="1"/>
    <col min="33" max="33" width="2.90625" style="45" customWidth="1"/>
    <col min="34" max="34" width="7.81640625" style="45" customWidth="1"/>
    <col min="35" max="36" width="4.36328125" style="45" customWidth="1"/>
    <col min="37" max="37" width="3.36328125" style="45" customWidth="1"/>
    <col min="38" max="38" width="2.81640625" style="45" customWidth="1"/>
    <col min="39" max="39" width="2.90625" style="45" customWidth="1"/>
    <col min="40" max="40" width="10.81640625" style="45" customWidth="1"/>
    <col min="41" max="41" width="2.90625" style="45" customWidth="1"/>
    <col min="42" max="43" width="2.453125" style="45" customWidth="1"/>
    <col min="44" max="44" width="2.81640625" style="45" customWidth="1"/>
    <col min="45" max="45" width="7.81640625" style="45" customWidth="1"/>
    <col min="46" max="46" width="11.81640625" style="45" customWidth="1"/>
    <col min="47" max="47" width="1.90625" style="45" customWidth="1"/>
    <col min="48" max="57" width="9" style="45"/>
    <col min="58" max="58" width="16.1796875" style="45" customWidth="1"/>
    <col min="59" max="16384" width="9" style="45"/>
  </cols>
  <sheetData>
    <row r="1" spans="2:47" ht="27" customHeight="1" x14ac:dyDescent="0.2">
      <c r="F1" s="44"/>
      <c r="R1" s="92" t="s">
        <v>96</v>
      </c>
      <c r="S1" s="92" t="s">
        <v>352</v>
      </c>
    </row>
    <row r="2" spans="2:47" ht="12" customHeight="1" thickBot="1" x14ac:dyDescent="0.25">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25" customHeight="1" x14ac:dyDescent="0.2">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3.5" thickBot="1" x14ac:dyDescent="0.25">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2">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三晃商事株式会社</v>
      </c>
      <c r="AF5" s="653"/>
      <c r="AG5" s="653"/>
      <c r="AH5" s="653"/>
      <c r="AI5" s="653"/>
      <c r="AJ5" s="653"/>
      <c r="AK5" s="653"/>
      <c r="AL5" s="653"/>
      <c r="AM5" s="653"/>
      <c r="AN5" s="653"/>
      <c r="AO5" s="653"/>
      <c r="AP5" s="653"/>
      <c r="AQ5" s="653"/>
      <c r="AR5" s="653"/>
      <c r="AS5" s="653"/>
      <c r="AT5" s="653"/>
      <c r="AU5" s="653"/>
    </row>
    <row r="6" spans="2:47" ht="24.75" customHeight="1" thickBot="1" x14ac:dyDescent="0.25">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25" customHeight="1" thickBot="1" x14ac:dyDescent="0.25">
      <c r="B7" s="715" t="s">
        <v>90</v>
      </c>
      <c r="C7" s="716"/>
      <c r="D7" s="717" t="s">
        <v>214</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25" customHeight="1" thickTop="1" thickBot="1" x14ac:dyDescent="0.25">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5">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5">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5">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5">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5">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5">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5">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5">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5">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5">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5">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5">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5">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5">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5">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5">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5">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5">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5">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5">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5">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5">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5">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5">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5">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2">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2">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2">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2">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 x14ac:dyDescent="0.2">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 x14ac:dyDescent="0.2">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 x14ac:dyDescent="0.2">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 x14ac:dyDescent="0.2">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 x14ac:dyDescent="0.2">
      <c r="H42" s="75"/>
      <c r="I42" s="75"/>
      <c r="J42" s="75"/>
      <c r="Q42" s="75"/>
      <c r="R42" s="75"/>
      <c r="S42" s="75"/>
      <c r="AP42" s="58"/>
      <c r="AQ42" s="58"/>
      <c r="AR42" s="132"/>
      <c r="AS42" s="70"/>
    </row>
    <row r="43" spans="2:61" x14ac:dyDescent="0.2">
      <c r="H43" s="75"/>
      <c r="I43" s="75"/>
      <c r="J43" s="75"/>
      <c r="Q43" s="75"/>
      <c r="R43" s="75"/>
      <c r="S43" s="75"/>
      <c r="AV43" s="75"/>
    </row>
    <row r="44" spans="2:61" x14ac:dyDescent="0.2">
      <c r="H44" s="75"/>
      <c r="I44" s="75"/>
      <c r="J44" s="75"/>
      <c r="Q44" s="75"/>
      <c r="R44" s="75"/>
      <c r="S44" s="75"/>
      <c r="AV44" s="75"/>
    </row>
    <row r="45" spans="2:61" x14ac:dyDescent="0.2">
      <c r="H45" s="75"/>
      <c r="I45" s="75"/>
      <c r="J45" s="75"/>
      <c r="Q45" s="75"/>
      <c r="R45" s="75"/>
      <c r="S45" s="75"/>
    </row>
    <row r="46" spans="2:61" x14ac:dyDescent="0.2">
      <c r="H46" s="75"/>
      <c r="I46" s="75"/>
      <c r="J46" s="75"/>
      <c r="Q46" s="75"/>
      <c r="R46" s="75"/>
      <c r="S46" s="75"/>
    </row>
    <row r="47" spans="2:61" ht="13" x14ac:dyDescent="0.2">
      <c r="H47" s="75"/>
      <c r="I47" s="75"/>
      <c r="J47" s="75"/>
      <c r="Q47" s="75"/>
      <c r="R47" s="75"/>
      <c r="S47" s="75"/>
      <c r="BG47" s="76"/>
      <c r="BH47" s="76"/>
      <c r="BI47" s="73"/>
    </row>
    <row r="48" spans="2:61" x14ac:dyDescent="0.2">
      <c r="H48" s="75"/>
      <c r="I48" s="75"/>
      <c r="J48" s="75"/>
      <c r="Q48" s="75"/>
      <c r="R48" s="75"/>
      <c r="S48" s="75"/>
      <c r="BG48" s="73"/>
    </row>
    <row r="49" spans="7:61" x14ac:dyDescent="0.2">
      <c r="G49" s="75"/>
      <c r="H49" s="75"/>
      <c r="I49" s="75"/>
      <c r="J49" s="75"/>
      <c r="Q49" s="75"/>
      <c r="R49" s="75"/>
      <c r="S49" s="75"/>
      <c r="BD49" s="73"/>
      <c r="BE49" s="73"/>
      <c r="BF49" s="73"/>
      <c r="BG49" s="73"/>
    </row>
    <row r="50" spans="7:61" x14ac:dyDescent="0.2">
      <c r="G50" s="75"/>
      <c r="H50" s="75"/>
      <c r="I50" s="75"/>
      <c r="J50" s="75"/>
      <c r="Q50" s="75"/>
      <c r="R50" s="75"/>
      <c r="S50" s="75"/>
      <c r="BD50" s="73"/>
      <c r="BE50" s="73"/>
      <c r="BF50" s="73"/>
      <c r="BG50" s="73"/>
    </row>
    <row r="51" spans="7:61" x14ac:dyDescent="0.2">
      <c r="G51" s="75"/>
      <c r="H51" s="75"/>
      <c r="I51" s="75"/>
      <c r="J51" s="75"/>
      <c r="Q51" s="75"/>
      <c r="R51" s="75"/>
      <c r="S51" s="75"/>
      <c r="BD51" s="73"/>
      <c r="BE51" s="73"/>
      <c r="BF51" s="73"/>
      <c r="BG51" s="73"/>
    </row>
    <row r="52" spans="7:61" x14ac:dyDescent="0.2">
      <c r="G52" s="75"/>
      <c r="H52" s="75"/>
      <c r="I52" s="75"/>
      <c r="J52" s="75"/>
      <c r="Q52" s="75"/>
      <c r="R52" s="75"/>
      <c r="S52" s="75"/>
      <c r="BD52" s="73"/>
      <c r="BE52" s="73"/>
      <c r="BF52" s="73"/>
      <c r="BG52" s="73"/>
    </row>
    <row r="53" spans="7:61" x14ac:dyDescent="0.2">
      <c r="G53" s="75"/>
      <c r="H53" s="75"/>
      <c r="I53" s="75"/>
      <c r="J53" s="75"/>
      <c r="Q53" s="75"/>
      <c r="R53" s="75"/>
      <c r="S53" s="75"/>
      <c r="BD53" s="73"/>
      <c r="BF53" s="73"/>
      <c r="BG53" s="73"/>
      <c r="BH53" s="73"/>
      <c r="BI53" s="73"/>
    </row>
    <row r="54" spans="7:61" x14ac:dyDescent="0.2">
      <c r="G54" s="75"/>
      <c r="H54" s="75"/>
      <c r="I54" s="75"/>
      <c r="J54" s="75"/>
      <c r="Q54" s="75"/>
      <c r="R54" s="75"/>
      <c r="S54" s="75"/>
      <c r="BC54" s="73"/>
      <c r="BD54" s="77"/>
      <c r="BF54" s="73"/>
      <c r="BG54" s="73"/>
      <c r="BH54" s="73"/>
      <c r="BI54" s="73"/>
    </row>
    <row r="55" spans="7:61" x14ac:dyDescent="0.2">
      <c r="G55" s="75"/>
      <c r="H55" s="75"/>
      <c r="I55" s="75"/>
      <c r="J55" s="75"/>
      <c r="Q55" s="75"/>
      <c r="R55" s="75"/>
      <c r="S55" s="75"/>
      <c r="BC55" s="73"/>
      <c r="BD55" s="77"/>
      <c r="BF55" s="73"/>
      <c r="BG55" s="73"/>
      <c r="BH55" s="73"/>
      <c r="BI55" s="73"/>
    </row>
    <row r="56" spans="7:61" x14ac:dyDescent="0.2">
      <c r="G56" s="75"/>
      <c r="H56" s="75"/>
      <c r="I56" s="75"/>
      <c r="J56" s="75"/>
      <c r="Q56" s="75"/>
      <c r="R56" s="75"/>
      <c r="S56" s="75"/>
      <c r="BC56" s="73"/>
      <c r="BD56" s="77"/>
      <c r="BF56" s="73"/>
      <c r="BG56" s="73"/>
      <c r="BH56" s="73"/>
      <c r="BI56" s="73"/>
    </row>
    <row r="57" spans="7:61" x14ac:dyDescent="0.2">
      <c r="G57" s="75"/>
      <c r="H57" s="75"/>
      <c r="BC57" s="73"/>
      <c r="BD57" s="77"/>
      <c r="BF57" s="73"/>
      <c r="BG57" s="73"/>
      <c r="BH57" s="73"/>
      <c r="BI57" s="73"/>
    </row>
    <row r="58" spans="7:61" ht="12.5" x14ac:dyDescent="0.2">
      <c r="G58" s="75"/>
      <c r="H58" s="75"/>
      <c r="K58" s="75"/>
      <c r="L58" s="78"/>
      <c r="M58" s="75"/>
      <c r="N58" s="75"/>
      <c r="BC58" s="73"/>
      <c r="BD58" s="77"/>
      <c r="BF58" s="73"/>
      <c r="BG58" s="73"/>
      <c r="BH58" s="73"/>
      <c r="BI58" s="73"/>
    </row>
    <row r="59" spans="7:61" x14ac:dyDescent="0.2">
      <c r="G59" s="75"/>
      <c r="H59" s="75"/>
      <c r="BC59" s="73"/>
      <c r="BD59" s="77"/>
      <c r="BF59" s="73"/>
      <c r="BG59" s="73"/>
      <c r="BH59" s="73"/>
      <c r="BI59" s="73"/>
    </row>
    <row r="60" spans="7:61" x14ac:dyDescent="0.2">
      <c r="G60" s="75"/>
      <c r="H60" s="75"/>
      <c r="BC60" s="73"/>
      <c r="BD60" s="77"/>
      <c r="BF60" s="73"/>
      <c r="BG60" s="73"/>
      <c r="BH60" s="73"/>
      <c r="BI60" s="73"/>
    </row>
    <row r="61" spans="7:61" x14ac:dyDescent="0.2">
      <c r="G61" s="75"/>
      <c r="H61" s="75"/>
      <c r="BC61" s="73"/>
      <c r="BD61" s="77"/>
      <c r="BF61" s="73"/>
      <c r="BG61" s="73"/>
      <c r="BH61" s="73"/>
      <c r="BI61" s="73"/>
    </row>
    <row r="62" spans="7:61" x14ac:dyDescent="0.2">
      <c r="BC62" s="73"/>
      <c r="BD62" s="77"/>
      <c r="BF62" s="73"/>
      <c r="BG62" s="73"/>
      <c r="BH62" s="73"/>
      <c r="BI62" s="73"/>
    </row>
    <row r="63" spans="7:61" x14ac:dyDescent="0.2">
      <c r="BC63" s="73"/>
      <c r="BD63" s="77"/>
      <c r="BF63" s="73"/>
      <c r="BG63" s="73"/>
      <c r="BH63" s="73"/>
      <c r="BI63" s="73"/>
    </row>
    <row r="64" spans="7:61" x14ac:dyDescent="0.2">
      <c r="BC64" s="73"/>
      <c r="BD64" s="77"/>
      <c r="BF64" s="73"/>
      <c r="BG64" s="73"/>
      <c r="BH64" s="73"/>
      <c r="BI64" s="73"/>
    </row>
    <row r="65" spans="11:61" x14ac:dyDescent="0.2">
      <c r="BC65" s="73"/>
      <c r="BD65" s="77"/>
      <c r="BF65" s="73"/>
      <c r="BG65" s="73"/>
      <c r="BH65" s="73"/>
      <c r="BI65" s="73"/>
    </row>
    <row r="66" spans="11:61" x14ac:dyDescent="0.2">
      <c r="BC66" s="73"/>
      <c r="BD66" s="77"/>
      <c r="BF66" s="73"/>
      <c r="BG66" s="73"/>
      <c r="BH66" s="73"/>
      <c r="BI66" s="73"/>
    </row>
    <row r="67" spans="11:61" x14ac:dyDescent="0.2">
      <c r="BC67" s="73"/>
      <c r="BD67" s="77"/>
      <c r="BF67" s="73"/>
      <c r="BG67" s="73"/>
      <c r="BH67" s="73"/>
      <c r="BI67" s="73"/>
    </row>
    <row r="69" spans="11:61" ht="12.5" x14ac:dyDescent="0.2">
      <c r="K69" s="75"/>
      <c r="L69" s="78"/>
      <c r="M69" s="75"/>
      <c r="N69" s="75"/>
    </row>
    <row r="70" spans="11:61" ht="12.5" x14ac:dyDescent="0.2">
      <c r="K70" s="75"/>
      <c r="L70" s="78"/>
      <c r="M70" s="75"/>
      <c r="N70" s="75"/>
    </row>
    <row r="71" spans="11:61" ht="12.5" x14ac:dyDescent="0.2">
      <c r="K71" s="75"/>
      <c r="L71" s="78"/>
      <c r="M71" s="75"/>
      <c r="N71" s="75"/>
    </row>
    <row r="72" spans="11:61" ht="12.5" x14ac:dyDescent="0.2">
      <c r="K72" s="75"/>
      <c r="L72" s="78"/>
      <c r="M72" s="75"/>
      <c r="N72" s="75"/>
    </row>
    <row r="73" spans="11:61" ht="12.5" x14ac:dyDescent="0.2">
      <c r="K73" s="75"/>
      <c r="L73" s="78"/>
      <c r="M73" s="75"/>
      <c r="N73" s="75"/>
    </row>
    <row r="74" spans="11:61" ht="12.5" x14ac:dyDescent="0.2">
      <c r="K74" s="75"/>
      <c r="L74" s="78"/>
      <c r="M74" s="75"/>
      <c r="N74" s="75"/>
    </row>
    <row r="75" spans="11:61" ht="12.5" x14ac:dyDescent="0.2">
      <c r="K75" s="75"/>
      <c r="L75" s="78"/>
      <c r="M75" s="75"/>
      <c r="N75" s="75"/>
    </row>
    <row r="76" spans="11:61" ht="12.5" x14ac:dyDescent="0.2">
      <c r="K76" s="75"/>
      <c r="L76" s="78"/>
      <c r="M76" s="75"/>
      <c r="N76" s="75"/>
    </row>
  </sheetData>
  <sheetProtection algorithmName="SHA-512" hashValue="zJymOxouby0lWLirf1WaCE7dnD7p3Omx0HVRELAIhZXp+qDVCKv9n73ZmtPQOIzLVh8e+/ctY3xrgoMUb6dHlA==" saltValue="TzxvA1DSGkvQFrnC7x63Bg=="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2">
    <dataValidation type="custom" allowBlank="1" showInputMessage="1" showErrorMessage="1" error="入力は少数第1位までにして下さい。" sqref="V7:W7 AT13:AT14" xr:uid="{00000000-0002-0000-0D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D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pageSetUpPr fitToPage="1"/>
  </sheetPr>
  <dimension ref="B1:BI76"/>
  <sheetViews>
    <sheetView showGridLines="0" topLeftCell="A19" workbookViewId="0">
      <selection activeCell="Z29" sqref="Z29:AD29"/>
    </sheetView>
  </sheetViews>
  <sheetFormatPr defaultColWidth="9" defaultRowHeight="12" x14ac:dyDescent="0.2"/>
  <cols>
    <col min="1" max="2" width="2.90625" style="45" customWidth="1"/>
    <col min="3" max="3" width="15.36328125" style="45" customWidth="1"/>
    <col min="4" max="5" width="2.90625" style="45" customWidth="1"/>
    <col min="6" max="6" width="3" style="45" customWidth="1"/>
    <col min="7" max="7" width="11.453125" style="45" customWidth="1"/>
    <col min="8" max="8" width="2.36328125" style="45" customWidth="1"/>
    <col min="9" max="10" width="2.453125" style="45" customWidth="1"/>
    <col min="11" max="11" width="2.81640625" style="45" customWidth="1"/>
    <col min="12" max="12" width="2.90625" style="45" customWidth="1"/>
    <col min="13" max="14" width="2.81640625" style="45" customWidth="1"/>
    <col min="15" max="15" width="3" style="45" customWidth="1"/>
    <col min="16" max="18" width="4.81640625" style="45" customWidth="1"/>
    <col min="19" max="21" width="2.90625" style="45" customWidth="1"/>
    <col min="22" max="23" width="2.453125" style="45" customWidth="1"/>
    <col min="24" max="24" width="2.90625" style="45" customWidth="1"/>
    <col min="25" max="25" width="7.81640625" style="45" customWidth="1"/>
    <col min="26" max="26" width="4.81640625" style="45" customWidth="1"/>
    <col min="27" max="27" width="2" style="45" customWidth="1"/>
    <col min="28" max="29" width="2.36328125" style="45" customWidth="1"/>
    <col min="30" max="30" width="3.08984375" style="45" customWidth="1"/>
    <col min="31" max="32" width="2.36328125" style="45" customWidth="1"/>
    <col min="33" max="33" width="2.90625" style="45" customWidth="1"/>
    <col min="34" max="34" width="7.81640625" style="45" customWidth="1"/>
    <col min="35" max="36" width="4.36328125" style="45" customWidth="1"/>
    <col min="37" max="37" width="3.36328125" style="45" customWidth="1"/>
    <col min="38" max="38" width="2.81640625" style="45" customWidth="1"/>
    <col min="39" max="39" width="2.90625" style="45" customWidth="1"/>
    <col min="40" max="40" width="10.81640625" style="45" customWidth="1"/>
    <col min="41" max="41" width="2.90625" style="45" customWidth="1"/>
    <col min="42" max="43" width="2.453125" style="45" customWidth="1"/>
    <col min="44" max="44" width="2.81640625" style="45" customWidth="1"/>
    <col min="45" max="45" width="7.81640625" style="45" customWidth="1"/>
    <col min="46" max="46" width="11.81640625" style="45" customWidth="1"/>
    <col min="47" max="47" width="1.90625" style="45" customWidth="1"/>
    <col min="48" max="57" width="9" style="45"/>
    <col min="58" max="58" width="16.1796875" style="45" customWidth="1"/>
    <col min="59" max="16384" width="9" style="45"/>
  </cols>
  <sheetData>
    <row r="1" spans="2:47" ht="27" customHeight="1" x14ac:dyDescent="0.2">
      <c r="F1" s="44"/>
      <c r="R1" s="92" t="s">
        <v>96</v>
      </c>
      <c r="S1" s="92" t="s">
        <v>352</v>
      </c>
    </row>
    <row r="2" spans="2:47" ht="12" customHeight="1" thickBot="1" x14ac:dyDescent="0.25">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25" customHeight="1" x14ac:dyDescent="0.2">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3.5" thickBot="1" x14ac:dyDescent="0.25">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2">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三晃商事株式会社</v>
      </c>
      <c r="AF5" s="653"/>
      <c r="AG5" s="653"/>
      <c r="AH5" s="653"/>
      <c r="AI5" s="653"/>
      <c r="AJ5" s="653"/>
      <c r="AK5" s="653"/>
      <c r="AL5" s="653"/>
      <c r="AM5" s="653"/>
      <c r="AN5" s="653"/>
      <c r="AO5" s="653"/>
      <c r="AP5" s="653"/>
      <c r="AQ5" s="653"/>
      <c r="AR5" s="653"/>
      <c r="AS5" s="653"/>
      <c r="AT5" s="653"/>
      <c r="AU5" s="653"/>
    </row>
    <row r="6" spans="2:47" ht="24.75" customHeight="1" thickBot="1" x14ac:dyDescent="0.25">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25" customHeight="1" thickBot="1" x14ac:dyDescent="0.25">
      <c r="B7" s="715" t="s">
        <v>90</v>
      </c>
      <c r="C7" s="716"/>
      <c r="D7" s="717" t="s">
        <v>215</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25" customHeight="1" thickTop="1" thickBot="1" x14ac:dyDescent="0.25">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5">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5">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5">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5">
      <c r="F12" s="673">
        <f>+ROUND(O12,1)+ROUND(O15,1)+ROUND(O18,1)+ROUND(O24,1)+O27-ROUND(F15,1)</f>
        <v>370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5">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5">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5">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5">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5">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5">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5">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5">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5">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5">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5">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5">
      <c r="B24" s="725" t="s">
        <v>200</v>
      </c>
      <c r="C24" s="676"/>
      <c r="D24" s="676"/>
      <c r="E24" s="677"/>
      <c r="F24" s="711">
        <v>386.2</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370</v>
      </c>
      <c r="AS24" s="743"/>
      <c r="AT24" s="743"/>
      <c r="AU24" s="57" t="s">
        <v>13</v>
      </c>
    </row>
    <row r="25" spans="2:48" ht="27" customHeight="1" thickBot="1" x14ac:dyDescent="0.25">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5">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5">
      <c r="B27" s="730" t="s">
        <v>371</v>
      </c>
      <c r="C27" s="731"/>
      <c r="D27" s="731"/>
      <c r="E27" s="732"/>
      <c r="F27" s="711">
        <v>0</v>
      </c>
      <c r="G27" s="712"/>
      <c r="H27" s="214" t="s">
        <v>198</v>
      </c>
      <c r="L27" s="709"/>
      <c r="O27" s="699">
        <f>+Q30+ROUND(Q33,1)</f>
        <v>370</v>
      </c>
      <c r="P27" s="700"/>
      <c r="Q27" s="700"/>
      <c r="R27" s="700"/>
      <c r="S27" s="49" t="s">
        <v>38</v>
      </c>
      <c r="T27" s="70"/>
      <c r="U27" s="70"/>
      <c r="X27" s="68" t="s">
        <v>39</v>
      </c>
      <c r="Y27" s="71"/>
      <c r="AG27" s="58"/>
      <c r="AH27" s="58"/>
      <c r="AI27" s="58"/>
      <c r="AJ27" s="58"/>
      <c r="AK27" s="742">
        <f>+AG18+O27</f>
        <v>370</v>
      </c>
      <c r="AL27" s="743"/>
      <c r="AM27" s="743"/>
      <c r="AN27" s="743"/>
      <c r="AO27" s="57" t="s">
        <v>13</v>
      </c>
      <c r="AP27" s="318"/>
      <c r="AQ27" s="132"/>
      <c r="AR27" s="651"/>
      <c r="AS27" s="652"/>
      <c r="AT27" s="652"/>
      <c r="AU27" s="57" t="s">
        <v>13</v>
      </c>
      <c r="AV27" s="479"/>
    </row>
    <row r="28" spans="2:48" ht="27" customHeight="1" thickTop="1" thickBot="1" x14ac:dyDescent="0.25">
      <c r="B28" s="730" t="s">
        <v>372</v>
      </c>
      <c r="C28" s="731"/>
      <c r="D28" s="731"/>
      <c r="E28" s="732"/>
      <c r="F28" s="711">
        <v>0</v>
      </c>
      <c r="G28" s="712"/>
      <c r="H28" s="214" t="s">
        <v>198</v>
      </c>
      <c r="L28" s="709"/>
      <c r="O28" s="61"/>
      <c r="T28" s="58"/>
      <c r="U28" s="58"/>
      <c r="X28" s="697" t="s">
        <v>175</v>
      </c>
      <c r="Y28" s="698"/>
      <c r="Z28" s="690">
        <v>370</v>
      </c>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5">
      <c r="B29" s="730" t="s">
        <v>373</v>
      </c>
      <c r="C29" s="731"/>
      <c r="D29" s="731"/>
      <c r="E29" s="732"/>
      <c r="F29" s="711">
        <v>386.2</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5">
      <c r="B30" s="725" t="s">
        <v>374</v>
      </c>
      <c r="C30" s="676"/>
      <c r="D30" s="676"/>
      <c r="E30" s="677"/>
      <c r="F30" s="711">
        <v>0</v>
      </c>
      <c r="G30" s="712"/>
      <c r="H30" s="214" t="s">
        <v>198</v>
      </c>
      <c r="L30" s="709"/>
      <c r="O30" s="61"/>
      <c r="Q30" s="699">
        <f>+ROUND(Z28,1)+ROUND(Z29,1)+ROUND(Z30,1)</f>
        <v>370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5">
      <c r="B31" s="725" t="s">
        <v>375</v>
      </c>
      <c r="C31" s="676"/>
      <c r="D31" s="676"/>
      <c r="E31" s="677"/>
      <c r="F31" s="711">
        <v>386.2</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5">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5">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2">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2">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2">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2">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 x14ac:dyDescent="0.2">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 x14ac:dyDescent="0.2">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 x14ac:dyDescent="0.2">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 x14ac:dyDescent="0.2">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 x14ac:dyDescent="0.2">
      <c r="H42" s="75"/>
      <c r="I42" s="75"/>
      <c r="J42" s="75"/>
      <c r="Q42" s="75"/>
      <c r="R42" s="75"/>
      <c r="S42" s="75"/>
      <c r="AP42" s="58"/>
      <c r="AQ42" s="58"/>
      <c r="AR42" s="132"/>
      <c r="AS42" s="70"/>
    </row>
    <row r="43" spans="2:61" x14ac:dyDescent="0.2">
      <c r="H43" s="75"/>
      <c r="I43" s="75"/>
      <c r="J43" s="75"/>
      <c r="Q43" s="75"/>
      <c r="R43" s="75"/>
      <c r="S43" s="75"/>
      <c r="AV43" s="75"/>
    </row>
    <row r="44" spans="2:61" x14ac:dyDescent="0.2">
      <c r="H44" s="75"/>
      <c r="I44" s="75"/>
      <c r="J44" s="75"/>
      <c r="Q44" s="75"/>
      <c r="R44" s="75"/>
      <c r="S44" s="75"/>
      <c r="AV44" s="75"/>
    </row>
    <row r="45" spans="2:61" x14ac:dyDescent="0.2">
      <c r="H45" s="75"/>
      <c r="I45" s="75"/>
      <c r="J45" s="75"/>
      <c r="Q45" s="75"/>
      <c r="R45" s="75"/>
      <c r="S45" s="75"/>
    </row>
    <row r="46" spans="2:61" x14ac:dyDescent="0.2">
      <c r="H46" s="75"/>
      <c r="I46" s="75"/>
      <c r="J46" s="75"/>
      <c r="Q46" s="75"/>
      <c r="R46" s="75"/>
      <c r="S46" s="75"/>
    </row>
    <row r="47" spans="2:61" ht="13" x14ac:dyDescent="0.2">
      <c r="H47" s="75"/>
      <c r="I47" s="75"/>
      <c r="J47" s="75"/>
      <c r="Q47" s="75"/>
      <c r="R47" s="75"/>
      <c r="S47" s="75"/>
      <c r="BG47" s="76"/>
      <c r="BH47" s="76"/>
      <c r="BI47" s="73"/>
    </row>
    <row r="48" spans="2:61" x14ac:dyDescent="0.2">
      <c r="H48" s="75"/>
      <c r="I48" s="75"/>
      <c r="J48" s="75"/>
      <c r="Q48" s="75"/>
      <c r="R48" s="75"/>
      <c r="S48" s="75"/>
      <c r="BG48" s="73"/>
    </row>
    <row r="49" spans="7:61" x14ac:dyDescent="0.2">
      <c r="G49" s="75"/>
      <c r="H49" s="75"/>
      <c r="I49" s="75"/>
      <c r="J49" s="75"/>
      <c r="Q49" s="75"/>
      <c r="R49" s="75"/>
      <c r="S49" s="75"/>
      <c r="BD49" s="73"/>
      <c r="BE49" s="73"/>
      <c r="BF49" s="73"/>
      <c r="BG49" s="73"/>
    </row>
    <row r="50" spans="7:61" x14ac:dyDescent="0.2">
      <c r="G50" s="75"/>
      <c r="H50" s="75"/>
      <c r="I50" s="75"/>
      <c r="J50" s="75"/>
      <c r="Q50" s="75"/>
      <c r="R50" s="75"/>
      <c r="S50" s="75"/>
      <c r="BD50" s="73"/>
      <c r="BE50" s="73"/>
      <c r="BF50" s="73"/>
      <c r="BG50" s="73"/>
    </row>
    <row r="51" spans="7:61" x14ac:dyDescent="0.2">
      <c r="G51" s="75"/>
      <c r="H51" s="75"/>
      <c r="I51" s="75"/>
      <c r="J51" s="75"/>
      <c r="Q51" s="75"/>
      <c r="R51" s="75"/>
      <c r="S51" s="75"/>
      <c r="BD51" s="73"/>
      <c r="BE51" s="73"/>
      <c r="BF51" s="73"/>
      <c r="BG51" s="73"/>
    </row>
    <row r="52" spans="7:61" x14ac:dyDescent="0.2">
      <c r="G52" s="75"/>
      <c r="H52" s="75"/>
      <c r="I52" s="75"/>
      <c r="J52" s="75"/>
      <c r="Q52" s="75"/>
      <c r="R52" s="75"/>
      <c r="S52" s="75"/>
      <c r="BD52" s="73"/>
      <c r="BE52" s="73"/>
      <c r="BF52" s="73"/>
      <c r="BG52" s="73"/>
    </row>
    <row r="53" spans="7:61" x14ac:dyDescent="0.2">
      <c r="G53" s="75"/>
      <c r="H53" s="75"/>
      <c r="I53" s="75"/>
      <c r="J53" s="75"/>
      <c r="Q53" s="75"/>
      <c r="R53" s="75"/>
      <c r="S53" s="75"/>
      <c r="BD53" s="73"/>
      <c r="BF53" s="73"/>
      <c r="BG53" s="73"/>
      <c r="BH53" s="73"/>
      <c r="BI53" s="73"/>
    </row>
    <row r="54" spans="7:61" x14ac:dyDescent="0.2">
      <c r="G54" s="75"/>
      <c r="H54" s="75"/>
      <c r="I54" s="75"/>
      <c r="J54" s="75"/>
      <c r="Q54" s="75"/>
      <c r="R54" s="75"/>
      <c r="S54" s="75"/>
      <c r="BC54" s="73"/>
      <c r="BD54" s="77"/>
      <c r="BF54" s="73"/>
      <c r="BG54" s="73"/>
      <c r="BH54" s="73"/>
      <c r="BI54" s="73"/>
    </row>
    <row r="55" spans="7:61" x14ac:dyDescent="0.2">
      <c r="G55" s="75"/>
      <c r="H55" s="75"/>
      <c r="I55" s="75"/>
      <c r="J55" s="75"/>
      <c r="Q55" s="75"/>
      <c r="R55" s="75"/>
      <c r="S55" s="75"/>
      <c r="BC55" s="73"/>
      <c r="BD55" s="77"/>
      <c r="BF55" s="73"/>
      <c r="BG55" s="73"/>
      <c r="BH55" s="73"/>
      <c r="BI55" s="73"/>
    </row>
    <row r="56" spans="7:61" x14ac:dyDescent="0.2">
      <c r="G56" s="75"/>
      <c r="H56" s="75"/>
      <c r="I56" s="75"/>
      <c r="J56" s="75"/>
      <c r="Q56" s="75"/>
      <c r="R56" s="75"/>
      <c r="S56" s="75"/>
      <c r="BC56" s="73"/>
      <c r="BD56" s="77"/>
      <c r="BF56" s="73"/>
      <c r="BG56" s="73"/>
      <c r="BH56" s="73"/>
      <c r="BI56" s="73"/>
    </row>
    <row r="57" spans="7:61" x14ac:dyDescent="0.2">
      <c r="G57" s="75"/>
      <c r="H57" s="75"/>
      <c r="BC57" s="73"/>
      <c r="BD57" s="77"/>
      <c r="BF57" s="73"/>
      <c r="BG57" s="73"/>
      <c r="BH57" s="73"/>
      <c r="BI57" s="73"/>
    </row>
    <row r="58" spans="7:61" ht="12.5" x14ac:dyDescent="0.2">
      <c r="G58" s="75"/>
      <c r="H58" s="75"/>
      <c r="K58" s="75"/>
      <c r="L58" s="78"/>
      <c r="M58" s="75"/>
      <c r="N58" s="75"/>
      <c r="BC58" s="73"/>
      <c r="BD58" s="77"/>
      <c r="BF58" s="73"/>
      <c r="BG58" s="73"/>
      <c r="BH58" s="73"/>
      <c r="BI58" s="73"/>
    </row>
    <row r="59" spans="7:61" x14ac:dyDescent="0.2">
      <c r="G59" s="75"/>
      <c r="H59" s="75"/>
      <c r="BC59" s="73"/>
      <c r="BD59" s="77"/>
      <c r="BF59" s="73"/>
      <c r="BG59" s="73"/>
      <c r="BH59" s="73"/>
      <c r="BI59" s="73"/>
    </row>
    <row r="60" spans="7:61" x14ac:dyDescent="0.2">
      <c r="G60" s="75"/>
      <c r="H60" s="75"/>
      <c r="BC60" s="73"/>
      <c r="BD60" s="77"/>
      <c r="BF60" s="73"/>
      <c r="BG60" s="73"/>
      <c r="BH60" s="73"/>
      <c r="BI60" s="73"/>
    </row>
    <row r="61" spans="7:61" x14ac:dyDescent="0.2">
      <c r="G61" s="75"/>
      <c r="H61" s="75"/>
      <c r="BC61" s="73"/>
      <c r="BD61" s="77"/>
      <c r="BF61" s="73"/>
      <c r="BG61" s="73"/>
      <c r="BH61" s="73"/>
      <c r="BI61" s="73"/>
    </row>
    <row r="62" spans="7:61" x14ac:dyDescent="0.2">
      <c r="BC62" s="73"/>
      <c r="BD62" s="77"/>
      <c r="BF62" s="73"/>
      <c r="BG62" s="73"/>
      <c r="BH62" s="73"/>
      <c r="BI62" s="73"/>
    </row>
    <row r="63" spans="7:61" x14ac:dyDescent="0.2">
      <c r="BC63" s="73"/>
      <c r="BD63" s="77"/>
      <c r="BF63" s="73"/>
      <c r="BG63" s="73"/>
      <c r="BH63" s="73"/>
      <c r="BI63" s="73"/>
    </row>
    <row r="64" spans="7:61" x14ac:dyDescent="0.2">
      <c r="BC64" s="73"/>
      <c r="BD64" s="77"/>
      <c r="BF64" s="73"/>
      <c r="BG64" s="73"/>
      <c r="BH64" s="73"/>
      <c r="BI64" s="73"/>
    </row>
    <row r="65" spans="11:61" x14ac:dyDescent="0.2">
      <c r="BC65" s="73"/>
      <c r="BD65" s="77"/>
      <c r="BF65" s="73"/>
      <c r="BG65" s="73"/>
      <c r="BH65" s="73"/>
      <c r="BI65" s="73"/>
    </row>
    <row r="66" spans="11:61" x14ac:dyDescent="0.2">
      <c r="BC66" s="73"/>
      <c r="BD66" s="77"/>
      <c r="BF66" s="73"/>
      <c r="BG66" s="73"/>
      <c r="BH66" s="73"/>
      <c r="BI66" s="73"/>
    </row>
    <row r="67" spans="11:61" x14ac:dyDescent="0.2">
      <c r="BC67" s="73"/>
      <c r="BD67" s="77"/>
      <c r="BF67" s="73"/>
      <c r="BG67" s="73"/>
      <c r="BH67" s="73"/>
      <c r="BI67" s="73"/>
    </row>
    <row r="69" spans="11:61" ht="12.5" x14ac:dyDescent="0.2">
      <c r="K69" s="75"/>
      <c r="L69" s="78"/>
      <c r="M69" s="75"/>
      <c r="N69" s="75"/>
    </row>
    <row r="70" spans="11:61" ht="12.5" x14ac:dyDescent="0.2">
      <c r="K70" s="75"/>
      <c r="L70" s="78"/>
      <c r="M70" s="75"/>
      <c r="N70" s="75"/>
    </row>
    <row r="71" spans="11:61" ht="12.5" x14ac:dyDescent="0.2">
      <c r="K71" s="75"/>
      <c r="L71" s="78"/>
      <c r="M71" s="75"/>
      <c r="N71" s="75"/>
    </row>
    <row r="72" spans="11:61" ht="12.5" x14ac:dyDescent="0.2">
      <c r="K72" s="75"/>
      <c r="L72" s="78"/>
      <c r="M72" s="75"/>
      <c r="N72" s="75"/>
    </row>
    <row r="73" spans="11:61" ht="12.5" x14ac:dyDescent="0.2">
      <c r="K73" s="75"/>
      <c r="L73" s="78"/>
      <c r="M73" s="75"/>
      <c r="N73" s="75"/>
    </row>
    <row r="74" spans="11:61" ht="12.5" x14ac:dyDescent="0.2">
      <c r="K74" s="75"/>
      <c r="L74" s="78"/>
      <c r="M74" s="75"/>
      <c r="N74" s="75"/>
    </row>
    <row r="75" spans="11:61" ht="12.5" x14ac:dyDescent="0.2">
      <c r="K75" s="75"/>
      <c r="L75" s="78"/>
      <c r="M75" s="75"/>
      <c r="N75" s="75"/>
    </row>
    <row r="76" spans="11:61" ht="12.5" x14ac:dyDescent="0.2">
      <c r="K76" s="75"/>
      <c r="L76" s="78"/>
      <c r="M76" s="75"/>
      <c r="N76" s="75"/>
    </row>
  </sheetData>
  <sheetProtection algorithmName="SHA-512" hashValue="9sVAOAEPbD5jIXQp8tlEvrsmPr/JVM82TZsMPvLPzDPgJgK/AhmBAz25Yg7m7ccOiSoF6aTlmskSHSxekhwKAA==" saltValue="QRj4Dbkj+XxXdOGgRkNWcA=="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xr:uid="{00000000-0002-0000-0E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E00-000001000000}">
      <formula1>F9=ROUND(F9,1)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fitToPage="1"/>
  </sheetPr>
  <dimension ref="B1:BI76"/>
  <sheetViews>
    <sheetView showGridLines="0" workbookViewId="0">
      <selection activeCell="B1" sqref="B1"/>
    </sheetView>
  </sheetViews>
  <sheetFormatPr defaultColWidth="9" defaultRowHeight="12" x14ac:dyDescent="0.2"/>
  <cols>
    <col min="1" max="2" width="2.90625" style="45" customWidth="1"/>
    <col min="3" max="3" width="15.36328125" style="45" customWidth="1"/>
    <col min="4" max="5" width="2.90625" style="45" customWidth="1"/>
    <col min="6" max="6" width="3" style="45" customWidth="1"/>
    <col min="7" max="7" width="11.453125" style="45" customWidth="1"/>
    <col min="8" max="8" width="2.36328125" style="45" customWidth="1"/>
    <col min="9" max="10" width="2.453125" style="45" customWidth="1"/>
    <col min="11" max="11" width="2.81640625" style="45" customWidth="1"/>
    <col min="12" max="12" width="2.90625" style="45" customWidth="1"/>
    <col min="13" max="14" width="2.81640625" style="45" customWidth="1"/>
    <col min="15" max="15" width="3" style="45" customWidth="1"/>
    <col min="16" max="18" width="4.81640625" style="45" customWidth="1"/>
    <col min="19" max="21" width="2.90625" style="45" customWidth="1"/>
    <col min="22" max="23" width="2.453125" style="45" customWidth="1"/>
    <col min="24" max="24" width="2.90625" style="45" customWidth="1"/>
    <col min="25" max="25" width="7.81640625" style="45" customWidth="1"/>
    <col min="26" max="26" width="4.81640625" style="45" customWidth="1"/>
    <col min="27" max="27" width="2" style="45" customWidth="1"/>
    <col min="28" max="29" width="2.36328125" style="45" customWidth="1"/>
    <col min="30" max="30" width="3.08984375" style="45" customWidth="1"/>
    <col min="31" max="32" width="2.36328125" style="45" customWidth="1"/>
    <col min="33" max="33" width="2.90625" style="45" customWidth="1"/>
    <col min="34" max="34" width="7.81640625" style="45" customWidth="1"/>
    <col min="35" max="36" width="4.36328125" style="45" customWidth="1"/>
    <col min="37" max="37" width="3.36328125" style="45" customWidth="1"/>
    <col min="38" max="38" width="2.81640625" style="45" customWidth="1"/>
    <col min="39" max="39" width="2.90625" style="45" customWidth="1"/>
    <col min="40" max="40" width="10.81640625" style="45" customWidth="1"/>
    <col min="41" max="41" width="2.90625" style="45" customWidth="1"/>
    <col min="42" max="43" width="2.453125" style="45" customWidth="1"/>
    <col min="44" max="44" width="2.81640625" style="45" customWidth="1"/>
    <col min="45" max="45" width="7.81640625" style="45" customWidth="1"/>
    <col min="46" max="46" width="11.81640625" style="45" customWidth="1"/>
    <col min="47" max="47" width="1.90625" style="45" customWidth="1"/>
    <col min="48" max="57" width="9" style="45"/>
    <col min="58" max="58" width="16.1796875" style="45" customWidth="1"/>
    <col min="59" max="16384" width="9" style="45"/>
  </cols>
  <sheetData>
    <row r="1" spans="2:47" ht="27" customHeight="1" x14ac:dyDescent="0.2">
      <c r="F1" s="44"/>
      <c r="R1" s="92" t="s">
        <v>96</v>
      </c>
      <c r="S1" s="92" t="s">
        <v>352</v>
      </c>
    </row>
    <row r="2" spans="2:47" ht="12" customHeight="1" thickBot="1" x14ac:dyDescent="0.25">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25" customHeight="1" x14ac:dyDescent="0.2">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3.5" thickBot="1" x14ac:dyDescent="0.25">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2">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三晃商事株式会社</v>
      </c>
      <c r="AF5" s="653"/>
      <c r="AG5" s="653"/>
      <c r="AH5" s="653"/>
      <c r="AI5" s="653"/>
      <c r="AJ5" s="653"/>
      <c r="AK5" s="653"/>
      <c r="AL5" s="653"/>
      <c r="AM5" s="653"/>
      <c r="AN5" s="653"/>
      <c r="AO5" s="653"/>
      <c r="AP5" s="653"/>
      <c r="AQ5" s="653"/>
      <c r="AR5" s="653"/>
      <c r="AS5" s="653"/>
      <c r="AT5" s="653"/>
      <c r="AU5" s="653"/>
    </row>
    <row r="6" spans="2:47" ht="24.75" customHeight="1" thickBot="1" x14ac:dyDescent="0.25">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25" customHeight="1" thickBot="1" x14ac:dyDescent="0.25">
      <c r="B7" s="715" t="s">
        <v>90</v>
      </c>
      <c r="C7" s="716"/>
      <c r="D7" s="717" t="s">
        <v>216</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25" customHeight="1" thickTop="1" thickBot="1" x14ac:dyDescent="0.25">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5">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5">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5">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5">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5">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5">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5">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5">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5">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5">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5">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5">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5">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5">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5">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5">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5">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5">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5">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5">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5">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5">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5">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5">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5">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2">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2">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2">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2">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 x14ac:dyDescent="0.2">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 x14ac:dyDescent="0.2">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 x14ac:dyDescent="0.2">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 x14ac:dyDescent="0.2">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 x14ac:dyDescent="0.2">
      <c r="H42" s="75"/>
      <c r="I42" s="75"/>
      <c r="J42" s="75"/>
      <c r="Q42" s="75"/>
      <c r="R42" s="75"/>
      <c r="S42" s="75"/>
      <c r="AP42" s="58"/>
      <c r="AQ42" s="58"/>
      <c r="AR42" s="132"/>
      <c r="AS42" s="70"/>
    </row>
    <row r="43" spans="2:61" x14ac:dyDescent="0.2">
      <c r="H43" s="75"/>
      <c r="I43" s="75"/>
      <c r="J43" s="75"/>
      <c r="Q43" s="75"/>
      <c r="R43" s="75"/>
      <c r="S43" s="75"/>
      <c r="AV43" s="75"/>
    </row>
    <row r="44" spans="2:61" x14ac:dyDescent="0.2">
      <c r="H44" s="75"/>
      <c r="I44" s="75"/>
      <c r="J44" s="75"/>
      <c r="Q44" s="75"/>
      <c r="R44" s="75"/>
      <c r="S44" s="75"/>
      <c r="AV44" s="75"/>
    </row>
    <row r="45" spans="2:61" x14ac:dyDescent="0.2">
      <c r="H45" s="75"/>
      <c r="I45" s="75"/>
      <c r="J45" s="75"/>
      <c r="Q45" s="75"/>
      <c r="R45" s="75"/>
      <c r="S45" s="75"/>
    </row>
    <row r="46" spans="2:61" x14ac:dyDescent="0.2">
      <c r="H46" s="75"/>
      <c r="I46" s="75"/>
      <c r="J46" s="75"/>
      <c r="Q46" s="75"/>
      <c r="R46" s="75"/>
      <c r="S46" s="75"/>
    </row>
    <row r="47" spans="2:61" ht="13" x14ac:dyDescent="0.2">
      <c r="H47" s="75"/>
      <c r="I47" s="75"/>
      <c r="J47" s="75"/>
      <c r="Q47" s="75"/>
      <c r="R47" s="75"/>
      <c r="S47" s="75"/>
      <c r="BG47" s="76"/>
      <c r="BH47" s="76"/>
      <c r="BI47" s="73"/>
    </row>
    <row r="48" spans="2:61" x14ac:dyDescent="0.2">
      <c r="H48" s="75"/>
      <c r="I48" s="75"/>
      <c r="J48" s="75"/>
      <c r="Q48" s="75"/>
      <c r="R48" s="75"/>
      <c r="S48" s="75"/>
      <c r="BG48" s="73"/>
    </row>
    <row r="49" spans="7:61" x14ac:dyDescent="0.2">
      <c r="G49" s="75"/>
      <c r="H49" s="75"/>
      <c r="I49" s="75"/>
      <c r="J49" s="75"/>
      <c r="Q49" s="75"/>
      <c r="R49" s="75"/>
      <c r="S49" s="75"/>
      <c r="BD49" s="73"/>
      <c r="BE49" s="73"/>
      <c r="BF49" s="73"/>
      <c r="BG49" s="73"/>
    </row>
    <row r="50" spans="7:61" x14ac:dyDescent="0.2">
      <c r="G50" s="75"/>
      <c r="H50" s="75"/>
      <c r="I50" s="75"/>
      <c r="J50" s="75"/>
      <c r="Q50" s="75"/>
      <c r="R50" s="75"/>
      <c r="S50" s="75"/>
      <c r="BD50" s="73"/>
      <c r="BE50" s="73"/>
      <c r="BF50" s="73"/>
      <c r="BG50" s="73"/>
    </row>
    <row r="51" spans="7:61" x14ac:dyDescent="0.2">
      <c r="G51" s="75"/>
      <c r="H51" s="75"/>
      <c r="I51" s="75"/>
      <c r="J51" s="75"/>
      <c r="Q51" s="75"/>
      <c r="R51" s="75"/>
      <c r="S51" s="75"/>
      <c r="BD51" s="73"/>
      <c r="BE51" s="73"/>
      <c r="BF51" s="73"/>
      <c r="BG51" s="73"/>
    </row>
    <row r="52" spans="7:61" x14ac:dyDescent="0.2">
      <c r="G52" s="75"/>
      <c r="H52" s="75"/>
      <c r="I52" s="75"/>
      <c r="J52" s="75"/>
      <c r="Q52" s="75"/>
      <c r="R52" s="75"/>
      <c r="S52" s="75"/>
      <c r="BD52" s="73"/>
      <c r="BE52" s="73"/>
      <c r="BF52" s="73"/>
      <c r="BG52" s="73"/>
    </row>
    <row r="53" spans="7:61" x14ac:dyDescent="0.2">
      <c r="G53" s="75"/>
      <c r="H53" s="75"/>
      <c r="I53" s="75"/>
      <c r="J53" s="75"/>
      <c r="Q53" s="75"/>
      <c r="R53" s="75"/>
      <c r="S53" s="75"/>
      <c r="BD53" s="73"/>
      <c r="BF53" s="73"/>
      <c r="BG53" s="73"/>
      <c r="BH53" s="73"/>
      <c r="BI53" s="73"/>
    </row>
    <row r="54" spans="7:61" x14ac:dyDescent="0.2">
      <c r="G54" s="75"/>
      <c r="H54" s="75"/>
      <c r="I54" s="75"/>
      <c r="J54" s="75"/>
      <c r="Q54" s="75"/>
      <c r="R54" s="75"/>
      <c r="S54" s="75"/>
      <c r="BC54" s="73"/>
      <c r="BD54" s="77"/>
      <c r="BF54" s="73"/>
      <c r="BG54" s="73"/>
      <c r="BH54" s="73"/>
      <c r="BI54" s="73"/>
    </row>
    <row r="55" spans="7:61" x14ac:dyDescent="0.2">
      <c r="G55" s="75"/>
      <c r="H55" s="75"/>
      <c r="I55" s="75"/>
      <c r="J55" s="75"/>
      <c r="Q55" s="75"/>
      <c r="R55" s="75"/>
      <c r="S55" s="75"/>
      <c r="BC55" s="73"/>
      <c r="BD55" s="77"/>
      <c r="BF55" s="73"/>
      <c r="BG55" s="73"/>
      <c r="BH55" s="73"/>
      <c r="BI55" s="73"/>
    </row>
    <row r="56" spans="7:61" x14ac:dyDescent="0.2">
      <c r="G56" s="75"/>
      <c r="H56" s="75"/>
      <c r="I56" s="75"/>
      <c r="J56" s="75"/>
      <c r="Q56" s="75"/>
      <c r="R56" s="75"/>
      <c r="S56" s="75"/>
      <c r="BC56" s="73"/>
      <c r="BD56" s="77"/>
      <c r="BF56" s="73"/>
      <c r="BG56" s="73"/>
      <c r="BH56" s="73"/>
      <c r="BI56" s="73"/>
    </row>
    <row r="57" spans="7:61" x14ac:dyDescent="0.2">
      <c r="G57" s="75"/>
      <c r="H57" s="75"/>
      <c r="BC57" s="73"/>
      <c r="BD57" s="77"/>
      <c r="BF57" s="73"/>
      <c r="BG57" s="73"/>
      <c r="BH57" s="73"/>
      <c r="BI57" s="73"/>
    </row>
    <row r="58" spans="7:61" ht="12.5" x14ac:dyDescent="0.2">
      <c r="G58" s="75"/>
      <c r="H58" s="75"/>
      <c r="K58" s="75"/>
      <c r="L58" s="78"/>
      <c r="M58" s="75"/>
      <c r="N58" s="75"/>
      <c r="BC58" s="73"/>
      <c r="BD58" s="77"/>
      <c r="BF58" s="73"/>
      <c r="BG58" s="73"/>
      <c r="BH58" s="73"/>
      <c r="BI58" s="73"/>
    </row>
    <row r="59" spans="7:61" x14ac:dyDescent="0.2">
      <c r="G59" s="75"/>
      <c r="H59" s="75"/>
      <c r="BC59" s="73"/>
      <c r="BD59" s="77"/>
      <c r="BF59" s="73"/>
      <c r="BG59" s="73"/>
      <c r="BH59" s="73"/>
      <c r="BI59" s="73"/>
    </row>
    <row r="60" spans="7:61" x14ac:dyDescent="0.2">
      <c r="G60" s="75"/>
      <c r="H60" s="75"/>
      <c r="BC60" s="73"/>
      <c r="BD60" s="77"/>
      <c r="BF60" s="73"/>
      <c r="BG60" s="73"/>
      <c r="BH60" s="73"/>
      <c r="BI60" s="73"/>
    </row>
    <row r="61" spans="7:61" x14ac:dyDescent="0.2">
      <c r="G61" s="75"/>
      <c r="H61" s="75"/>
      <c r="BC61" s="73"/>
      <c r="BD61" s="77"/>
      <c r="BF61" s="73"/>
      <c r="BG61" s="73"/>
      <c r="BH61" s="73"/>
      <c r="BI61" s="73"/>
    </row>
    <row r="62" spans="7:61" x14ac:dyDescent="0.2">
      <c r="BC62" s="73"/>
      <c r="BD62" s="77"/>
      <c r="BF62" s="73"/>
      <c r="BG62" s="73"/>
      <c r="BH62" s="73"/>
      <c r="BI62" s="73"/>
    </row>
    <row r="63" spans="7:61" x14ac:dyDescent="0.2">
      <c r="BC63" s="73"/>
      <c r="BD63" s="77"/>
      <c r="BF63" s="73"/>
      <c r="BG63" s="73"/>
      <c r="BH63" s="73"/>
      <c r="BI63" s="73"/>
    </row>
    <row r="64" spans="7:61" x14ac:dyDescent="0.2">
      <c r="BC64" s="73"/>
      <c r="BD64" s="77"/>
      <c r="BF64" s="73"/>
      <c r="BG64" s="73"/>
      <c r="BH64" s="73"/>
      <c r="BI64" s="73"/>
    </row>
    <row r="65" spans="11:61" x14ac:dyDescent="0.2">
      <c r="BC65" s="73"/>
      <c r="BD65" s="77"/>
      <c r="BF65" s="73"/>
      <c r="BG65" s="73"/>
      <c r="BH65" s="73"/>
      <c r="BI65" s="73"/>
    </row>
    <row r="66" spans="11:61" x14ac:dyDescent="0.2">
      <c r="BC66" s="73"/>
      <c r="BD66" s="77"/>
      <c r="BF66" s="73"/>
      <c r="BG66" s="73"/>
      <c r="BH66" s="73"/>
      <c r="BI66" s="73"/>
    </row>
    <row r="67" spans="11:61" x14ac:dyDescent="0.2">
      <c r="BC67" s="73"/>
      <c r="BD67" s="77"/>
      <c r="BF67" s="73"/>
      <c r="BG67" s="73"/>
      <c r="BH67" s="73"/>
      <c r="BI67" s="73"/>
    </row>
    <row r="69" spans="11:61" ht="12.5" x14ac:dyDescent="0.2">
      <c r="K69" s="75"/>
      <c r="L69" s="78"/>
      <c r="M69" s="75"/>
      <c r="N69" s="75"/>
    </row>
    <row r="70" spans="11:61" ht="12.5" x14ac:dyDescent="0.2">
      <c r="K70" s="75"/>
      <c r="L70" s="78"/>
      <c r="M70" s="75"/>
      <c r="N70" s="75"/>
    </row>
    <row r="71" spans="11:61" ht="12.5" x14ac:dyDescent="0.2">
      <c r="K71" s="75"/>
      <c r="L71" s="78"/>
      <c r="M71" s="75"/>
      <c r="N71" s="75"/>
    </row>
    <row r="72" spans="11:61" ht="12.5" x14ac:dyDescent="0.2">
      <c r="K72" s="75"/>
      <c r="L72" s="78"/>
      <c r="M72" s="75"/>
      <c r="N72" s="75"/>
    </row>
    <row r="73" spans="11:61" ht="12.5" x14ac:dyDescent="0.2">
      <c r="K73" s="75"/>
      <c r="L73" s="78"/>
      <c r="M73" s="75"/>
      <c r="N73" s="75"/>
    </row>
    <row r="74" spans="11:61" ht="12.5" x14ac:dyDescent="0.2">
      <c r="K74" s="75"/>
      <c r="L74" s="78"/>
      <c r="M74" s="75"/>
      <c r="N74" s="75"/>
    </row>
    <row r="75" spans="11:61" ht="12.5" x14ac:dyDescent="0.2">
      <c r="K75" s="75"/>
      <c r="L75" s="78"/>
      <c r="M75" s="75"/>
      <c r="N75" s="75"/>
    </row>
    <row r="76" spans="11:61" ht="12.5" x14ac:dyDescent="0.2">
      <c r="K76" s="75"/>
      <c r="L76" s="78"/>
      <c r="M76" s="75"/>
      <c r="N76" s="75"/>
    </row>
  </sheetData>
  <sheetProtection algorithmName="SHA-512" hashValue="yVamdBxO01esqiIxVbAJl70i0iKdncGngGVqqbYbCf+9+INV/b/AyCwDEPMppvOch5k64Owy5EgruI7/wiSYcg==" saltValue="wcra8UqxowVGoiNO9gIlHw=="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xr:uid="{00000000-0002-0000-0F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F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9">
    <pageSetUpPr fitToPage="1"/>
  </sheetPr>
  <dimension ref="B1:BI76"/>
  <sheetViews>
    <sheetView showGridLines="0" topLeftCell="A19" workbookViewId="0">
      <selection activeCell="Z29" sqref="Z29:AD29"/>
    </sheetView>
  </sheetViews>
  <sheetFormatPr defaultColWidth="9" defaultRowHeight="12" x14ac:dyDescent="0.2"/>
  <cols>
    <col min="1" max="2" width="2.90625" style="45" customWidth="1"/>
    <col min="3" max="3" width="15.36328125" style="45" customWidth="1"/>
    <col min="4" max="5" width="2.90625" style="45" customWidth="1"/>
    <col min="6" max="6" width="3" style="45" customWidth="1"/>
    <col min="7" max="7" width="11.453125" style="45" customWidth="1"/>
    <col min="8" max="8" width="2.36328125" style="45" customWidth="1"/>
    <col min="9" max="10" width="2.453125" style="45" customWidth="1"/>
    <col min="11" max="11" width="2.81640625" style="45" customWidth="1"/>
    <col min="12" max="12" width="2.90625" style="45" customWidth="1"/>
    <col min="13" max="14" width="2.81640625" style="45" customWidth="1"/>
    <col min="15" max="15" width="3" style="45" customWidth="1"/>
    <col min="16" max="18" width="4.81640625" style="45" customWidth="1"/>
    <col min="19" max="21" width="2.90625" style="45" customWidth="1"/>
    <col min="22" max="23" width="2.453125" style="45" customWidth="1"/>
    <col min="24" max="24" width="2.90625" style="45" customWidth="1"/>
    <col min="25" max="25" width="7.81640625" style="45" customWidth="1"/>
    <col min="26" max="26" width="4.81640625" style="45" customWidth="1"/>
    <col min="27" max="27" width="2" style="45" customWidth="1"/>
    <col min="28" max="29" width="2.36328125" style="45" customWidth="1"/>
    <col min="30" max="30" width="3.08984375" style="45" customWidth="1"/>
    <col min="31" max="32" width="2.36328125" style="45" customWidth="1"/>
    <col min="33" max="33" width="2.90625" style="45" customWidth="1"/>
    <col min="34" max="34" width="7.81640625" style="45" customWidth="1"/>
    <col min="35" max="36" width="4.36328125" style="45" customWidth="1"/>
    <col min="37" max="37" width="3.36328125" style="45" customWidth="1"/>
    <col min="38" max="38" width="2.81640625" style="45" customWidth="1"/>
    <col min="39" max="39" width="2.90625" style="45" customWidth="1"/>
    <col min="40" max="40" width="10.81640625" style="45" customWidth="1"/>
    <col min="41" max="41" width="2.90625" style="45" customWidth="1"/>
    <col min="42" max="43" width="2.453125" style="45" customWidth="1"/>
    <col min="44" max="44" width="2.81640625" style="45" customWidth="1"/>
    <col min="45" max="45" width="7.81640625" style="45" customWidth="1"/>
    <col min="46" max="46" width="11.81640625" style="45" customWidth="1"/>
    <col min="47" max="47" width="1.90625" style="45" customWidth="1"/>
    <col min="48" max="57" width="9" style="45"/>
    <col min="58" max="58" width="16.1796875" style="45" customWidth="1"/>
    <col min="59" max="16384" width="9" style="45"/>
  </cols>
  <sheetData>
    <row r="1" spans="2:47" ht="27" customHeight="1" x14ac:dyDescent="0.2">
      <c r="F1" s="44"/>
      <c r="R1" s="92" t="s">
        <v>96</v>
      </c>
      <c r="S1" s="92" t="s">
        <v>352</v>
      </c>
    </row>
    <row r="2" spans="2:47" ht="12" customHeight="1" thickBot="1" x14ac:dyDescent="0.25">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25" customHeight="1" x14ac:dyDescent="0.2">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3.5" thickBot="1" x14ac:dyDescent="0.25">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2">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三晃商事株式会社</v>
      </c>
      <c r="AF5" s="653"/>
      <c r="AG5" s="653"/>
      <c r="AH5" s="653"/>
      <c r="AI5" s="653"/>
      <c r="AJ5" s="653"/>
      <c r="AK5" s="653"/>
      <c r="AL5" s="653"/>
      <c r="AM5" s="653"/>
      <c r="AN5" s="653"/>
      <c r="AO5" s="653"/>
      <c r="AP5" s="653"/>
      <c r="AQ5" s="653"/>
      <c r="AR5" s="653"/>
      <c r="AS5" s="653"/>
      <c r="AT5" s="653"/>
      <c r="AU5" s="653"/>
    </row>
    <row r="6" spans="2:47" ht="24.75" customHeight="1" thickBot="1" x14ac:dyDescent="0.25">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25" customHeight="1" thickBot="1" x14ac:dyDescent="0.25">
      <c r="B7" s="715" t="s">
        <v>90</v>
      </c>
      <c r="C7" s="716"/>
      <c r="D7" s="717" t="s">
        <v>217</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25" customHeight="1" thickTop="1" thickBot="1" x14ac:dyDescent="0.25">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5">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5">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5">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5">
      <c r="F12" s="673">
        <f>+ROUND(O12,1)+ROUND(O15,1)+ROUND(O18,1)+ROUND(O24,1)+O27-ROUND(F15,1)</f>
        <v>8500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5">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5">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5">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5">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5">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5">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5">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5">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5">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5">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5">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5">
      <c r="B24" s="725" t="s">
        <v>200</v>
      </c>
      <c r="C24" s="676"/>
      <c r="D24" s="676"/>
      <c r="E24" s="677"/>
      <c r="F24" s="711">
        <v>8321.7999999999993</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8500</v>
      </c>
      <c r="AS24" s="743"/>
      <c r="AT24" s="743"/>
      <c r="AU24" s="57" t="s">
        <v>13</v>
      </c>
    </row>
    <row r="25" spans="2:48" ht="27" customHeight="1" thickBot="1" x14ac:dyDescent="0.25">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5">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5">
      <c r="B27" s="730" t="s">
        <v>371</v>
      </c>
      <c r="C27" s="731"/>
      <c r="D27" s="731"/>
      <c r="E27" s="732"/>
      <c r="F27" s="711">
        <v>0</v>
      </c>
      <c r="G27" s="712"/>
      <c r="H27" s="214" t="s">
        <v>198</v>
      </c>
      <c r="L27" s="709"/>
      <c r="O27" s="699">
        <f>+Q30+ROUND(Q33,1)</f>
        <v>8500</v>
      </c>
      <c r="P27" s="700"/>
      <c r="Q27" s="700"/>
      <c r="R27" s="700"/>
      <c r="S27" s="49" t="s">
        <v>38</v>
      </c>
      <c r="T27" s="70"/>
      <c r="U27" s="70"/>
      <c r="X27" s="68" t="s">
        <v>39</v>
      </c>
      <c r="Y27" s="71"/>
      <c r="AG27" s="58"/>
      <c r="AH27" s="58"/>
      <c r="AI27" s="58"/>
      <c r="AJ27" s="58"/>
      <c r="AK27" s="742">
        <f>+AG18+O27</f>
        <v>8500</v>
      </c>
      <c r="AL27" s="743"/>
      <c r="AM27" s="743"/>
      <c r="AN27" s="743"/>
      <c r="AO27" s="57" t="s">
        <v>13</v>
      </c>
      <c r="AP27" s="318"/>
      <c r="AQ27" s="132"/>
      <c r="AR27" s="651"/>
      <c r="AS27" s="652"/>
      <c r="AT27" s="652"/>
      <c r="AU27" s="57" t="s">
        <v>13</v>
      </c>
      <c r="AV27" s="479"/>
    </row>
    <row r="28" spans="2:48" ht="27" customHeight="1" thickTop="1" thickBot="1" x14ac:dyDescent="0.25">
      <c r="B28" s="730" t="s">
        <v>372</v>
      </c>
      <c r="C28" s="731"/>
      <c r="D28" s="731"/>
      <c r="E28" s="732"/>
      <c r="F28" s="711">
        <v>0</v>
      </c>
      <c r="G28" s="712"/>
      <c r="H28" s="214" t="s">
        <v>198</v>
      </c>
      <c r="L28" s="709"/>
      <c r="O28" s="61"/>
      <c r="T28" s="58"/>
      <c r="U28" s="58"/>
      <c r="X28" s="697" t="s">
        <v>175</v>
      </c>
      <c r="Y28" s="698"/>
      <c r="Z28" s="690">
        <v>8500</v>
      </c>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5">
      <c r="B29" s="730" t="s">
        <v>373</v>
      </c>
      <c r="C29" s="731"/>
      <c r="D29" s="731"/>
      <c r="E29" s="732"/>
      <c r="F29" s="711">
        <v>8321.7999999999993</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5">
      <c r="B30" s="725" t="s">
        <v>374</v>
      </c>
      <c r="C30" s="676"/>
      <c r="D30" s="676"/>
      <c r="E30" s="677"/>
      <c r="F30" s="711">
        <v>0</v>
      </c>
      <c r="G30" s="712"/>
      <c r="H30" s="214" t="s">
        <v>198</v>
      </c>
      <c r="L30" s="709"/>
      <c r="O30" s="61"/>
      <c r="Q30" s="699">
        <f>+ROUND(Z28,1)+ROUND(Z29,1)+ROUND(Z30,1)</f>
        <v>8500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5">
      <c r="B31" s="725" t="s">
        <v>375</v>
      </c>
      <c r="C31" s="676"/>
      <c r="D31" s="676"/>
      <c r="E31" s="677"/>
      <c r="F31" s="711">
        <v>8321.7999999999993</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5">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5">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2">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2">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2">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2">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 x14ac:dyDescent="0.2">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 x14ac:dyDescent="0.2">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 x14ac:dyDescent="0.2">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 x14ac:dyDescent="0.2">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 x14ac:dyDescent="0.2">
      <c r="H42" s="75"/>
      <c r="I42" s="75"/>
      <c r="J42" s="75"/>
      <c r="Q42" s="75"/>
      <c r="R42" s="75"/>
      <c r="S42" s="75"/>
      <c r="AP42" s="58"/>
      <c r="AQ42" s="58"/>
      <c r="AR42" s="132"/>
      <c r="AS42" s="70"/>
    </row>
    <row r="43" spans="2:61" x14ac:dyDescent="0.2">
      <c r="H43" s="75"/>
      <c r="I43" s="75"/>
      <c r="J43" s="75"/>
      <c r="Q43" s="75"/>
      <c r="R43" s="75"/>
      <c r="S43" s="75"/>
      <c r="AV43" s="75"/>
    </row>
    <row r="44" spans="2:61" x14ac:dyDescent="0.2">
      <c r="H44" s="75"/>
      <c r="I44" s="75"/>
      <c r="J44" s="75"/>
      <c r="Q44" s="75"/>
      <c r="R44" s="75"/>
      <c r="S44" s="75"/>
      <c r="AV44" s="75"/>
    </row>
    <row r="45" spans="2:61" x14ac:dyDescent="0.2">
      <c r="H45" s="75"/>
      <c r="I45" s="75"/>
      <c r="J45" s="75"/>
      <c r="Q45" s="75"/>
      <c r="R45" s="75"/>
      <c r="S45" s="75"/>
    </row>
    <row r="46" spans="2:61" x14ac:dyDescent="0.2">
      <c r="H46" s="75"/>
      <c r="I46" s="75"/>
      <c r="J46" s="75"/>
      <c r="Q46" s="75"/>
      <c r="R46" s="75"/>
      <c r="S46" s="75"/>
    </row>
    <row r="47" spans="2:61" ht="13" x14ac:dyDescent="0.2">
      <c r="H47" s="75"/>
      <c r="I47" s="75"/>
      <c r="J47" s="75"/>
      <c r="Q47" s="75"/>
      <c r="R47" s="75"/>
      <c r="S47" s="75"/>
      <c r="BG47" s="76"/>
      <c r="BH47" s="76"/>
      <c r="BI47" s="73"/>
    </row>
    <row r="48" spans="2:61" x14ac:dyDescent="0.2">
      <c r="H48" s="75"/>
      <c r="I48" s="75"/>
      <c r="J48" s="75"/>
      <c r="Q48" s="75"/>
      <c r="R48" s="75"/>
      <c r="S48" s="75"/>
      <c r="BG48" s="73"/>
    </row>
    <row r="49" spans="7:61" x14ac:dyDescent="0.2">
      <c r="G49" s="75"/>
      <c r="H49" s="75"/>
      <c r="I49" s="75"/>
      <c r="J49" s="75"/>
      <c r="Q49" s="75"/>
      <c r="R49" s="75"/>
      <c r="S49" s="75"/>
      <c r="BD49" s="73"/>
      <c r="BE49" s="73"/>
      <c r="BF49" s="73"/>
      <c r="BG49" s="73"/>
    </row>
    <row r="50" spans="7:61" x14ac:dyDescent="0.2">
      <c r="G50" s="75"/>
      <c r="H50" s="75"/>
      <c r="I50" s="75"/>
      <c r="J50" s="75"/>
      <c r="Q50" s="75"/>
      <c r="R50" s="75"/>
      <c r="S50" s="75"/>
      <c r="BD50" s="73"/>
      <c r="BE50" s="73"/>
      <c r="BF50" s="73"/>
      <c r="BG50" s="73"/>
    </row>
    <row r="51" spans="7:61" x14ac:dyDescent="0.2">
      <c r="G51" s="75"/>
      <c r="H51" s="75"/>
      <c r="I51" s="75"/>
      <c r="J51" s="75"/>
      <c r="Q51" s="75"/>
      <c r="R51" s="75"/>
      <c r="S51" s="75"/>
      <c r="BD51" s="73"/>
      <c r="BE51" s="73"/>
      <c r="BF51" s="73"/>
      <c r="BG51" s="73"/>
    </row>
    <row r="52" spans="7:61" x14ac:dyDescent="0.2">
      <c r="G52" s="75"/>
      <c r="H52" s="75"/>
      <c r="I52" s="75"/>
      <c r="J52" s="75"/>
      <c r="Q52" s="75"/>
      <c r="R52" s="75"/>
      <c r="S52" s="75"/>
      <c r="BD52" s="73"/>
      <c r="BE52" s="73"/>
      <c r="BF52" s="73"/>
      <c r="BG52" s="73"/>
    </row>
    <row r="53" spans="7:61" x14ac:dyDescent="0.2">
      <c r="G53" s="75"/>
      <c r="H53" s="75"/>
      <c r="I53" s="75"/>
      <c r="J53" s="75"/>
      <c r="Q53" s="75"/>
      <c r="R53" s="75"/>
      <c r="S53" s="75"/>
      <c r="BD53" s="73"/>
      <c r="BF53" s="73"/>
      <c r="BG53" s="73"/>
      <c r="BH53" s="73"/>
      <c r="BI53" s="73"/>
    </row>
    <row r="54" spans="7:61" x14ac:dyDescent="0.2">
      <c r="G54" s="75"/>
      <c r="H54" s="75"/>
      <c r="I54" s="75"/>
      <c r="J54" s="75"/>
      <c r="Q54" s="75"/>
      <c r="R54" s="75"/>
      <c r="S54" s="75"/>
      <c r="BC54" s="73"/>
      <c r="BD54" s="77"/>
      <c r="BF54" s="73"/>
      <c r="BG54" s="73"/>
      <c r="BH54" s="73"/>
      <c r="BI54" s="73"/>
    </row>
    <row r="55" spans="7:61" x14ac:dyDescent="0.2">
      <c r="G55" s="75"/>
      <c r="H55" s="75"/>
      <c r="I55" s="75"/>
      <c r="J55" s="75"/>
      <c r="Q55" s="75"/>
      <c r="R55" s="75"/>
      <c r="S55" s="75"/>
      <c r="BC55" s="73"/>
      <c r="BD55" s="77"/>
      <c r="BF55" s="73"/>
      <c r="BG55" s="73"/>
      <c r="BH55" s="73"/>
      <c r="BI55" s="73"/>
    </row>
    <row r="56" spans="7:61" x14ac:dyDescent="0.2">
      <c r="G56" s="75"/>
      <c r="H56" s="75"/>
      <c r="I56" s="75"/>
      <c r="J56" s="75"/>
      <c r="Q56" s="75"/>
      <c r="R56" s="75"/>
      <c r="S56" s="75"/>
      <c r="BC56" s="73"/>
      <c r="BD56" s="77"/>
      <c r="BF56" s="73"/>
      <c r="BG56" s="73"/>
      <c r="BH56" s="73"/>
      <c r="BI56" s="73"/>
    </row>
    <row r="57" spans="7:61" x14ac:dyDescent="0.2">
      <c r="G57" s="75"/>
      <c r="H57" s="75"/>
      <c r="BC57" s="73"/>
      <c r="BD57" s="77"/>
      <c r="BF57" s="73"/>
      <c r="BG57" s="73"/>
      <c r="BH57" s="73"/>
      <c r="BI57" s="73"/>
    </row>
    <row r="58" spans="7:61" ht="12.5" x14ac:dyDescent="0.2">
      <c r="G58" s="75"/>
      <c r="H58" s="75"/>
      <c r="K58" s="75"/>
      <c r="L58" s="78"/>
      <c r="M58" s="75"/>
      <c r="N58" s="75"/>
      <c r="BC58" s="73"/>
      <c r="BD58" s="77"/>
      <c r="BF58" s="73"/>
      <c r="BG58" s="73"/>
      <c r="BH58" s="73"/>
      <c r="BI58" s="73"/>
    </row>
    <row r="59" spans="7:61" x14ac:dyDescent="0.2">
      <c r="G59" s="75"/>
      <c r="H59" s="75"/>
      <c r="BC59" s="73"/>
      <c r="BD59" s="77"/>
      <c r="BF59" s="73"/>
      <c r="BG59" s="73"/>
      <c r="BH59" s="73"/>
      <c r="BI59" s="73"/>
    </row>
    <row r="60" spans="7:61" x14ac:dyDescent="0.2">
      <c r="G60" s="75"/>
      <c r="H60" s="75"/>
      <c r="BC60" s="73"/>
      <c r="BD60" s="77"/>
      <c r="BF60" s="73"/>
      <c r="BG60" s="73"/>
      <c r="BH60" s="73"/>
      <c r="BI60" s="73"/>
    </row>
    <row r="61" spans="7:61" x14ac:dyDescent="0.2">
      <c r="G61" s="75"/>
      <c r="H61" s="75"/>
      <c r="BC61" s="73"/>
      <c r="BD61" s="77"/>
      <c r="BF61" s="73"/>
      <c r="BG61" s="73"/>
      <c r="BH61" s="73"/>
      <c r="BI61" s="73"/>
    </row>
    <row r="62" spans="7:61" x14ac:dyDescent="0.2">
      <c r="BC62" s="73"/>
      <c r="BD62" s="77"/>
      <c r="BF62" s="73"/>
      <c r="BG62" s="73"/>
      <c r="BH62" s="73"/>
      <c r="BI62" s="73"/>
    </row>
    <row r="63" spans="7:61" x14ac:dyDescent="0.2">
      <c r="BC63" s="73"/>
      <c r="BD63" s="77"/>
      <c r="BF63" s="73"/>
      <c r="BG63" s="73"/>
      <c r="BH63" s="73"/>
      <c r="BI63" s="73"/>
    </row>
    <row r="64" spans="7:61" x14ac:dyDescent="0.2">
      <c r="BC64" s="73"/>
      <c r="BD64" s="77"/>
      <c r="BF64" s="73"/>
      <c r="BG64" s="73"/>
      <c r="BH64" s="73"/>
      <c r="BI64" s="73"/>
    </row>
    <row r="65" spans="11:61" x14ac:dyDescent="0.2">
      <c r="BC65" s="73"/>
      <c r="BD65" s="77"/>
      <c r="BF65" s="73"/>
      <c r="BG65" s="73"/>
      <c r="BH65" s="73"/>
      <c r="BI65" s="73"/>
    </row>
    <row r="66" spans="11:61" x14ac:dyDescent="0.2">
      <c r="BC66" s="73"/>
      <c r="BD66" s="77"/>
      <c r="BF66" s="73"/>
      <c r="BG66" s="73"/>
      <c r="BH66" s="73"/>
      <c r="BI66" s="73"/>
    </row>
    <row r="67" spans="11:61" x14ac:dyDescent="0.2">
      <c r="BC67" s="73"/>
      <c r="BD67" s="77"/>
      <c r="BF67" s="73"/>
      <c r="BG67" s="73"/>
      <c r="BH67" s="73"/>
      <c r="BI67" s="73"/>
    </row>
    <row r="69" spans="11:61" ht="12.5" x14ac:dyDescent="0.2">
      <c r="K69" s="75"/>
      <c r="L69" s="78"/>
      <c r="M69" s="75"/>
      <c r="N69" s="75"/>
    </row>
    <row r="70" spans="11:61" ht="12.5" x14ac:dyDescent="0.2">
      <c r="K70" s="75"/>
      <c r="L70" s="78"/>
      <c r="M70" s="75"/>
      <c r="N70" s="75"/>
    </row>
    <row r="71" spans="11:61" ht="12.5" x14ac:dyDescent="0.2">
      <c r="K71" s="75"/>
      <c r="L71" s="78"/>
      <c r="M71" s="75"/>
      <c r="N71" s="75"/>
    </row>
    <row r="72" spans="11:61" ht="12.5" x14ac:dyDescent="0.2">
      <c r="K72" s="75"/>
      <c r="L72" s="78"/>
      <c r="M72" s="75"/>
      <c r="N72" s="75"/>
    </row>
    <row r="73" spans="11:61" ht="12.5" x14ac:dyDescent="0.2">
      <c r="K73" s="75"/>
      <c r="L73" s="78"/>
      <c r="M73" s="75"/>
      <c r="N73" s="75"/>
    </row>
    <row r="74" spans="11:61" ht="12.5" x14ac:dyDescent="0.2">
      <c r="K74" s="75"/>
      <c r="L74" s="78"/>
      <c r="M74" s="75"/>
      <c r="N74" s="75"/>
    </row>
    <row r="75" spans="11:61" ht="12.5" x14ac:dyDescent="0.2">
      <c r="K75" s="75"/>
      <c r="L75" s="78"/>
      <c r="M75" s="75"/>
      <c r="N75" s="75"/>
    </row>
    <row r="76" spans="11:61" ht="12.5" x14ac:dyDescent="0.2">
      <c r="K76" s="75"/>
      <c r="L76" s="78"/>
      <c r="M76" s="75"/>
      <c r="N76" s="75"/>
    </row>
  </sheetData>
  <sheetProtection algorithmName="SHA-512" hashValue="gHJd0K4L0nqXANgjGWeC3CLiJET0v2Uhmay86Eu8UBp9Wm0+9ARMPKeqfdbAMmn0w1lCa5ozbvnU4YVOZ0tS0A==" saltValue="lu+n7uvLHU6XmBemlm1lKg=="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xr:uid="{00000000-0002-0000-10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000-000001000000}">
      <formula1>F9=ROUND(F9,1)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9">
    <pageSetUpPr fitToPage="1"/>
  </sheetPr>
  <dimension ref="B1:BI76"/>
  <sheetViews>
    <sheetView showGridLines="0" workbookViewId="0">
      <selection activeCell="C1" sqref="C1"/>
    </sheetView>
  </sheetViews>
  <sheetFormatPr defaultColWidth="9" defaultRowHeight="12" x14ac:dyDescent="0.2"/>
  <cols>
    <col min="1" max="2" width="2.90625" style="45" customWidth="1"/>
    <col min="3" max="3" width="15.36328125" style="45" customWidth="1"/>
    <col min="4" max="5" width="2.90625" style="45" customWidth="1"/>
    <col min="6" max="6" width="3" style="45" customWidth="1"/>
    <col min="7" max="7" width="11.453125" style="45" customWidth="1"/>
    <col min="8" max="8" width="2.36328125" style="45" customWidth="1"/>
    <col min="9" max="10" width="2.453125" style="45" customWidth="1"/>
    <col min="11" max="11" width="2.81640625" style="45" customWidth="1"/>
    <col min="12" max="12" width="2.90625" style="45" customWidth="1"/>
    <col min="13" max="14" width="2.81640625" style="45" customWidth="1"/>
    <col min="15" max="15" width="3" style="45" customWidth="1"/>
    <col min="16" max="18" width="4.81640625" style="45" customWidth="1"/>
    <col min="19" max="21" width="2.90625" style="45" customWidth="1"/>
    <col min="22" max="23" width="2.453125" style="45" customWidth="1"/>
    <col min="24" max="24" width="2.90625" style="45" customWidth="1"/>
    <col min="25" max="25" width="7.81640625" style="45" customWidth="1"/>
    <col min="26" max="26" width="4.81640625" style="45" customWidth="1"/>
    <col min="27" max="27" width="2" style="45" customWidth="1"/>
    <col min="28" max="29" width="2.36328125" style="45" customWidth="1"/>
    <col min="30" max="30" width="3.08984375" style="45" customWidth="1"/>
    <col min="31" max="32" width="2.36328125" style="45" customWidth="1"/>
    <col min="33" max="33" width="2.90625" style="45" customWidth="1"/>
    <col min="34" max="34" width="7.81640625" style="45" customWidth="1"/>
    <col min="35" max="36" width="4.36328125" style="45" customWidth="1"/>
    <col min="37" max="37" width="3.36328125" style="45" customWidth="1"/>
    <col min="38" max="38" width="2.81640625" style="45" customWidth="1"/>
    <col min="39" max="39" width="2.90625" style="45" customWidth="1"/>
    <col min="40" max="40" width="10.81640625" style="45" customWidth="1"/>
    <col min="41" max="41" width="2.90625" style="45" customWidth="1"/>
    <col min="42" max="43" width="2.453125" style="45" customWidth="1"/>
    <col min="44" max="44" width="2.81640625" style="45" customWidth="1"/>
    <col min="45" max="45" width="7.81640625" style="45" customWidth="1"/>
    <col min="46" max="46" width="11.81640625" style="45" customWidth="1"/>
    <col min="47" max="47" width="1.90625" style="45" customWidth="1"/>
    <col min="48" max="57" width="9" style="45"/>
    <col min="58" max="58" width="16.1796875" style="45" customWidth="1"/>
    <col min="59" max="16384" width="9" style="45"/>
  </cols>
  <sheetData>
    <row r="1" spans="2:47" ht="27" customHeight="1" x14ac:dyDescent="0.2">
      <c r="F1" s="44"/>
      <c r="R1" s="92" t="s">
        <v>96</v>
      </c>
      <c r="S1" s="92" t="s">
        <v>352</v>
      </c>
    </row>
    <row r="2" spans="2:47" ht="12" customHeight="1" thickBot="1" x14ac:dyDescent="0.25">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25" customHeight="1" x14ac:dyDescent="0.2">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3.5" thickBot="1" x14ac:dyDescent="0.25">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2">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三晃商事株式会社</v>
      </c>
      <c r="AF5" s="653"/>
      <c r="AG5" s="653"/>
      <c r="AH5" s="653"/>
      <c r="AI5" s="653"/>
      <c r="AJ5" s="653"/>
      <c r="AK5" s="653"/>
      <c r="AL5" s="653"/>
      <c r="AM5" s="653"/>
      <c r="AN5" s="653"/>
      <c r="AO5" s="653"/>
      <c r="AP5" s="653"/>
      <c r="AQ5" s="653"/>
      <c r="AR5" s="653"/>
      <c r="AS5" s="653"/>
      <c r="AT5" s="653"/>
      <c r="AU5" s="653"/>
    </row>
    <row r="6" spans="2:47" ht="24.75" customHeight="1" thickBot="1" x14ac:dyDescent="0.25">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25" customHeight="1" thickBot="1" x14ac:dyDescent="0.25">
      <c r="B7" s="715" t="s">
        <v>90</v>
      </c>
      <c r="C7" s="716"/>
      <c r="D7" s="717" t="s">
        <v>218</v>
      </c>
      <c r="E7" s="718"/>
      <c r="F7" s="718"/>
      <c r="G7" s="718"/>
      <c r="H7" s="719"/>
      <c r="I7" s="147"/>
      <c r="J7" s="58"/>
      <c r="K7" s="160"/>
      <c r="L7" s="762" t="s">
        <v>111</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25" customHeight="1" thickTop="1" thickBot="1" x14ac:dyDescent="0.25">
      <c r="B8" s="48" t="s">
        <v>105</v>
      </c>
      <c r="C8" s="675" t="s">
        <v>113</v>
      </c>
      <c r="D8" s="675"/>
      <c r="E8" s="675"/>
      <c r="F8" s="675"/>
      <c r="G8" s="675"/>
      <c r="H8" s="675"/>
      <c r="I8" s="675"/>
      <c r="J8" s="675"/>
      <c r="K8" s="152"/>
      <c r="L8" s="766"/>
      <c r="M8" s="767"/>
      <c r="N8" s="767"/>
      <c r="O8" s="767"/>
      <c r="P8" s="767"/>
      <c r="Q8" s="767"/>
      <c r="R8" s="767"/>
      <c r="S8" s="767"/>
      <c r="T8" s="767"/>
      <c r="U8" s="767"/>
      <c r="V8" s="767"/>
      <c r="W8" s="767"/>
      <c r="X8" s="767"/>
      <c r="Y8" s="767"/>
      <c r="Z8" s="767"/>
      <c r="AA8" s="768"/>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5">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5">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5">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5">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5">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5">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5">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5">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5">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5">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5">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5">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5">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5">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5">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5">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5">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5">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5">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5">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5">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5">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5">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5">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5">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2">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2">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2">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2">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 x14ac:dyDescent="0.2">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 x14ac:dyDescent="0.2">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 x14ac:dyDescent="0.2">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 x14ac:dyDescent="0.2">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 x14ac:dyDescent="0.2">
      <c r="H42" s="75"/>
      <c r="I42" s="75"/>
      <c r="J42" s="75"/>
      <c r="Q42" s="75"/>
      <c r="R42" s="75"/>
      <c r="S42" s="75"/>
      <c r="AP42" s="58"/>
      <c r="AQ42" s="58"/>
      <c r="AR42" s="132"/>
      <c r="AS42" s="70"/>
    </row>
    <row r="43" spans="2:61" x14ac:dyDescent="0.2">
      <c r="H43" s="75"/>
      <c r="I43" s="75"/>
      <c r="J43" s="75"/>
      <c r="Q43" s="75"/>
      <c r="R43" s="75"/>
      <c r="S43" s="75"/>
      <c r="AV43" s="75"/>
    </row>
    <row r="44" spans="2:61" x14ac:dyDescent="0.2">
      <c r="H44" s="75"/>
      <c r="I44" s="75"/>
      <c r="J44" s="75"/>
      <c r="Q44" s="75"/>
      <c r="R44" s="75"/>
      <c r="S44" s="75"/>
      <c r="AV44" s="75"/>
    </row>
    <row r="45" spans="2:61" x14ac:dyDescent="0.2">
      <c r="H45" s="75"/>
      <c r="I45" s="75"/>
      <c r="J45" s="75"/>
      <c r="Q45" s="75"/>
      <c r="R45" s="75"/>
      <c r="S45" s="75"/>
    </row>
    <row r="46" spans="2:61" x14ac:dyDescent="0.2">
      <c r="H46" s="75"/>
      <c r="I46" s="75"/>
      <c r="J46" s="75"/>
      <c r="Q46" s="75"/>
      <c r="R46" s="75"/>
      <c r="S46" s="75"/>
    </row>
    <row r="47" spans="2:61" ht="13" x14ac:dyDescent="0.2">
      <c r="H47" s="75"/>
      <c r="I47" s="75"/>
      <c r="J47" s="75"/>
      <c r="Q47" s="75"/>
      <c r="R47" s="75"/>
      <c r="S47" s="75"/>
      <c r="BG47" s="76"/>
      <c r="BH47" s="76"/>
      <c r="BI47" s="73"/>
    </row>
    <row r="48" spans="2:61" x14ac:dyDescent="0.2">
      <c r="H48" s="75"/>
      <c r="I48" s="75"/>
      <c r="J48" s="75"/>
      <c r="Q48" s="75"/>
      <c r="R48" s="75"/>
      <c r="S48" s="75"/>
      <c r="BG48" s="73"/>
    </row>
    <row r="49" spans="7:61" x14ac:dyDescent="0.2">
      <c r="G49" s="75"/>
      <c r="H49" s="75"/>
      <c r="I49" s="75"/>
      <c r="J49" s="75"/>
      <c r="Q49" s="75"/>
      <c r="R49" s="75"/>
      <c r="S49" s="75"/>
      <c r="BD49" s="73"/>
      <c r="BE49" s="73"/>
      <c r="BF49" s="73"/>
      <c r="BG49" s="73"/>
    </row>
    <row r="50" spans="7:61" x14ac:dyDescent="0.2">
      <c r="G50" s="75"/>
      <c r="H50" s="75"/>
      <c r="I50" s="75"/>
      <c r="J50" s="75"/>
      <c r="Q50" s="75"/>
      <c r="R50" s="75"/>
      <c r="S50" s="75"/>
      <c r="BD50" s="73"/>
      <c r="BE50" s="73"/>
      <c r="BF50" s="73"/>
      <c r="BG50" s="73"/>
    </row>
    <row r="51" spans="7:61" x14ac:dyDescent="0.2">
      <c r="G51" s="75"/>
      <c r="H51" s="75"/>
      <c r="I51" s="75"/>
      <c r="J51" s="75"/>
      <c r="Q51" s="75"/>
      <c r="R51" s="75"/>
      <c r="S51" s="75"/>
      <c r="BD51" s="73"/>
      <c r="BE51" s="73"/>
      <c r="BF51" s="73"/>
      <c r="BG51" s="73"/>
    </row>
    <row r="52" spans="7:61" x14ac:dyDescent="0.2">
      <c r="G52" s="75"/>
      <c r="H52" s="75"/>
      <c r="I52" s="75"/>
      <c r="J52" s="75"/>
      <c r="Q52" s="75"/>
      <c r="R52" s="75"/>
      <c r="S52" s="75"/>
      <c r="BD52" s="73"/>
      <c r="BE52" s="73"/>
      <c r="BF52" s="73"/>
      <c r="BG52" s="73"/>
    </row>
    <row r="53" spans="7:61" x14ac:dyDescent="0.2">
      <c r="G53" s="75"/>
      <c r="H53" s="75"/>
      <c r="I53" s="75"/>
      <c r="J53" s="75"/>
      <c r="Q53" s="75"/>
      <c r="R53" s="75"/>
      <c r="S53" s="75"/>
      <c r="BD53" s="73"/>
      <c r="BF53" s="73"/>
      <c r="BG53" s="73"/>
      <c r="BH53" s="73"/>
      <c r="BI53" s="73"/>
    </row>
    <row r="54" spans="7:61" x14ac:dyDescent="0.2">
      <c r="G54" s="75"/>
      <c r="H54" s="75"/>
      <c r="I54" s="75"/>
      <c r="J54" s="75"/>
      <c r="Q54" s="75"/>
      <c r="R54" s="75"/>
      <c r="S54" s="75"/>
      <c r="BC54" s="73"/>
      <c r="BD54" s="77"/>
      <c r="BF54" s="73"/>
      <c r="BG54" s="73"/>
      <c r="BH54" s="73"/>
      <c r="BI54" s="73"/>
    </row>
    <row r="55" spans="7:61" x14ac:dyDescent="0.2">
      <c r="G55" s="75"/>
      <c r="H55" s="75"/>
      <c r="I55" s="75"/>
      <c r="J55" s="75"/>
      <c r="Q55" s="75"/>
      <c r="R55" s="75"/>
      <c r="S55" s="75"/>
      <c r="BC55" s="73"/>
      <c r="BD55" s="77"/>
      <c r="BF55" s="73"/>
      <c r="BG55" s="73"/>
      <c r="BH55" s="73"/>
      <c r="BI55" s="73"/>
    </row>
    <row r="56" spans="7:61" x14ac:dyDescent="0.2">
      <c r="G56" s="75"/>
      <c r="H56" s="75"/>
      <c r="I56" s="75"/>
      <c r="J56" s="75"/>
      <c r="Q56" s="75"/>
      <c r="R56" s="75"/>
      <c r="S56" s="75"/>
      <c r="BC56" s="73"/>
      <c r="BD56" s="77"/>
      <c r="BF56" s="73"/>
      <c r="BG56" s="73"/>
      <c r="BH56" s="73"/>
      <c r="BI56" s="73"/>
    </row>
    <row r="57" spans="7:61" x14ac:dyDescent="0.2">
      <c r="G57" s="75"/>
      <c r="H57" s="75"/>
      <c r="BC57" s="73"/>
      <c r="BD57" s="77"/>
      <c r="BF57" s="73"/>
      <c r="BG57" s="73"/>
      <c r="BH57" s="73"/>
      <c r="BI57" s="73"/>
    </row>
    <row r="58" spans="7:61" ht="12.5" x14ac:dyDescent="0.2">
      <c r="G58" s="75"/>
      <c r="H58" s="75"/>
      <c r="K58" s="75"/>
      <c r="L58" s="78"/>
      <c r="M58" s="75"/>
      <c r="N58" s="75"/>
      <c r="BC58" s="73"/>
      <c r="BD58" s="77"/>
      <c r="BF58" s="73"/>
      <c r="BG58" s="73"/>
      <c r="BH58" s="73"/>
      <c r="BI58" s="73"/>
    </row>
    <row r="59" spans="7:61" x14ac:dyDescent="0.2">
      <c r="G59" s="75"/>
      <c r="H59" s="75"/>
      <c r="BC59" s="73"/>
      <c r="BD59" s="77"/>
      <c r="BF59" s="73"/>
      <c r="BG59" s="73"/>
      <c r="BH59" s="73"/>
      <c r="BI59" s="73"/>
    </row>
    <row r="60" spans="7:61" x14ac:dyDescent="0.2">
      <c r="G60" s="75"/>
      <c r="H60" s="75"/>
      <c r="BC60" s="73"/>
      <c r="BD60" s="77"/>
      <c r="BF60" s="73"/>
      <c r="BG60" s="73"/>
      <c r="BH60" s="73"/>
      <c r="BI60" s="73"/>
    </row>
    <row r="61" spans="7:61" x14ac:dyDescent="0.2">
      <c r="G61" s="75"/>
      <c r="H61" s="75"/>
      <c r="BC61" s="73"/>
      <c r="BD61" s="77"/>
      <c r="BF61" s="73"/>
      <c r="BG61" s="73"/>
      <c r="BH61" s="73"/>
      <c r="BI61" s="73"/>
    </row>
    <row r="62" spans="7:61" x14ac:dyDescent="0.2">
      <c r="BC62" s="73"/>
      <c r="BD62" s="77"/>
      <c r="BF62" s="73"/>
      <c r="BG62" s="73"/>
      <c r="BH62" s="73"/>
      <c r="BI62" s="73"/>
    </row>
    <row r="63" spans="7:61" x14ac:dyDescent="0.2">
      <c r="BC63" s="73"/>
      <c r="BD63" s="77"/>
      <c r="BF63" s="73"/>
      <c r="BG63" s="73"/>
      <c r="BH63" s="73"/>
      <c r="BI63" s="73"/>
    </row>
    <row r="64" spans="7:61" x14ac:dyDescent="0.2">
      <c r="BC64" s="73"/>
      <c r="BD64" s="77"/>
      <c r="BF64" s="73"/>
      <c r="BG64" s="73"/>
      <c r="BH64" s="73"/>
      <c r="BI64" s="73"/>
    </row>
    <row r="65" spans="11:61" x14ac:dyDescent="0.2">
      <c r="BC65" s="73"/>
      <c r="BD65" s="77"/>
      <c r="BF65" s="73"/>
      <c r="BG65" s="73"/>
      <c r="BH65" s="73"/>
      <c r="BI65" s="73"/>
    </row>
    <row r="66" spans="11:61" x14ac:dyDescent="0.2">
      <c r="BC66" s="73"/>
      <c r="BD66" s="77"/>
      <c r="BF66" s="73"/>
      <c r="BG66" s="73"/>
      <c r="BH66" s="73"/>
      <c r="BI66" s="73"/>
    </row>
    <row r="67" spans="11:61" x14ac:dyDescent="0.2">
      <c r="BC67" s="73"/>
      <c r="BD67" s="77"/>
      <c r="BF67" s="73"/>
      <c r="BG67" s="73"/>
      <c r="BH67" s="73"/>
      <c r="BI67" s="73"/>
    </row>
    <row r="69" spans="11:61" ht="12.5" x14ac:dyDescent="0.2">
      <c r="K69" s="75"/>
      <c r="L69" s="78"/>
      <c r="M69" s="75"/>
      <c r="N69" s="75"/>
    </row>
    <row r="70" spans="11:61" ht="12.5" x14ac:dyDescent="0.2">
      <c r="K70" s="75"/>
      <c r="L70" s="78"/>
      <c r="M70" s="75"/>
      <c r="N70" s="75"/>
    </row>
    <row r="71" spans="11:61" ht="12.5" x14ac:dyDescent="0.2">
      <c r="K71" s="75"/>
      <c r="L71" s="78"/>
      <c r="M71" s="75"/>
      <c r="N71" s="75"/>
    </row>
    <row r="72" spans="11:61" ht="12.5" x14ac:dyDescent="0.2">
      <c r="K72" s="75"/>
      <c r="L72" s="78"/>
      <c r="M72" s="75"/>
      <c r="N72" s="75"/>
    </row>
    <row r="73" spans="11:61" ht="12.5" x14ac:dyDescent="0.2">
      <c r="K73" s="75"/>
      <c r="L73" s="78"/>
      <c r="M73" s="75"/>
      <c r="N73" s="75"/>
    </row>
    <row r="74" spans="11:61" ht="12.5" x14ac:dyDescent="0.2">
      <c r="K74" s="75"/>
      <c r="L74" s="78"/>
      <c r="M74" s="75"/>
      <c r="N74" s="75"/>
    </row>
    <row r="75" spans="11:61" ht="12.5" x14ac:dyDescent="0.2">
      <c r="K75" s="75"/>
      <c r="L75" s="78"/>
      <c r="M75" s="75"/>
      <c r="N75" s="75"/>
    </row>
    <row r="76" spans="11:61" ht="12.5" x14ac:dyDescent="0.2">
      <c r="K76" s="75"/>
      <c r="L76" s="78"/>
      <c r="M76" s="75"/>
      <c r="N76" s="75"/>
    </row>
  </sheetData>
  <sheetProtection algorithmName="SHA-512" hashValue="/yNTT/9jf8QPF+N54KHmfkPpQPL6svoNmrzKvWIPW9fIq8dBPiLOOWDiAwEFS4UVJHw30lXdaVMeoM1PpvsilA==" saltValue="6cLZEuermmWsbNjx4Bs0oA==" spinCount="100000" sheet="1" objects="1" scenarios="1"/>
  <mergeCells count="101">
    <mergeCell ref="AS26:AU26"/>
    <mergeCell ref="AR27:AT27"/>
    <mergeCell ref="AL29:AO29"/>
    <mergeCell ref="AL26:AO26"/>
    <mergeCell ref="Z28:AD28"/>
    <mergeCell ref="O27:R27"/>
    <mergeCell ref="AK32:AN34"/>
    <mergeCell ref="AK31:AP31"/>
    <mergeCell ref="AR31:AT31"/>
    <mergeCell ref="AK30:AN30"/>
    <mergeCell ref="AS29:AU30"/>
    <mergeCell ref="AR29:AR30"/>
    <mergeCell ref="AE32:AJ34"/>
    <mergeCell ref="AK27:AN27"/>
    <mergeCell ref="Z29:AD29"/>
    <mergeCell ref="F15:G15"/>
    <mergeCell ref="B24:E24"/>
    <mergeCell ref="B20:H22"/>
    <mergeCell ref="X28:Y28"/>
    <mergeCell ref="F25:G25"/>
    <mergeCell ref="B25:E25"/>
    <mergeCell ref="L26:L33"/>
    <mergeCell ref="P26:S26"/>
    <mergeCell ref="Q30:T30"/>
    <mergeCell ref="R32:U32"/>
    <mergeCell ref="R29:U29"/>
    <mergeCell ref="F29:G29"/>
    <mergeCell ref="Q33:T33"/>
    <mergeCell ref="F30:G30"/>
    <mergeCell ref="B29:E29"/>
    <mergeCell ref="B27:E27"/>
    <mergeCell ref="B23:E23"/>
    <mergeCell ref="F24:G24"/>
    <mergeCell ref="F26:G26"/>
    <mergeCell ref="F23:H23"/>
    <mergeCell ref="F27:G27"/>
    <mergeCell ref="B33:E33"/>
    <mergeCell ref="B30:E30"/>
    <mergeCell ref="B26:E26"/>
    <mergeCell ref="B2:G3"/>
    <mergeCell ref="B7:C7"/>
    <mergeCell ref="AH8:AM8"/>
    <mergeCell ref="AG9:AL9"/>
    <mergeCell ref="AD9:AD14"/>
    <mergeCell ref="AG12:AL12"/>
    <mergeCell ref="P14:S14"/>
    <mergeCell ref="Y5:AC5"/>
    <mergeCell ref="L7:AA8"/>
    <mergeCell ref="C8:J8"/>
    <mergeCell ref="F12:G12"/>
    <mergeCell ref="G11:H11"/>
    <mergeCell ref="D7:H7"/>
    <mergeCell ref="G14:H14"/>
    <mergeCell ref="F9:H9"/>
    <mergeCell ref="AR3:AS3"/>
    <mergeCell ref="AR4:AS4"/>
    <mergeCell ref="AE5:AU5"/>
    <mergeCell ref="AH11:AM11"/>
    <mergeCell ref="AH14:AM14"/>
    <mergeCell ref="AG15:AL15"/>
    <mergeCell ref="AO3:AQ4"/>
    <mergeCell ref="X18:Z18"/>
    <mergeCell ref="Y17:AA17"/>
    <mergeCell ref="AA3:AC3"/>
    <mergeCell ref="O16:AA16"/>
    <mergeCell ref="P11:S11"/>
    <mergeCell ref="O15:R15"/>
    <mergeCell ref="O18:R18"/>
    <mergeCell ref="AR16:AS16"/>
    <mergeCell ref="AD17:AD21"/>
    <mergeCell ref="AN20:AO20"/>
    <mergeCell ref="AR24:AT24"/>
    <mergeCell ref="AS23:AU23"/>
    <mergeCell ref="O22:U22"/>
    <mergeCell ref="P17:S17"/>
    <mergeCell ref="T17:W17"/>
    <mergeCell ref="L11:L24"/>
    <mergeCell ref="O12:R12"/>
    <mergeCell ref="Y20:AA20"/>
    <mergeCell ref="AR18:AS18"/>
    <mergeCell ref="AR17:AS17"/>
    <mergeCell ref="O24:R24"/>
    <mergeCell ref="O21:R21"/>
    <mergeCell ref="AN17:AO17"/>
    <mergeCell ref="X21:Z21"/>
    <mergeCell ref="AG18:AJ18"/>
    <mergeCell ref="AH17:AK17"/>
    <mergeCell ref="T23:W23"/>
    <mergeCell ref="P23:S23"/>
    <mergeCell ref="P20:S20"/>
    <mergeCell ref="F32:G32"/>
    <mergeCell ref="B31:E31"/>
    <mergeCell ref="B28:E28"/>
    <mergeCell ref="F28:G28"/>
    <mergeCell ref="B32:E32"/>
    <mergeCell ref="X30:Y30"/>
    <mergeCell ref="F31:G31"/>
    <mergeCell ref="F33:G33"/>
    <mergeCell ref="Z30:AD30"/>
    <mergeCell ref="Z32:AD34"/>
    <mergeCell ref="X29:Y29"/>
  </mergeCells>
  <phoneticPr fontId="3"/>
  <dataValidations count="2">
    <dataValidation type="custom" allowBlank="1" showInputMessage="1" showErrorMessage="1" error="入力は少数第1位までにして下さい。" sqref="AT13:AT14" xr:uid="{00000000-0002-0000-11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1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0">
    <pageSetUpPr fitToPage="1"/>
  </sheetPr>
  <dimension ref="B1:BI76"/>
  <sheetViews>
    <sheetView showGridLines="0" workbookViewId="0">
      <selection activeCell="B2" sqref="B2:G3"/>
    </sheetView>
  </sheetViews>
  <sheetFormatPr defaultColWidth="9" defaultRowHeight="12" x14ac:dyDescent="0.2"/>
  <cols>
    <col min="1" max="2" width="2.90625" style="45" customWidth="1"/>
    <col min="3" max="3" width="15.36328125" style="45" customWidth="1"/>
    <col min="4" max="5" width="2.90625" style="45" customWidth="1"/>
    <col min="6" max="6" width="3" style="45" customWidth="1"/>
    <col min="7" max="7" width="11.453125" style="45" customWidth="1"/>
    <col min="8" max="8" width="2.36328125" style="45" customWidth="1"/>
    <col min="9" max="10" width="2.453125" style="45" customWidth="1"/>
    <col min="11" max="11" width="2.81640625" style="45" customWidth="1"/>
    <col min="12" max="12" width="2.90625" style="45" customWidth="1"/>
    <col min="13" max="14" width="2.81640625" style="45" customWidth="1"/>
    <col min="15" max="15" width="3" style="45" customWidth="1"/>
    <col min="16" max="18" width="4.81640625" style="45" customWidth="1"/>
    <col min="19" max="21" width="2.90625" style="45" customWidth="1"/>
    <col min="22" max="23" width="2.453125" style="45" customWidth="1"/>
    <col min="24" max="24" width="2.90625" style="45" customWidth="1"/>
    <col min="25" max="25" width="7.81640625" style="45" customWidth="1"/>
    <col min="26" max="26" width="4.81640625" style="45" customWidth="1"/>
    <col min="27" max="27" width="2" style="45" customWidth="1"/>
    <col min="28" max="29" width="2.36328125" style="45" customWidth="1"/>
    <col min="30" max="30" width="3.08984375" style="45" customWidth="1"/>
    <col min="31" max="32" width="2.36328125" style="45" customWidth="1"/>
    <col min="33" max="33" width="2.90625" style="45" customWidth="1"/>
    <col min="34" max="34" width="7.81640625" style="45" customWidth="1"/>
    <col min="35" max="36" width="4.36328125" style="45" customWidth="1"/>
    <col min="37" max="37" width="3.36328125" style="45" customWidth="1"/>
    <col min="38" max="38" width="2.81640625" style="45" customWidth="1"/>
    <col min="39" max="39" width="2.90625" style="45" customWidth="1"/>
    <col min="40" max="40" width="10.81640625" style="45" customWidth="1"/>
    <col min="41" max="41" width="2.90625" style="45" customWidth="1"/>
    <col min="42" max="43" width="2.453125" style="45" customWidth="1"/>
    <col min="44" max="44" width="2.81640625" style="45" customWidth="1"/>
    <col min="45" max="45" width="7.81640625" style="45" customWidth="1"/>
    <col min="46" max="46" width="11.81640625" style="45" customWidth="1"/>
    <col min="47" max="47" width="1.90625" style="45" customWidth="1"/>
    <col min="48" max="57" width="9" style="45"/>
    <col min="58" max="58" width="16.1796875" style="45" customWidth="1"/>
    <col min="59" max="16384" width="9" style="45"/>
  </cols>
  <sheetData>
    <row r="1" spans="2:47" ht="27" customHeight="1" x14ac:dyDescent="0.2">
      <c r="F1" s="44"/>
      <c r="R1" s="92" t="s">
        <v>96</v>
      </c>
      <c r="S1" s="92" t="s">
        <v>352</v>
      </c>
    </row>
    <row r="2" spans="2:47" ht="12" customHeight="1" thickBot="1" x14ac:dyDescent="0.25">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25" customHeight="1" x14ac:dyDescent="0.2">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3.5" thickBot="1" x14ac:dyDescent="0.25">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2">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三晃商事株式会社</v>
      </c>
      <c r="AF5" s="653"/>
      <c r="AG5" s="653"/>
      <c r="AH5" s="653"/>
      <c r="AI5" s="653"/>
      <c r="AJ5" s="653"/>
      <c r="AK5" s="653"/>
      <c r="AL5" s="653"/>
      <c r="AM5" s="653"/>
      <c r="AN5" s="653"/>
      <c r="AO5" s="653"/>
      <c r="AP5" s="653"/>
      <c r="AQ5" s="653"/>
      <c r="AR5" s="653"/>
      <c r="AS5" s="653"/>
      <c r="AT5" s="653"/>
      <c r="AU5" s="653"/>
    </row>
    <row r="6" spans="2:47" ht="24.75" customHeight="1" thickBot="1" x14ac:dyDescent="0.25">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25" customHeight="1" thickBot="1" x14ac:dyDescent="0.25">
      <c r="B7" s="715" t="s">
        <v>90</v>
      </c>
      <c r="C7" s="716"/>
      <c r="D7" s="717" t="s">
        <v>219</v>
      </c>
      <c r="E7" s="718"/>
      <c r="F7" s="718"/>
      <c r="G7" s="718"/>
      <c r="H7" s="719"/>
      <c r="I7" s="147"/>
      <c r="J7" s="58"/>
      <c r="K7" s="160"/>
      <c r="L7" s="762" t="s">
        <v>112</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25" customHeight="1" thickTop="1" thickBot="1" x14ac:dyDescent="0.25">
      <c r="B8" s="48" t="s">
        <v>105</v>
      </c>
      <c r="C8" s="675" t="s">
        <v>113</v>
      </c>
      <c r="D8" s="675"/>
      <c r="E8" s="675"/>
      <c r="F8" s="675"/>
      <c r="G8" s="675"/>
      <c r="H8" s="675"/>
      <c r="I8" s="675"/>
      <c r="J8" s="675"/>
      <c r="K8" s="152"/>
      <c r="L8" s="766"/>
      <c r="M8" s="767"/>
      <c r="N8" s="767"/>
      <c r="O8" s="767"/>
      <c r="P8" s="767"/>
      <c r="Q8" s="767"/>
      <c r="R8" s="767"/>
      <c r="S8" s="767"/>
      <c r="T8" s="767"/>
      <c r="U8" s="767"/>
      <c r="V8" s="767"/>
      <c r="W8" s="767"/>
      <c r="X8" s="767"/>
      <c r="Y8" s="767"/>
      <c r="Z8" s="767"/>
      <c r="AA8" s="768"/>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5">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5">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5">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5">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5">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5">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5">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5">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5">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5">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5">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5">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5">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5">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5">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5">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5">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5">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5">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5">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5">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5">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5">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5">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5">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2">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2">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2">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2">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 x14ac:dyDescent="0.2">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 x14ac:dyDescent="0.2">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 x14ac:dyDescent="0.2">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 x14ac:dyDescent="0.2">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 x14ac:dyDescent="0.2">
      <c r="H42" s="75"/>
      <c r="I42" s="75"/>
      <c r="J42" s="75"/>
      <c r="Q42" s="75"/>
      <c r="R42" s="75"/>
      <c r="S42" s="75"/>
      <c r="AP42" s="58"/>
      <c r="AQ42" s="58"/>
      <c r="AR42" s="132"/>
      <c r="AS42" s="70"/>
    </row>
    <row r="43" spans="2:61" x14ac:dyDescent="0.2">
      <c r="H43" s="75"/>
      <c r="I43" s="75"/>
      <c r="J43" s="75"/>
      <c r="Q43" s="75"/>
      <c r="R43" s="75"/>
      <c r="S43" s="75"/>
      <c r="AV43" s="75"/>
    </row>
    <row r="44" spans="2:61" x14ac:dyDescent="0.2">
      <c r="H44" s="75"/>
      <c r="I44" s="75"/>
      <c r="J44" s="75"/>
      <c r="Q44" s="75"/>
      <c r="R44" s="75"/>
      <c r="S44" s="75"/>
      <c r="AV44" s="75"/>
    </row>
    <row r="45" spans="2:61" x14ac:dyDescent="0.2">
      <c r="H45" s="75"/>
      <c r="I45" s="75"/>
      <c r="J45" s="75"/>
      <c r="Q45" s="75"/>
      <c r="R45" s="75"/>
      <c r="S45" s="75"/>
    </row>
    <row r="46" spans="2:61" x14ac:dyDescent="0.2">
      <c r="H46" s="75"/>
      <c r="I46" s="75"/>
      <c r="J46" s="75"/>
      <c r="Q46" s="75"/>
      <c r="R46" s="75"/>
      <c r="S46" s="75"/>
    </row>
    <row r="47" spans="2:61" ht="13" x14ac:dyDescent="0.2">
      <c r="H47" s="75"/>
      <c r="I47" s="75"/>
      <c r="J47" s="75"/>
      <c r="Q47" s="75"/>
      <c r="R47" s="75"/>
      <c r="S47" s="75"/>
      <c r="BG47" s="76"/>
      <c r="BH47" s="76"/>
      <c r="BI47" s="73"/>
    </row>
    <row r="48" spans="2:61" x14ac:dyDescent="0.2">
      <c r="H48" s="75"/>
      <c r="I48" s="75"/>
      <c r="J48" s="75"/>
      <c r="Q48" s="75"/>
      <c r="R48" s="75"/>
      <c r="S48" s="75"/>
      <c r="BG48" s="73"/>
    </row>
    <row r="49" spans="7:61" x14ac:dyDescent="0.2">
      <c r="G49" s="75"/>
      <c r="H49" s="75"/>
      <c r="I49" s="75"/>
      <c r="J49" s="75"/>
      <c r="Q49" s="75"/>
      <c r="R49" s="75"/>
      <c r="S49" s="75"/>
      <c r="BD49" s="73"/>
      <c r="BE49" s="73"/>
      <c r="BF49" s="73"/>
      <c r="BG49" s="73"/>
    </row>
    <row r="50" spans="7:61" x14ac:dyDescent="0.2">
      <c r="G50" s="75"/>
      <c r="H50" s="75"/>
      <c r="I50" s="75"/>
      <c r="J50" s="75"/>
      <c r="Q50" s="75"/>
      <c r="R50" s="75"/>
      <c r="S50" s="75"/>
      <c r="BD50" s="73"/>
      <c r="BE50" s="73"/>
      <c r="BF50" s="73"/>
      <c r="BG50" s="73"/>
    </row>
    <row r="51" spans="7:61" x14ac:dyDescent="0.2">
      <c r="G51" s="75"/>
      <c r="H51" s="75"/>
      <c r="I51" s="75"/>
      <c r="J51" s="75"/>
      <c r="Q51" s="75"/>
      <c r="R51" s="75"/>
      <c r="S51" s="75"/>
      <c r="BD51" s="73"/>
      <c r="BE51" s="73"/>
      <c r="BF51" s="73"/>
      <c r="BG51" s="73"/>
    </row>
    <row r="52" spans="7:61" x14ac:dyDescent="0.2">
      <c r="G52" s="75"/>
      <c r="H52" s="75"/>
      <c r="I52" s="75"/>
      <c r="J52" s="75"/>
      <c r="Q52" s="75"/>
      <c r="R52" s="75"/>
      <c r="S52" s="75"/>
      <c r="BD52" s="73"/>
      <c r="BE52" s="73"/>
      <c r="BF52" s="73"/>
      <c r="BG52" s="73"/>
    </row>
    <row r="53" spans="7:61" x14ac:dyDescent="0.2">
      <c r="G53" s="75"/>
      <c r="H53" s="75"/>
      <c r="I53" s="75"/>
      <c r="J53" s="75"/>
      <c r="Q53" s="75"/>
      <c r="R53" s="75"/>
      <c r="S53" s="75"/>
      <c r="BD53" s="73"/>
      <c r="BF53" s="73"/>
      <c r="BG53" s="73"/>
      <c r="BH53" s="73"/>
      <c r="BI53" s="73"/>
    </row>
    <row r="54" spans="7:61" x14ac:dyDescent="0.2">
      <c r="G54" s="75"/>
      <c r="H54" s="75"/>
      <c r="I54" s="75"/>
      <c r="J54" s="75"/>
      <c r="Q54" s="75"/>
      <c r="R54" s="75"/>
      <c r="S54" s="75"/>
      <c r="BC54" s="73"/>
      <c r="BD54" s="77"/>
      <c r="BF54" s="73"/>
      <c r="BG54" s="73"/>
      <c r="BH54" s="73"/>
      <c r="BI54" s="73"/>
    </row>
    <row r="55" spans="7:61" x14ac:dyDescent="0.2">
      <c r="G55" s="75"/>
      <c r="H55" s="75"/>
      <c r="I55" s="75"/>
      <c r="J55" s="75"/>
      <c r="Q55" s="75"/>
      <c r="R55" s="75"/>
      <c r="S55" s="75"/>
      <c r="BC55" s="73"/>
      <c r="BD55" s="77"/>
      <c r="BF55" s="73"/>
      <c r="BG55" s="73"/>
      <c r="BH55" s="73"/>
      <c r="BI55" s="73"/>
    </row>
    <row r="56" spans="7:61" x14ac:dyDescent="0.2">
      <c r="G56" s="75"/>
      <c r="H56" s="75"/>
      <c r="I56" s="75"/>
      <c r="J56" s="75"/>
      <c r="Q56" s="75"/>
      <c r="R56" s="75"/>
      <c r="S56" s="75"/>
      <c r="BC56" s="73"/>
      <c r="BD56" s="77"/>
      <c r="BF56" s="73"/>
      <c r="BG56" s="73"/>
      <c r="BH56" s="73"/>
      <c r="BI56" s="73"/>
    </row>
    <row r="57" spans="7:61" x14ac:dyDescent="0.2">
      <c r="G57" s="75"/>
      <c r="H57" s="75"/>
      <c r="BC57" s="73"/>
      <c r="BD57" s="77"/>
      <c r="BF57" s="73"/>
      <c r="BG57" s="73"/>
      <c r="BH57" s="73"/>
      <c r="BI57" s="73"/>
    </row>
    <row r="58" spans="7:61" ht="12.5" x14ac:dyDescent="0.2">
      <c r="G58" s="75"/>
      <c r="H58" s="75"/>
      <c r="K58" s="75"/>
      <c r="L58" s="78"/>
      <c r="M58" s="75"/>
      <c r="N58" s="75"/>
      <c r="BC58" s="73"/>
      <c r="BD58" s="77"/>
      <c r="BF58" s="73"/>
      <c r="BG58" s="73"/>
      <c r="BH58" s="73"/>
      <c r="BI58" s="73"/>
    </row>
    <row r="59" spans="7:61" x14ac:dyDescent="0.2">
      <c r="G59" s="75"/>
      <c r="H59" s="75"/>
      <c r="BC59" s="73"/>
      <c r="BD59" s="77"/>
      <c r="BF59" s="73"/>
      <c r="BG59" s="73"/>
      <c r="BH59" s="73"/>
      <c r="BI59" s="73"/>
    </row>
    <row r="60" spans="7:61" x14ac:dyDescent="0.2">
      <c r="G60" s="75"/>
      <c r="H60" s="75"/>
      <c r="BC60" s="73"/>
      <c r="BD60" s="77"/>
      <c r="BF60" s="73"/>
      <c r="BG60" s="73"/>
      <c r="BH60" s="73"/>
      <c r="BI60" s="73"/>
    </row>
    <row r="61" spans="7:61" x14ac:dyDescent="0.2">
      <c r="G61" s="75"/>
      <c r="H61" s="75"/>
      <c r="BC61" s="73"/>
      <c r="BD61" s="77"/>
      <c r="BF61" s="73"/>
      <c r="BG61" s="73"/>
      <c r="BH61" s="73"/>
      <c r="BI61" s="73"/>
    </row>
    <row r="62" spans="7:61" x14ac:dyDescent="0.2">
      <c r="BC62" s="73"/>
      <c r="BD62" s="77"/>
      <c r="BF62" s="73"/>
      <c r="BG62" s="73"/>
      <c r="BH62" s="73"/>
      <c r="BI62" s="73"/>
    </row>
    <row r="63" spans="7:61" x14ac:dyDescent="0.2">
      <c r="BC63" s="73"/>
      <c r="BD63" s="77"/>
      <c r="BF63" s="73"/>
      <c r="BG63" s="73"/>
      <c r="BH63" s="73"/>
      <c r="BI63" s="73"/>
    </row>
    <row r="64" spans="7:61" x14ac:dyDescent="0.2">
      <c r="BC64" s="73"/>
      <c r="BD64" s="77"/>
      <c r="BF64" s="73"/>
      <c r="BG64" s="73"/>
      <c r="BH64" s="73"/>
      <c r="BI64" s="73"/>
    </row>
    <row r="65" spans="11:61" x14ac:dyDescent="0.2">
      <c r="BC65" s="73"/>
      <c r="BD65" s="77"/>
      <c r="BF65" s="73"/>
      <c r="BG65" s="73"/>
      <c r="BH65" s="73"/>
      <c r="BI65" s="73"/>
    </row>
    <row r="66" spans="11:61" x14ac:dyDescent="0.2">
      <c r="BC66" s="73"/>
      <c r="BD66" s="77"/>
      <c r="BF66" s="73"/>
      <c r="BG66" s="73"/>
      <c r="BH66" s="73"/>
      <c r="BI66" s="73"/>
    </row>
    <row r="67" spans="11:61" x14ac:dyDescent="0.2">
      <c r="BC67" s="73"/>
      <c r="BD67" s="77"/>
      <c r="BF67" s="73"/>
      <c r="BG67" s="73"/>
      <c r="BH67" s="73"/>
      <c r="BI67" s="73"/>
    </row>
    <row r="69" spans="11:61" ht="12.5" x14ac:dyDescent="0.2">
      <c r="K69" s="75"/>
      <c r="L69" s="78"/>
      <c r="M69" s="75"/>
      <c r="N69" s="75"/>
    </row>
    <row r="70" spans="11:61" ht="12.5" x14ac:dyDescent="0.2">
      <c r="K70" s="75"/>
      <c r="L70" s="78"/>
      <c r="M70" s="75"/>
      <c r="N70" s="75"/>
    </row>
    <row r="71" spans="11:61" ht="12.5" x14ac:dyDescent="0.2">
      <c r="K71" s="75"/>
      <c r="L71" s="78"/>
      <c r="M71" s="75"/>
      <c r="N71" s="75"/>
    </row>
    <row r="72" spans="11:61" ht="12.5" x14ac:dyDescent="0.2">
      <c r="K72" s="75"/>
      <c r="L72" s="78"/>
      <c r="M72" s="75"/>
      <c r="N72" s="75"/>
    </row>
    <row r="73" spans="11:61" ht="12.5" x14ac:dyDescent="0.2">
      <c r="K73" s="75"/>
      <c r="L73" s="78"/>
      <c r="M73" s="75"/>
      <c r="N73" s="75"/>
    </row>
    <row r="74" spans="11:61" ht="12.5" x14ac:dyDescent="0.2">
      <c r="K74" s="75"/>
      <c r="L74" s="78"/>
      <c r="M74" s="75"/>
      <c r="N74" s="75"/>
    </row>
    <row r="75" spans="11:61" ht="12.5" x14ac:dyDescent="0.2">
      <c r="K75" s="75"/>
      <c r="L75" s="78"/>
      <c r="M75" s="75"/>
      <c r="N75" s="75"/>
    </row>
    <row r="76" spans="11:61" ht="12.5" x14ac:dyDescent="0.2">
      <c r="K76" s="75"/>
      <c r="L76" s="78"/>
      <c r="M76" s="75"/>
      <c r="N76" s="75"/>
    </row>
  </sheetData>
  <sheetProtection algorithmName="SHA-512" hashValue="4nvtjIpani8039Gn1isV+XWczR+tpcovYzkvmOIeqwOY9AP7il5b/sYk4hKAn3lbSKhjPi6S3FUXgILVF1VRwg==" saltValue="XVq51mgiLHmFrJcAkxk9/A==" spinCount="100000" sheet="1" objects="1" scenarios="1"/>
  <mergeCells count="101">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F33:G33"/>
    <mergeCell ref="F29:G29"/>
    <mergeCell ref="F31:G31"/>
    <mergeCell ref="F28:G28"/>
    <mergeCell ref="B30:E30"/>
    <mergeCell ref="F30:G30"/>
    <mergeCell ref="B28:E28"/>
    <mergeCell ref="B29:E29"/>
    <mergeCell ref="Q30:T30"/>
    <mergeCell ref="B2:G3"/>
    <mergeCell ref="B7:C7"/>
    <mergeCell ref="G11:H11"/>
    <mergeCell ref="G14:H14"/>
    <mergeCell ref="B25:E25"/>
    <mergeCell ref="B23:E23"/>
    <mergeCell ref="D7:H7"/>
    <mergeCell ref="F12:G12"/>
    <mergeCell ref="F15:G15"/>
    <mergeCell ref="B24:E24"/>
    <mergeCell ref="F25:G25"/>
    <mergeCell ref="C8:J8"/>
    <mergeCell ref="B20:H22"/>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s>
  <phoneticPr fontId="3"/>
  <dataValidations count="2">
    <dataValidation type="custom" allowBlank="1" showInputMessage="1" showErrorMessage="1" error="入力は少数第1位までにして下さい。" sqref="AT13:AT14" xr:uid="{00000000-0002-0000-12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2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BI76"/>
  <sheetViews>
    <sheetView showGridLines="0" zoomScaleNormal="100" workbookViewId="0">
      <selection activeCell="F27" sqref="F27:G27"/>
    </sheetView>
  </sheetViews>
  <sheetFormatPr defaultColWidth="9" defaultRowHeight="12" x14ac:dyDescent="0.2"/>
  <cols>
    <col min="1" max="2" width="2.90625" style="45" customWidth="1"/>
    <col min="3" max="3" width="15.36328125" style="45" customWidth="1"/>
    <col min="4" max="5" width="2.90625" style="45" customWidth="1"/>
    <col min="6" max="6" width="3" style="45" customWidth="1"/>
    <col min="7" max="7" width="11.453125" style="45" customWidth="1"/>
    <col min="8" max="8" width="2.36328125" style="45" customWidth="1"/>
    <col min="9" max="10" width="2.453125" style="45" customWidth="1"/>
    <col min="11" max="11" width="2.81640625" style="45" customWidth="1"/>
    <col min="12" max="12" width="2.90625" style="45" customWidth="1"/>
    <col min="13" max="14" width="2.81640625" style="45" customWidth="1"/>
    <col min="15" max="15" width="3" style="45" customWidth="1"/>
    <col min="16" max="18" width="4.81640625" style="45" customWidth="1"/>
    <col min="19" max="21" width="2.90625" style="45" customWidth="1"/>
    <col min="22" max="23" width="2.453125" style="45" customWidth="1"/>
    <col min="24" max="24" width="2.90625" style="45" customWidth="1"/>
    <col min="25" max="25" width="7.81640625" style="45" customWidth="1"/>
    <col min="26" max="26" width="4.81640625" style="45" customWidth="1"/>
    <col min="27" max="27" width="2" style="45" customWidth="1"/>
    <col min="28" max="29" width="2.36328125" style="45" customWidth="1"/>
    <col min="30" max="30" width="3.08984375" style="45" customWidth="1"/>
    <col min="31" max="32" width="2.36328125" style="45" customWidth="1"/>
    <col min="33" max="33" width="2.90625" style="45" customWidth="1"/>
    <col min="34" max="34" width="7.81640625" style="45" customWidth="1"/>
    <col min="35" max="36" width="4.36328125" style="45" customWidth="1"/>
    <col min="37" max="37" width="3.36328125" style="45" customWidth="1"/>
    <col min="38" max="38" width="2.81640625" style="45" customWidth="1"/>
    <col min="39" max="39" width="2.90625" style="45" customWidth="1"/>
    <col min="40" max="40" width="10.81640625" style="45" customWidth="1"/>
    <col min="41" max="41" width="2.90625" style="45" customWidth="1"/>
    <col min="42" max="43" width="2.453125" style="45" customWidth="1"/>
    <col min="44" max="44" width="2.81640625" style="45" customWidth="1"/>
    <col min="45" max="45" width="7.81640625" style="45" customWidth="1"/>
    <col min="46" max="46" width="11.81640625" style="45" customWidth="1"/>
    <col min="47" max="47" width="1.90625" style="45" customWidth="1"/>
    <col min="48" max="49" width="9" style="45"/>
    <col min="50" max="50" width="49.81640625" style="45" bestFit="1" customWidth="1"/>
    <col min="51" max="52" width="9" style="45"/>
    <col min="53" max="53" width="54.453125" style="45" bestFit="1" customWidth="1"/>
    <col min="54" max="54" width="13" style="45" bestFit="1" customWidth="1"/>
    <col min="55" max="55" width="24.36328125" style="45" bestFit="1" customWidth="1"/>
    <col min="56" max="57" width="9" style="45"/>
    <col min="58" max="58" width="16.1796875" style="45" customWidth="1"/>
    <col min="59" max="16384" width="9" style="45"/>
  </cols>
  <sheetData>
    <row r="1" spans="2:48" ht="27" customHeight="1" x14ac:dyDescent="0.2">
      <c r="F1" s="44"/>
      <c r="R1" s="92" t="s">
        <v>95</v>
      </c>
      <c r="S1" s="92" t="s">
        <v>352</v>
      </c>
    </row>
    <row r="2" spans="2:48" ht="12" customHeight="1" thickBot="1" x14ac:dyDescent="0.25">
      <c r="B2" s="684" t="s">
        <v>102</v>
      </c>
      <c r="C2" s="684"/>
      <c r="D2" s="684"/>
      <c r="E2" s="684"/>
      <c r="F2" s="684"/>
      <c r="G2" s="684"/>
      <c r="H2"/>
      <c r="I2"/>
      <c r="J2"/>
      <c r="K2"/>
      <c r="L2"/>
      <c r="M2"/>
      <c r="N2"/>
      <c r="O2"/>
      <c r="P2"/>
      <c r="Q2"/>
      <c r="R2"/>
      <c r="S2"/>
      <c r="T2"/>
      <c r="U2"/>
      <c r="V2"/>
      <c r="W2"/>
      <c r="X2"/>
      <c r="Y2" s="46"/>
      <c r="Z2" s="46"/>
      <c r="AA2" s="46"/>
      <c r="AB2" s="46"/>
      <c r="AC2" s="46"/>
      <c r="AD2" s="46"/>
      <c r="AE2" s="46"/>
      <c r="AF2" s="46"/>
      <c r="AG2" s="46"/>
      <c r="AH2" s="46"/>
      <c r="AI2" s="46"/>
      <c r="AJ2" s="46"/>
      <c r="AK2" s="46"/>
      <c r="AL2" s="46"/>
      <c r="AM2" s="46"/>
      <c r="AN2" s="46"/>
      <c r="AO2" s="46"/>
      <c r="AP2" s="46"/>
      <c r="AQ2" s="46"/>
      <c r="AR2" s="46"/>
      <c r="AS2" s="46"/>
      <c r="AT2" s="125"/>
      <c r="AU2" s="121"/>
      <c r="AV2" s="58"/>
    </row>
    <row r="3" spans="2:48" ht="13.25" customHeight="1" x14ac:dyDescent="0.2">
      <c r="B3" s="684"/>
      <c r="C3" s="684"/>
      <c r="D3" s="684"/>
      <c r="E3" s="684"/>
      <c r="F3" s="684"/>
      <c r="G3" s="684"/>
      <c r="H3"/>
      <c r="I3"/>
      <c r="J3"/>
      <c r="K3"/>
      <c r="L3"/>
      <c r="M3"/>
      <c r="N3"/>
      <c r="O3"/>
      <c r="P3"/>
      <c r="Q3"/>
      <c r="R3"/>
      <c r="S3"/>
      <c r="T3"/>
      <c r="U3"/>
      <c r="V3"/>
      <c r="W3"/>
      <c r="X3"/>
      <c r="Y3" s="47"/>
      <c r="Z3" s="47"/>
      <c r="AA3" s="662"/>
      <c r="AB3" s="663"/>
      <c r="AC3" s="663"/>
      <c r="AD3" s="93"/>
      <c r="AE3" s="114"/>
      <c r="AF3" s="114"/>
      <c r="AG3" s="114"/>
      <c r="AH3" s="114"/>
      <c r="AI3" s="114"/>
      <c r="AJ3" s="114"/>
      <c r="AK3" s="114"/>
      <c r="AL3" s="114"/>
      <c r="AM3" s="114"/>
      <c r="AN3" s="114"/>
      <c r="AO3" s="667" t="s">
        <v>357</v>
      </c>
      <c r="AP3" s="668"/>
      <c r="AQ3" s="669"/>
      <c r="AR3" s="647" t="s">
        <v>0</v>
      </c>
      <c r="AS3" s="648"/>
      <c r="AT3" s="124" t="s">
        <v>115</v>
      </c>
      <c r="AU3" s="122"/>
      <c r="AV3" s="58"/>
    </row>
    <row r="4" spans="2:48" ht="13.5" thickBot="1" x14ac:dyDescent="0.25">
      <c r="C4"/>
      <c r="F4"/>
      <c r="G4"/>
      <c r="H4"/>
      <c r="I4"/>
      <c r="J4"/>
      <c r="K4"/>
      <c r="L4"/>
      <c r="M4"/>
      <c r="N4"/>
      <c r="O4"/>
      <c r="P4"/>
      <c r="Q4"/>
      <c r="R4"/>
      <c r="S4"/>
      <c r="T4"/>
      <c r="U4"/>
      <c r="V4"/>
      <c r="W4"/>
      <c r="X4"/>
      <c r="Y4" s="47"/>
      <c r="Z4" s="47"/>
      <c r="AA4" s="115"/>
      <c r="AB4" s="112"/>
      <c r="AC4" s="112"/>
      <c r="AD4" s="93"/>
      <c r="AE4" s="114"/>
      <c r="AF4" s="114"/>
      <c r="AG4" s="114"/>
      <c r="AH4" s="114"/>
      <c r="AI4" s="114"/>
      <c r="AJ4" s="114"/>
      <c r="AK4" s="114"/>
      <c r="AL4" s="114"/>
      <c r="AM4" s="114"/>
      <c r="AN4" s="114"/>
      <c r="AO4" s="670"/>
      <c r="AP4" s="671"/>
      <c r="AQ4" s="672"/>
      <c r="AR4" s="649" t="str">
        <f>+表紙!Q29</f>
        <v>〇</v>
      </c>
      <c r="AS4" s="650"/>
      <c r="AT4" s="323" t="str">
        <f>+表紙!T29</f>
        <v/>
      </c>
      <c r="AU4" s="122"/>
      <c r="AV4" s="58"/>
    </row>
    <row r="5" spans="2:48" ht="15" customHeight="1" x14ac:dyDescent="0.2">
      <c r="B5" s="157" t="s">
        <v>104</v>
      </c>
      <c r="C5" s="157"/>
      <c r="F5" s="157"/>
      <c r="G5" s="112"/>
      <c r="H5" s="112"/>
      <c r="I5" s="112"/>
      <c r="J5" s="112"/>
      <c r="K5" s="112"/>
      <c r="L5" s="47"/>
      <c r="M5" s="47"/>
      <c r="N5" s="47"/>
      <c r="O5" s="47"/>
      <c r="P5" s="47"/>
      <c r="Q5" s="47"/>
      <c r="R5" s="47"/>
      <c r="S5" s="47"/>
      <c r="T5" s="47"/>
      <c r="U5" s="47"/>
      <c r="V5" s="47"/>
      <c r="W5" s="47"/>
      <c r="X5" s="47"/>
      <c r="Y5" s="665" t="s">
        <v>103</v>
      </c>
      <c r="Z5" s="665"/>
      <c r="AA5" s="666"/>
      <c r="AB5" s="666"/>
      <c r="AC5" s="666"/>
      <c r="AD5" s="93" t="s">
        <v>97</v>
      </c>
      <c r="AE5" s="653" t="str">
        <f>+表紙!F48</f>
        <v>三晃商事株式会社</v>
      </c>
      <c r="AF5" s="654"/>
      <c r="AG5" s="654"/>
      <c r="AH5" s="654"/>
      <c r="AI5" s="654"/>
      <c r="AJ5" s="654"/>
      <c r="AK5" s="654"/>
      <c r="AL5" s="654"/>
      <c r="AM5" s="654"/>
      <c r="AN5" s="654"/>
      <c r="AO5" s="654"/>
      <c r="AP5" s="654"/>
      <c r="AQ5" s="654"/>
      <c r="AR5" s="654"/>
      <c r="AS5" s="654"/>
      <c r="AT5" s="654"/>
      <c r="AU5" s="654"/>
    </row>
    <row r="6" spans="2:48" ht="24.75" customHeight="1" thickBot="1" x14ac:dyDescent="0.25">
      <c r="B6" s="159" t="s">
        <v>441</v>
      </c>
      <c r="C6" s="159"/>
      <c r="F6" s="159"/>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8" ht="28.25" customHeight="1" thickBot="1" x14ac:dyDescent="0.25">
      <c r="B7" s="715" t="s">
        <v>90</v>
      </c>
      <c r="C7" s="716"/>
      <c r="D7" s="717" t="s">
        <v>367</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8" ht="28.25" customHeight="1" thickTop="1" thickBot="1" x14ac:dyDescent="0.25">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8" ht="24.75" customHeight="1" thickTop="1" thickBot="1" x14ac:dyDescent="0.25">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8" ht="24.75" customHeight="1" thickTop="1" thickBot="1" x14ac:dyDescent="0.25">
      <c r="F10" s="101"/>
      <c r="G10" s="133"/>
      <c r="H10" s="133"/>
      <c r="I10" s="133"/>
      <c r="J10" s="133"/>
      <c r="K10" s="133"/>
      <c r="L10" s="133"/>
      <c r="M10" s="133"/>
      <c r="N10" s="133"/>
      <c r="O10" s="133"/>
      <c r="P10" s="133"/>
      <c r="Q10" s="133"/>
      <c r="R10" s="133"/>
      <c r="S10" s="133"/>
      <c r="T10" s="133"/>
      <c r="U10" s="133"/>
      <c r="V10" s="134"/>
      <c r="W10" s="134"/>
      <c r="X10" s="134"/>
      <c r="Y10" s="100"/>
      <c r="Z10" s="100"/>
      <c r="AA10" s="100"/>
      <c r="AC10" s="61"/>
      <c r="AD10" s="681"/>
      <c r="AE10" s="61"/>
      <c r="AM10" s="58"/>
      <c r="AN10" s="58"/>
      <c r="AO10" s="58"/>
      <c r="AP10" s="58"/>
      <c r="AQ10" s="58"/>
      <c r="AR10"/>
      <c r="AS10"/>
      <c r="AT10"/>
      <c r="AU10"/>
    </row>
    <row r="11" spans="2:48" ht="27" customHeight="1" thickTop="1" thickBot="1" x14ac:dyDescent="0.25">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8" ht="24.75" customHeight="1" thickTop="1" thickBot="1" x14ac:dyDescent="0.25">
      <c r="F12" s="673">
        <f>+ROUND(O12,1)+ROUND(O15,1)+ROUND(O18,1)+ROUND(O24,1)+O27-ROUND(F15,1)</f>
        <v>0</v>
      </c>
      <c r="G12" s="674"/>
      <c r="H12" s="57" t="s">
        <v>313</v>
      </c>
      <c r="I12" s="58"/>
      <c r="J12" s="59"/>
      <c r="K12" s="58"/>
      <c r="L12" s="721"/>
      <c r="M12" s="60"/>
      <c r="O12" s="651"/>
      <c r="P12" s="664"/>
      <c r="Q12" s="664"/>
      <c r="R12" s="664"/>
      <c r="S12" s="57" t="s">
        <v>22</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8" ht="24.75" customHeight="1" thickTop="1" thickBot="1" x14ac:dyDescent="0.25">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8" ht="27" customHeight="1" thickTop="1" thickBot="1" x14ac:dyDescent="0.25">
      <c r="F14" s="64" t="s">
        <v>427</v>
      </c>
      <c r="G14" s="676" t="s">
        <v>23</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8" ht="24.75" customHeight="1" thickBot="1" x14ac:dyDescent="0.25">
      <c r="F15" s="657"/>
      <c r="G15" s="658"/>
      <c r="H15" s="49" t="s">
        <v>313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8" ht="24.75" customHeight="1" thickTop="1" thickBot="1" x14ac:dyDescent="0.25">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31</v>
      </c>
      <c r="AS16" s="737"/>
      <c r="AT16" s="103"/>
      <c r="AU16" s="49" t="s">
        <v>13</v>
      </c>
    </row>
    <row r="17" spans="2:48" ht="27" customHeight="1" thickTop="1" thickBot="1" x14ac:dyDescent="0.25">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5">
      <c r="J18" s="61"/>
      <c r="K18" s="58"/>
      <c r="L18" s="721"/>
      <c r="M18" s="61"/>
      <c r="O18" s="651"/>
      <c r="P18" s="664"/>
      <c r="Q18" s="664"/>
      <c r="R18" s="664"/>
      <c r="S18" s="57" t="s">
        <v>14</v>
      </c>
      <c r="T18"/>
      <c r="U18" s="270"/>
      <c r="V18"/>
      <c r="W18" s="213"/>
      <c r="X18" s="742">
        <f>+ROUND(AG9,1)+ROUND(AG12,1)+ROUND(AG15,1)+AG18</f>
        <v>0</v>
      </c>
      <c r="Y18" s="743"/>
      <c r="Z18" s="743"/>
      <c r="AA18" s="57" t="s">
        <v>4</v>
      </c>
      <c r="AB18" s="211"/>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5">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5">
      <c r="B20" s="745" t="s">
        <v>442</v>
      </c>
      <c r="C20" s="746"/>
      <c r="D20" s="746"/>
      <c r="E20" s="746"/>
      <c r="F20" s="746"/>
      <c r="G20" s="746"/>
      <c r="H20" s="746"/>
      <c r="J20" s="61"/>
      <c r="K20" s="58"/>
      <c r="L20" s="721"/>
      <c r="M20" s="61"/>
      <c r="O20" s="50" t="s">
        <v>49</v>
      </c>
      <c r="P20" s="655" t="s">
        <v>333</v>
      </c>
      <c r="Q20" s="655"/>
      <c r="R20" s="655"/>
      <c r="S20" s="656"/>
      <c r="T20" s="137"/>
      <c r="U20" s="271"/>
      <c r="V20" s="273"/>
      <c r="W20" s="274"/>
      <c r="X20" s="140" t="s">
        <v>25</v>
      </c>
      <c r="Y20" s="655" t="s">
        <v>329</v>
      </c>
      <c r="Z20" s="655"/>
      <c r="AA20" s="656"/>
      <c r="AB20" s="58"/>
      <c r="AC20" s="58"/>
      <c r="AD20" s="709"/>
      <c r="AF20" s="58"/>
      <c r="AG20" s="58"/>
      <c r="AH20" s="61"/>
      <c r="AI20" s="58"/>
      <c r="AJ20" s="58"/>
      <c r="AK20" s="151"/>
      <c r="AL20" s="61"/>
      <c r="AM20" s="278"/>
      <c r="AN20" s="683" t="s">
        <v>311</v>
      </c>
      <c r="AO20" s="677"/>
      <c r="AP20" s="210"/>
      <c r="AQ20" s="58"/>
      <c r="AR20" s="63"/>
      <c r="AS20" s="63"/>
      <c r="AV20" s="58"/>
    </row>
    <row r="21" spans="2:48" ht="24.75" customHeight="1" thickBot="1" x14ac:dyDescent="0.25">
      <c r="B21" s="746"/>
      <c r="C21" s="746"/>
      <c r="D21" s="746"/>
      <c r="E21" s="746"/>
      <c r="F21" s="746"/>
      <c r="G21" s="746"/>
      <c r="H21" s="746"/>
      <c r="J21" s="61"/>
      <c r="K21" s="58"/>
      <c r="L21" s="721"/>
      <c r="M21" s="61"/>
      <c r="O21" s="651"/>
      <c r="P21" s="729"/>
      <c r="Q21" s="729"/>
      <c r="R21" s="729"/>
      <c r="S21" s="57" t="s">
        <v>13</v>
      </c>
      <c r="T21" s="137"/>
      <c r="U21" s="137"/>
      <c r="V21" s="137"/>
      <c r="W21" s="137"/>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5">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5">
      <c r="B23" s="740" t="s">
        <v>199</v>
      </c>
      <c r="C23" s="734"/>
      <c r="D23" s="734"/>
      <c r="E23" s="741"/>
      <c r="F23" s="733" t="s">
        <v>443</v>
      </c>
      <c r="G23" s="734"/>
      <c r="H23" s="735"/>
      <c r="J23" s="61"/>
      <c r="K23" s="58"/>
      <c r="L23" s="721"/>
      <c r="M23" s="61"/>
      <c r="N23" s="53"/>
      <c r="O23" s="56" t="s">
        <v>89</v>
      </c>
      <c r="P23" s="676" t="s">
        <v>32</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5">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5">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5">
      <c r="B26" s="730" t="s">
        <v>202</v>
      </c>
      <c r="C26" s="731"/>
      <c r="D26" s="731"/>
      <c r="E26" s="732"/>
      <c r="F26" s="711">
        <v>0</v>
      </c>
      <c r="G26" s="712"/>
      <c r="H26" s="214" t="s">
        <v>198</v>
      </c>
      <c r="J26" s="61"/>
      <c r="K26" s="148"/>
      <c r="L26" s="708" t="s">
        <v>35</v>
      </c>
      <c r="M26" s="53"/>
      <c r="N26" s="53"/>
      <c r="O26" s="269" t="s">
        <v>179</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5">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5">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5">
      <c r="B29" s="730" t="s">
        <v>373</v>
      </c>
      <c r="C29" s="731"/>
      <c r="D29" s="731"/>
      <c r="E29" s="732"/>
      <c r="F29" s="711">
        <v>0</v>
      </c>
      <c r="G29" s="712"/>
      <c r="H29" s="214" t="s">
        <v>198</v>
      </c>
      <c r="L29" s="709"/>
      <c r="O29" s="61"/>
      <c r="P29" s="148"/>
      <c r="Q29" s="56" t="s">
        <v>182</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5">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5">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5">
      <c r="B32" s="725" t="s">
        <v>424</v>
      </c>
      <c r="C32" s="676"/>
      <c r="D32" s="676"/>
      <c r="E32" s="677"/>
      <c r="F32" s="711">
        <v>0</v>
      </c>
      <c r="G32" s="712"/>
      <c r="H32" s="214" t="s">
        <v>198</v>
      </c>
      <c r="L32" s="709"/>
      <c r="O32" s="61"/>
      <c r="P32" s="148"/>
      <c r="Q32" s="56" t="s">
        <v>184</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5">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2">
      <c r="B34" s="308"/>
      <c r="C34" s="310" t="str">
        <f>+IF(F30=0,"",IF(F29&lt;F30,"エラー !：上の表は、⑩の内数である⑪の量が⑩を超えています",""))</f>
        <v/>
      </c>
      <c r="D34" s="308"/>
      <c r="E34" s="308"/>
      <c r="F34" s="308"/>
      <c r="G34" s="308"/>
      <c r="H34" s="308"/>
      <c r="Z34" s="696"/>
      <c r="AA34" s="689"/>
      <c r="AB34" s="689"/>
      <c r="AC34" s="689"/>
      <c r="AD34" s="689"/>
      <c r="AE34" s="689"/>
      <c r="AF34" s="689"/>
      <c r="AG34" s="689"/>
      <c r="AH34" s="689"/>
      <c r="AI34" s="689"/>
      <c r="AJ34" s="689"/>
      <c r="AK34" s="689"/>
      <c r="AL34" s="689"/>
      <c r="AM34" s="689"/>
      <c r="AN34" s="750"/>
      <c r="AO34" s="208"/>
    </row>
    <row r="35" spans="2:61" ht="15" customHeight="1" x14ac:dyDescent="0.2">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2">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c r="AX36" s="74"/>
      <c r="AY36" s="74"/>
      <c r="AZ36" s="74"/>
      <c r="BA36" s="74"/>
      <c r="BB36" s="74"/>
    </row>
    <row r="37" spans="2:61" ht="15" customHeight="1" x14ac:dyDescent="0.2">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90"/>
      <c r="AY37" s="268"/>
      <c r="AZ37" s="268"/>
      <c r="BA37" s="268"/>
      <c r="BB37" s="268"/>
      <c r="BC37" s="268"/>
    </row>
    <row r="38" spans="2:61" ht="13" x14ac:dyDescent="0.2">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132"/>
      <c r="AY38" s="132"/>
      <c r="AZ38" s="132"/>
      <c r="BA38" s="132"/>
      <c r="BB38" s="132"/>
      <c r="BC38" s="132"/>
    </row>
    <row r="39" spans="2:61" ht="13" x14ac:dyDescent="0.2">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132"/>
      <c r="AY39" s="132"/>
      <c r="AZ39" s="132"/>
      <c r="BA39" s="132"/>
      <c r="BB39" s="132"/>
      <c r="BC39" s="132"/>
    </row>
    <row r="40" spans="2:61" ht="13" x14ac:dyDescent="0.2">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132"/>
      <c r="AY40" s="132"/>
      <c r="AZ40" s="132"/>
      <c r="BA40" s="132"/>
      <c r="BB40" s="132"/>
      <c r="BC40" s="132"/>
    </row>
    <row r="41" spans="2:61" ht="13" x14ac:dyDescent="0.2">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132"/>
      <c r="AY41" s="132"/>
      <c r="AZ41" s="132"/>
      <c r="BA41" s="132"/>
      <c r="BB41" s="132"/>
      <c r="BC41" s="132"/>
    </row>
    <row r="42" spans="2:61" ht="13" x14ac:dyDescent="0.2">
      <c r="H42" s="75"/>
      <c r="I42" s="75"/>
      <c r="J42" s="75"/>
      <c r="Q42" s="75"/>
      <c r="R42" s="75"/>
      <c r="S42" s="75"/>
      <c r="AP42" s="58"/>
      <c r="AQ42" s="58"/>
      <c r="AR42" s="132"/>
      <c r="AS42" s="70"/>
      <c r="AX42" s="76"/>
      <c r="AY42" s="76"/>
      <c r="AZ42" s="76"/>
      <c r="BA42" s="76"/>
      <c r="BB42" s="76"/>
      <c r="BC42" s="76"/>
    </row>
    <row r="43" spans="2:61" x14ac:dyDescent="0.2">
      <c r="H43" s="75"/>
      <c r="I43" s="75"/>
      <c r="J43" s="75"/>
      <c r="Q43" s="75"/>
      <c r="R43" s="75"/>
      <c r="S43" s="75"/>
      <c r="AV43" s="75"/>
    </row>
    <row r="44" spans="2:61" x14ac:dyDescent="0.2">
      <c r="H44" s="75"/>
      <c r="I44" s="75"/>
      <c r="J44" s="75"/>
      <c r="Q44" s="75"/>
      <c r="R44" s="75"/>
      <c r="S44" s="75"/>
      <c r="AV44" s="75"/>
    </row>
    <row r="45" spans="2:61" ht="13" x14ac:dyDescent="0.2">
      <c r="H45" s="75"/>
      <c r="I45" s="75"/>
      <c r="J45" s="75"/>
      <c r="Q45" s="75"/>
      <c r="R45" s="75"/>
      <c r="S45" s="75"/>
      <c r="AX45" s="76"/>
      <c r="AY45" s="76"/>
      <c r="AZ45" s="76"/>
      <c r="BA45" s="76"/>
      <c r="BB45" s="76"/>
      <c r="BC45" s="76"/>
    </row>
    <row r="46" spans="2:61" ht="13" x14ac:dyDescent="0.2">
      <c r="H46" s="75"/>
      <c r="I46" s="75"/>
      <c r="J46" s="75"/>
      <c r="Q46" s="75"/>
      <c r="R46" s="75"/>
      <c r="S46" s="75"/>
      <c r="AX46" s="76"/>
      <c r="AY46" s="76"/>
      <c r="AZ46" s="76"/>
      <c r="BA46" s="76"/>
      <c r="BB46" s="76"/>
      <c r="BC46" s="76"/>
    </row>
    <row r="47" spans="2:61" ht="13" x14ac:dyDescent="0.2">
      <c r="H47" s="75"/>
      <c r="I47" s="75"/>
      <c r="J47" s="75"/>
      <c r="Q47" s="75"/>
      <c r="R47" s="75"/>
      <c r="S47" s="75"/>
      <c r="AX47" s="76"/>
      <c r="AY47" s="76"/>
      <c r="AZ47" s="76"/>
      <c r="BA47" s="76"/>
      <c r="BB47" s="76"/>
      <c r="BD47" s="73"/>
      <c r="BE47" s="73"/>
      <c r="BF47" s="76"/>
      <c r="BG47" s="76"/>
      <c r="BH47" s="76"/>
      <c r="BI47" s="73"/>
    </row>
    <row r="48" spans="2:61" x14ac:dyDescent="0.2">
      <c r="H48" s="75"/>
      <c r="I48" s="75"/>
      <c r="J48" s="75"/>
      <c r="Q48" s="75"/>
      <c r="R48" s="75"/>
      <c r="S48" s="75"/>
      <c r="BD48" s="73"/>
      <c r="BE48" s="73"/>
      <c r="BF48" s="73"/>
      <c r="BG48" s="73"/>
    </row>
    <row r="49" spans="7:61" x14ac:dyDescent="0.2">
      <c r="G49" s="75"/>
      <c r="H49" s="75"/>
      <c r="I49" s="75"/>
      <c r="J49" s="75"/>
      <c r="Q49" s="75"/>
      <c r="R49" s="75"/>
      <c r="S49" s="75"/>
      <c r="BD49" s="73"/>
      <c r="BE49" s="73"/>
      <c r="BF49" s="73"/>
      <c r="BG49" s="73"/>
    </row>
    <row r="50" spans="7:61" x14ac:dyDescent="0.2">
      <c r="G50" s="75"/>
      <c r="H50" s="75"/>
      <c r="I50" s="75"/>
      <c r="J50" s="75"/>
      <c r="Q50" s="75"/>
      <c r="R50" s="75"/>
      <c r="S50" s="75"/>
      <c r="BD50" s="73"/>
      <c r="BE50" s="73"/>
      <c r="BF50" s="73"/>
      <c r="BG50" s="73"/>
    </row>
    <row r="51" spans="7:61" x14ac:dyDescent="0.2">
      <c r="G51" s="75"/>
      <c r="H51" s="75"/>
      <c r="I51" s="75"/>
      <c r="J51" s="75"/>
      <c r="Q51" s="75"/>
      <c r="R51" s="75"/>
      <c r="S51" s="75"/>
      <c r="BD51" s="73"/>
      <c r="BE51" s="73"/>
      <c r="BF51" s="73"/>
      <c r="BG51" s="73"/>
    </row>
    <row r="52" spans="7:61" x14ac:dyDescent="0.2">
      <c r="G52" s="75"/>
      <c r="H52" s="75"/>
      <c r="I52" s="75"/>
      <c r="J52" s="75"/>
      <c r="Q52" s="75"/>
      <c r="R52" s="75"/>
      <c r="S52" s="75"/>
      <c r="BD52" s="73"/>
      <c r="BE52" s="73"/>
      <c r="BF52" s="73"/>
      <c r="BG52" s="73"/>
    </row>
    <row r="53" spans="7:61" x14ac:dyDescent="0.2">
      <c r="G53" s="75"/>
      <c r="H53" s="75"/>
      <c r="I53" s="75"/>
      <c r="J53" s="75"/>
      <c r="Q53" s="75"/>
      <c r="R53" s="75"/>
      <c r="S53" s="75"/>
      <c r="BD53" s="73"/>
      <c r="BF53" s="73"/>
      <c r="BG53" s="73"/>
      <c r="BH53" s="73"/>
      <c r="BI53" s="73"/>
    </row>
    <row r="54" spans="7:61" x14ac:dyDescent="0.2">
      <c r="G54" s="75"/>
      <c r="H54" s="75"/>
      <c r="I54" s="75"/>
      <c r="J54" s="75"/>
      <c r="Q54" s="75"/>
      <c r="R54" s="75"/>
      <c r="S54" s="75"/>
      <c r="BC54" s="73"/>
      <c r="BD54" s="77"/>
      <c r="BF54" s="73"/>
      <c r="BG54" s="73"/>
      <c r="BH54" s="73"/>
      <c r="BI54" s="73"/>
    </row>
    <row r="55" spans="7:61" x14ac:dyDescent="0.2">
      <c r="G55" s="75"/>
      <c r="H55" s="75"/>
      <c r="I55" s="75"/>
      <c r="J55" s="75"/>
      <c r="Q55" s="75"/>
      <c r="R55" s="75"/>
      <c r="S55" s="75"/>
      <c r="BC55" s="73"/>
      <c r="BD55" s="77"/>
      <c r="BF55" s="73"/>
      <c r="BG55" s="73"/>
      <c r="BH55" s="73"/>
      <c r="BI55" s="73"/>
    </row>
    <row r="56" spans="7:61" x14ac:dyDescent="0.2">
      <c r="G56" s="75"/>
      <c r="H56" s="75"/>
      <c r="I56" s="75"/>
      <c r="J56" s="75"/>
      <c r="Q56" s="75"/>
      <c r="R56" s="75"/>
      <c r="S56" s="75"/>
      <c r="BC56" s="73"/>
      <c r="BD56" s="77"/>
      <c r="BF56" s="73"/>
      <c r="BG56" s="73"/>
      <c r="BH56" s="73"/>
      <c r="BI56" s="73"/>
    </row>
    <row r="57" spans="7:61" x14ac:dyDescent="0.2">
      <c r="G57" s="75"/>
      <c r="H57" s="75"/>
      <c r="BC57" s="73"/>
      <c r="BD57" s="77"/>
      <c r="BF57" s="73"/>
      <c r="BG57" s="73"/>
      <c r="BH57" s="73"/>
      <c r="BI57" s="73"/>
    </row>
    <row r="58" spans="7:61" ht="12.5" x14ac:dyDescent="0.2">
      <c r="G58" s="75"/>
      <c r="H58" s="75"/>
      <c r="K58" s="75"/>
      <c r="L58" s="78"/>
      <c r="M58" s="75"/>
      <c r="N58" s="75"/>
      <c r="BC58" s="73"/>
      <c r="BD58" s="77"/>
      <c r="BF58" s="73"/>
      <c r="BG58" s="73"/>
      <c r="BH58" s="73"/>
      <c r="BI58" s="73"/>
    </row>
    <row r="59" spans="7:61" x14ac:dyDescent="0.2">
      <c r="G59" s="75"/>
      <c r="H59" s="75"/>
      <c r="BC59" s="73"/>
      <c r="BD59" s="77"/>
      <c r="BF59" s="73"/>
      <c r="BG59" s="73"/>
      <c r="BH59" s="73"/>
      <c r="BI59" s="73"/>
    </row>
    <row r="60" spans="7:61" x14ac:dyDescent="0.2">
      <c r="G60" s="75"/>
      <c r="H60" s="75"/>
      <c r="BC60" s="73"/>
      <c r="BD60" s="77"/>
      <c r="BF60" s="73"/>
      <c r="BG60" s="73"/>
      <c r="BH60" s="73"/>
      <c r="BI60" s="73"/>
    </row>
    <row r="61" spans="7:61" x14ac:dyDescent="0.2">
      <c r="G61" s="75"/>
      <c r="H61" s="75"/>
      <c r="BC61" s="73"/>
      <c r="BD61" s="77"/>
      <c r="BF61" s="73"/>
      <c r="BG61" s="73"/>
      <c r="BH61" s="73"/>
      <c r="BI61" s="73"/>
    </row>
    <row r="62" spans="7:61" x14ac:dyDescent="0.2">
      <c r="BC62" s="73"/>
      <c r="BD62" s="77"/>
      <c r="BF62" s="73"/>
      <c r="BG62" s="73"/>
      <c r="BH62" s="73"/>
      <c r="BI62" s="73"/>
    </row>
    <row r="63" spans="7:61" x14ac:dyDescent="0.2">
      <c r="BC63" s="73"/>
      <c r="BD63" s="77"/>
      <c r="BF63" s="73"/>
      <c r="BG63" s="73"/>
      <c r="BH63" s="73"/>
      <c r="BI63" s="73"/>
    </row>
    <row r="64" spans="7:61" x14ac:dyDescent="0.2">
      <c r="BC64" s="73"/>
      <c r="BD64" s="77"/>
      <c r="BF64" s="73"/>
      <c r="BG64" s="73"/>
      <c r="BH64" s="73"/>
      <c r="BI64" s="73"/>
    </row>
    <row r="65" spans="11:61" x14ac:dyDescent="0.2">
      <c r="BC65" s="73"/>
      <c r="BD65" s="77"/>
      <c r="BF65" s="73"/>
      <c r="BG65" s="73"/>
      <c r="BH65" s="73"/>
      <c r="BI65" s="73"/>
    </row>
    <row r="66" spans="11:61" x14ac:dyDescent="0.2">
      <c r="BC66" s="73"/>
      <c r="BD66" s="77"/>
      <c r="BF66" s="73"/>
      <c r="BG66" s="73"/>
      <c r="BH66" s="73"/>
      <c r="BI66" s="73"/>
    </row>
    <row r="67" spans="11:61" x14ac:dyDescent="0.2">
      <c r="BC67" s="73"/>
      <c r="BD67" s="77"/>
      <c r="BF67" s="73"/>
      <c r="BG67" s="73"/>
      <c r="BH67" s="73"/>
      <c r="BI67" s="73"/>
    </row>
    <row r="69" spans="11:61" ht="12.5" x14ac:dyDescent="0.2">
      <c r="K69" s="75"/>
      <c r="L69" s="78"/>
      <c r="M69" s="75"/>
      <c r="N69" s="75"/>
    </row>
    <row r="70" spans="11:61" ht="12.5" x14ac:dyDescent="0.2">
      <c r="K70" s="75"/>
      <c r="L70" s="78"/>
      <c r="M70" s="75"/>
      <c r="N70" s="75"/>
    </row>
    <row r="71" spans="11:61" ht="12.5" x14ac:dyDescent="0.2">
      <c r="K71" s="75"/>
      <c r="L71" s="78"/>
      <c r="M71" s="75"/>
      <c r="N71" s="75"/>
    </row>
    <row r="72" spans="11:61" ht="12.5" x14ac:dyDescent="0.2">
      <c r="K72" s="75"/>
      <c r="L72" s="78"/>
      <c r="M72" s="75"/>
      <c r="N72" s="75"/>
    </row>
    <row r="73" spans="11:61" ht="12.5" x14ac:dyDescent="0.2">
      <c r="K73" s="75"/>
      <c r="L73" s="78"/>
      <c r="M73" s="75"/>
      <c r="N73" s="75"/>
    </row>
    <row r="74" spans="11:61" ht="12.5" x14ac:dyDescent="0.2">
      <c r="K74" s="75"/>
      <c r="L74" s="78"/>
      <c r="M74" s="75"/>
      <c r="N74" s="75"/>
    </row>
    <row r="75" spans="11:61" ht="12.5" x14ac:dyDescent="0.2">
      <c r="K75" s="75"/>
      <c r="L75" s="78"/>
      <c r="M75" s="75"/>
      <c r="N75" s="75"/>
    </row>
    <row r="76" spans="11:61" ht="12.5" x14ac:dyDescent="0.2">
      <c r="K76" s="75"/>
      <c r="L76" s="78"/>
      <c r="M76" s="75"/>
      <c r="N76" s="75"/>
    </row>
  </sheetData>
  <sheetProtection algorithmName="SHA-512" hashValue="0xKUpEF625oZBI2EuvgBSPLaQ/nMEBUWT5MEpHm3OoMfH38y8viP+39poqhlTzfru66z73TaOq8BfkAtPK/tew==" saltValue="LZoV9rRgBVLKMujgfZF19g==" spinCount="100000" sheet="1" objects="1" scenarios="1"/>
  <mergeCells count="101">
    <mergeCell ref="AK32:AN34"/>
    <mergeCell ref="AL29:AO29"/>
    <mergeCell ref="AK30:AN30"/>
    <mergeCell ref="AS26:AU26"/>
    <mergeCell ref="AR27:AT27"/>
    <mergeCell ref="AL26:AO26"/>
    <mergeCell ref="AR18:AS18"/>
    <mergeCell ref="AK31:AP31"/>
    <mergeCell ref="AR31:AT31"/>
    <mergeCell ref="AS29:AU30"/>
    <mergeCell ref="AR29:AR30"/>
    <mergeCell ref="AR24:AT24"/>
    <mergeCell ref="AK27:AN27"/>
    <mergeCell ref="AR16:AS16"/>
    <mergeCell ref="AR17:AS17"/>
    <mergeCell ref="AG15:AL15"/>
    <mergeCell ref="O22:U22"/>
    <mergeCell ref="F24:G24"/>
    <mergeCell ref="F25:G25"/>
    <mergeCell ref="O24:R24"/>
    <mergeCell ref="B23:E23"/>
    <mergeCell ref="AH17:AK17"/>
    <mergeCell ref="AD17:AD21"/>
    <mergeCell ref="Y20:AA20"/>
    <mergeCell ref="X21:Z21"/>
    <mergeCell ref="Y17:AA17"/>
    <mergeCell ref="AG18:AJ18"/>
    <mergeCell ref="X18:Z18"/>
    <mergeCell ref="B20:H22"/>
    <mergeCell ref="AS23:AU23"/>
    <mergeCell ref="AN20:AO20"/>
    <mergeCell ref="F29:G29"/>
    <mergeCell ref="B31:E31"/>
    <mergeCell ref="B29:E29"/>
    <mergeCell ref="B30:E30"/>
    <mergeCell ref="F26:G26"/>
    <mergeCell ref="F27:G27"/>
    <mergeCell ref="B25:E25"/>
    <mergeCell ref="B27:E27"/>
    <mergeCell ref="F23:H23"/>
    <mergeCell ref="B26:E26"/>
    <mergeCell ref="G11:H11"/>
    <mergeCell ref="P11:S11"/>
    <mergeCell ref="F9:H9"/>
    <mergeCell ref="T17:W17"/>
    <mergeCell ref="L26:L33"/>
    <mergeCell ref="F32:G32"/>
    <mergeCell ref="F33:G33"/>
    <mergeCell ref="B7:C7"/>
    <mergeCell ref="D7:H7"/>
    <mergeCell ref="L11:L24"/>
    <mergeCell ref="P23:S23"/>
    <mergeCell ref="T23:W23"/>
    <mergeCell ref="B24:E24"/>
    <mergeCell ref="B33:E33"/>
    <mergeCell ref="F31:G31"/>
    <mergeCell ref="O27:R27"/>
    <mergeCell ref="O18:R18"/>
    <mergeCell ref="O21:R21"/>
    <mergeCell ref="P20:S20"/>
    <mergeCell ref="F30:G30"/>
    <mergeCell ref="Q33:T33"/>
    <mergeCell ref="B28:E28"/>
    <mergeCell ref="F28:G28"/>
    <mergeCell ref="B32:E32"/>
    <mergeCell ref="AE32:AJ34"/>
    <mergeCell ref="Z30:AD30"/>
    <mergeCell ref="R32:U32"/>
    <mergeCell ref="Z32:AD34"/>
    <mergeCell ref="X30:Y30"/>
    <mergeCell ref="P26:S26"/>
    <mergeCell ref="Q30:T30"/>
    <mergeCell ref="R29:U29"/>
    <mergeCell ref="Z28:AD28"/>
    <mergeCell ref="X29:Y29"/>
    <mergeCell ref="Z29:AD29"/>
    <mergeCell ref="X28:Y28"/>
    <mergeCell ref="AR3:AS3"/>
    <mergeCell ref="AR4:AS4"/>
    <mergeCell ref="AG12:AL12"/>
    <mergeCell ref="AE5:AU5"/>
    <mergeCell ref="AH8:AM8"/>
    <mergeCell ref="F15:G15"/>
    <mergeCell ref="P14:S14"/>
    <mergeCell ref="O16:AA16"/>
    <mergeCell ref="P17:S17"/>
    <mergeCell ref="AA3:AC3"/>
    <mergeCell ref="O15:R15"/>
    <mergeCell ref="Y5:AC5"/>
    <mergeCell ref="O12:R12"/>
    <mergeCell ref="AO3:AQ4"/>
    <mergeCell ref="F12:G12"/>
    <mergeCell ref="C8:J8"/>
    <mergeCell ref="G14:H14"/>
    <mergeCell ref="AH14:AM14"/>
    <mergeCell ref="AH11:AM11"/>
    <mergeCell ref="AG9:AL9"/>
    <mergeCell ref="AD9:AD14"/>
    <mergeCell ref="AN17:AO17"/>
    <mergeCell ref="B2:G3"/>
    <mergeCell ref="R7:U7"/>
  </mergeCells>
  <phoneticPr fontId="3"/>
  <dataValidations count="2">
    <dataValidation type="custom" allowBlank="1" showInputMessage="1" showErrorMessage="1" error="入力は少数第1位までにして下さい。" sqref="V7:W7 AT13:AT14" xr:uid="{00000000-0002-0000-0100-000000000000}">
      <formula1>V7=ROUND(V7,1)</formula1>
    </dataValidation>
    <dataValidation type="custom" allowBlank="1" showInputMessage="1" showErrorMessage="1" error="入力は少数第1位までにしてください。" sqref="AR31:AT31 AR27:AT27 F15:G15 O12:R12 O15:R15 O18:R18 O21:R21 O24:R24 AG9:AL9 AG12:AL12 AG15:AL15 AT16:AT18 AN21 Z28:AD30 Q33:T33 AK30:AN30 F24:G33" xr:uid="{00000000-0002-0000-01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cellWatches>
    <cellWatch r="T18"/>
  </cellWatches>
  <drawing r:id="rId2"/>
  <legacyDrawing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2">
    <pageSetUpPr fitToPage="1"/>
  </sheetPr>
  <dimension ref="B1:BI76"/>
  <sheetViews>
    <sheetView showGridLines="0" workbookViewId="0">
      <selection activeCell="B2" sqref="B2:G3"/>
    </sheetView>
  </sheetViews>
  <sheetFormatPr defaultColWidth="9" defaultRowHeight="12" x14ac:dyDescent="0.2"/>
  <cols>
    <col min="1" max="2" width="2.90625" style="45" customWidth="1"/>
    <col min="3" max="3" width="15.36328125" style="45" customWidth="1"/>
    <col min="4" max="5" width="2.90625" style="45" customWidth="1"/>
    <col min="6" max="6" width="3" style="45" customWidth="1"/>
    <col min="7" max="7" width="11.453125" style="45" customWidth="1"/>
    <col min="8" max="8" width="2.36328125" style="45" customWidth="1"/>
    <col min="9" max="10" width="2.453125" style="45" customWidth="1"/>
    <col min="11" max="11" width="2.81640625" style="45" customWidth="1"/>
    <col min="12" max="12" width="2.90625" style="45" customWidth="1"/>
    <col min="13" max="14" width="2.81640625" style="45" customWidth="1"/>
    <col min="15" max="15" width="3" style="45" customWidth="1"/>
    <col min="16" max="18" width="4.81640625" style="45" customWidth="1"/>
    <col min="19" max="21" width="2.90625" style="45" customWidth="1"/>
    <col min="22" max="23" width="2.453125" style="45" customWidth="1"/>
    <col min="24" max="24" width="2.90625" style="45" customWidth="1"/>
    <col min="25" max="25" width="7.81640625" style="45" customWidth="1"/>
    <col min="26" max="26" width="4.81640625" style="45" customWidth="1"/>
    <col min="27" max="27" width="2" style="45" customWidth="1"/>
    <col min="28" max="29" width="2.36328125" style="45" customWidth="1"/>
    <col min="30" max="30" width="3.08984375" style="45" customWidth="1"/>
    <col min="31" max="32" width="2.36328125" style="45" customWidth="1"/>
    <col min="33" max="33" width="2.90625" style="45" customWidth="1"/>
    <col min="34" max="34" width="7.81640625" style="45" customWidth="1"/>
    <col min="35" max="36" width="4.36328125" style="45" customWidth="1"/>
    <col min="37" max="37" width="3.36328125" style="45" customWidth="1"/>
    <col min="38" max="38" width="2.81640625" style="45" customWidth="1"/>
    <col min="39" max="39" width="2.90625" style="45" customWidth="1"/>
    <col min="40" max="40" width="10.81640625" style="45" customWidth="1"/>
    <col min="41" max="41" width="2.90625" style="45" customWidth="1"/>
    <col min="42" max="43" width="2.453125" style="45" customWidth="1"/>
    <col min="44" max="44" width="2.81640625" style="45" customWidth="1"/>
    <col min="45" max="45" width="7.81640625" style="45" customWidth="1"/>
    <col min="46" max="46" width="11.81640625" style="45" customWidth="1"/>
    <col min="47" max="47" width="1.90625" style="45" customWidth="1"/>
    <col min="48" max="57" width="9" style="45"/>
    <col min="58" max="58" width="16.1796875" style="45" customWidth="1"/>
    <col min="59" max="16384" width="9" style="45"/>
  </cols>
  <sheetData>
    <row r="1" spans="2:47" ht="27" customHeight="1" x14ac:dyDescent="0.2">
      <c r="F1" s="44"/>
      <c r="R1" s="92" t="s">
        <v>96</v>
      </c>
      <c r="S1" s="92" t="s">
        <v>352</v>
      </c>
    </row>
    <row r="2" spans="2:47" ht="12" customHeight="1" thickBot="1" x14ac:dyDescent="0.25">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25" customHeight="1" x14ac:dyDescent="0.2">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3.5" thickBot="1" x14ac:dyDescent="0.25">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2">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三晃商事株式会社</v>
      </c>
      <c r="AF5" s="653"/>
      <c r="AG5" s="653"/>
      <c r="AH5" s="653"/>
      <c r="AI5" s="653"/>
      <c r="AJ5" s="653"/>
      <c r="AK5" s="653"/>
      <c r="AL5" s="653"/>
      <c r="AM5" s="653"/>
      <c r="AN5" s="653"/>
      <c r="AO5" s="653"/>
      <c r="AP5" s="653"/>
      <c r="AQ5" s="653"/>
      <c r="AR5" s="653"/>
      <c r="AS5" s="653"/>
      <c r="AT5" s="653"/>
      <c r="AU5" s="653"/>
    </row>
    <row r="6" spans="2:47" ht="24.75" customHeight="1" thickBot="1" x14ac:dyDescent="0.25">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25" customHeight="1" thickBot="1" x14ac:dyDescent="0.25">
      <c r="B7" s="715" t="s">
        <v>90</v>
      </c>
      <c r="C7" s="716"/>
      <c r="D7" s="717" t="s">
        <v>220</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25" customHeight="1" thickTop="1" thickBot="1" x14ac:dyDescent="0.25">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5">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5">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5">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5">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5">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5">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5">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5">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5">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5">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5">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5">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5">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5">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5">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5">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5">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5">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5">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5">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5">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5">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5">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5">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5">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2">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2">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2">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2">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 x14ac:dyDescent="0.2">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 x14ac:dyDescent="0.2">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 x14ac:dyDescent="0.2">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 x14ac:dyDescent="0.2">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 x14ac:dyDescent="0.2">
      <c r="H42" s="75"/>
      <c r="I42" s="75"/>
      <c r="J42" s="75"/>
      <c r="Q42" s="75"/>
      <c r="R42" s="75"/>
      <c r="S42" s="75"/>
      <c r="AP42" s="58"/>
      <c r="AQ42" s="58"/>
      <c r="AR42" s="132"/>
      <c r="AS42" s="70"/>
    </row>
    <row r="43" spans="2:61" x14ac:dyDescent="0.2">
      <c r="H43" s="75"/>
      <c r="I43" s="75"/>
      <c r="J43" s="75"/>
      <c r="Q43" s="75"/>
      <c r="R43" s="75"/>
      <c r="S43" s="75"/>
      <c r="AV43" s="75"/>
    </row>
    <row r="44" spans="2:61" x14ac:dyDescent="0.2">
      <c r="H44" s="75"/>
      <c r="I44" s="75"/>
      <c r="J44" s="75"/>
      <c r="Q44" s="75"/>
      <c r="R44" s="75"/>
      <c r="S44" s="75"/>
      <c r="AV44" s="75"/>
    </row>
    <row r="45" spans="2:61" x14ac:dyDescent="0.2">
      <c r="H45" s="75"/>
      <c r="I45" s="75"/>
      <c r="J45" s="75"/>
      <c r="Q45" s="75"/>
      <c r="R45" s="75"/>
      <c r="S45" s="75"/>
    </row>
    <row r="46" spans="2:61" x14ac:dyDescent="0.2">
      <c r="H46" s="75"/>
      <c r="I46" s="75"/>
      <c r="J46" s="75"/>
      <c r="Q46" s="75"/>
      <c r="R46" s="75"/>
      <c r="S46" s="75"/>
    </row>
    <row r="47" spans="2:61" ht="13" x14ac:dyDescent="0.2">
      <c r="H47" s="75"/>
      <c r="I47" s="75"/>
      <c r="J47" s="75"/>
      <c r="Q47" s="75"/>
      <c r="R47" s="75"/>
      <c r="S47" s="75"/>
      <c r="BG47" s="76"/>
      <c r="BH47" s="76"/>
      <c r="BI47" s="73"/>
    </row>
    <row r="48" spans="2:61" x14ac:dyDescent="0.2">
      <c r="H48" s="75"/>
      <c r="I48" s="75"/>
      <c r="J48" s="75"/>
      <c r="Q48" s="75"/>
      <c r="R48" s="75"/>
      <c r="S48" s="75"/>
      <c r="BG48" s="73"/>
    </row>
    <row r="49" spans="7:61" x14ac:dyDescent="0.2">
      <c r="G49" s="75"/>
      <c r="H49" s="75"/>
      <c r="I49" s="75"/>
      <c r="J49" s="75"/>
      <c r="Q49" s="75"/>
      <c r="R49" s="75"/>
      <c r="S49" s="75"/>
      <c r="BD49" s="73"/>
      <c r="BE49" s="73"/>
      <c r="BF49" s="73"/>
      <c r="BG49" s="73"/>
    </row>
    <row r="50" spans="7:61" x14ac:dyDescent="0.2">
      <c r="G50" s="75"/>
      <c r="H50" s="75"/>
      <c r="I50" s="75"/>
      <c r="J50" s="75"/>
      <c r="Q50" s="75"/>
      <c r="R50" s="75"/>
      <c r="S50" s="75"/>
      <c r="BD50" s="73"/>
      <c r="BE50" s="73"/>
      <c r="BF50" s="73"/>
      <c r="BG50" s="73"/>
    </row>
    <row r="51" spans="7:61" x14ac:dyDescent="0.2">
      <c r="G51" s="75"/>
      <c r="H51" s="75"/>
      <c r="I51" s="75"/>
      <c r="J51" s="75"/>
      <c r="Q51" s="75"/>
      <c r="R51" s="75"/>
      <c r="S51" s="75"/>
      <c r="BD51" s="73"/>
      <c r="BE51" s="73"/>
      <c r="BF51" s="73"/>
      <c r="BG51" s="73"/>
    </row>
    <row r="52" spans="7:61" x14ac:dyDescent="0.2">
      <c r="G52" s="75"/>
      <c r="H52" s="75"/>
      <c r="I52" s="75"/>
      <c r="J52" s="75"/>
      <c r="Q52" s="75"/>
      <c r="R52" s="75"/>
      <c r="S52" s="75"/>
      <c r="BD52" s="73"/>
      <c r="BE52" s="73"/>
      <c r="BF52" s="73"/>
      <c r="BG52" s="73"/>
    </row>
    <row r="53" spans="7:61" x14ac:dyDescent="0.2">
      <c r="G53" s="75"/>
      <c r="H53" s="75"/>
      <c r="I53" s="75"/>
      <c r="J53" s="75"/>
      <c r="Q53" s="75"/>
      <c r="R53" s="75"/>
      <c r="S53" s="75"/>
      <c r="BD53" s="73"/>
      <c r="BF53" s="73"/>
      <c r="BG53" s="73"/>
      <c r="BH53" s="73"/>
      <c r="BI53" s="73"/>
    </row>
    <row r="54" spans="7:61" x14ac:dyDescent="0.2">
      <c r="G54" s="75"/>
      <c r="H54" s="75"/>
      <c r="I54" s="75"/>
      <c r="J54" s="75"/>
      <c r="Q54" s="75"/>
      <c r="R54" s="75"/>
      <c r="S54" s="75"/>
      <c r="BC54" s="73"/>
      <c r="BD54" s="77"/>
      <c r="BF54" s="73"/>
      <c r="BG54" s="73"/>
      <c r="BH54" s="73"/>
      <c r="BI54" s="73"/>
    </row>
    <row r="55" spans="7:61" x14ac:dyDescent="0.2">
      <c r="G55" s="75"/>
      <c r="H55" s="75"/>
      <c r="I55" s="75"/>
      <c r="J55" s="75"/>
      <c r="Q55" s="75"/>
      <c r="R55" s="75"/>
      <c r="S55" s="75"/>
      <c r="BC55" s="73"/>
      <c r="BD55" s="77"/>
      <c r="BF55" s="73"/>
      <c r="BG55" s="73"/>
      <c r="BH55" s="73"/>
      <c r="BI55" s="73"/>
    </row>
    <row r="56" spans="7:61" x14ac:dyDescent="0.2">
      <c r="G56" s="75"/>
      <c r="H56" s="75"/>
      <c r="I56" s="75"/>
      <c r="J56" s="75"/>
      <c r="Q56" s="75"/>
      <c r="R56" s="75"/>
      <c r="S56" s="75"/>
      <c r="BC56" s="73"/>
      <c r="BD56" s="77"/>
      <c r="BF56" s="73"/>
      <c r="BG56" s="73"/>
      <c r="BH56" s="73"/>
      <c r="BI56" s="73"/>
    </row>
    <row r="57" spans="7:61" x14ac:dyDescent="0.2">
      <c r="G57" s="75"/>
      <c r="H57" s="75"/>
      <c r="BC57" s="73"/>
      <c r="BD57" s="77"/>
      <c r="BF57" s="73"/>
      <c r="BG57" s="73"/>
      <c r="BH57" s="73"/>
      <c r="BI57" s="73"/>
    </row>
    <row r="58" spans="7:61" ht="12.5" x14ac:dyDescent="0.2">
      <c r="G58" s="75"/>
      <c r="H58" s="75"/>
      <c r="K58" s="75"/>
      <c r="L58" s="78"/>
      <c r="M58" s="75"/>
      <c r="N58" s="75"/>
      <c r="BC58" s="73"/>
      <c r="BD58" s="77"/>
      <c r="BF58" s="73"/>
      <c r="BG58" s="73"/>
      <c r="BH58" s="73"/>
      <c r="BI58" s="73"/>
    </row>
    <row r="59" spans="7:61" x14ac:dyDescent="0.2">
      <c r="G59" s="75"/>
      <c r="H59" s="75"/>
      <c r="BC59" s="73"/>
      <c r="BD59" s="77"/>
      <c r="BF59" s="73"/>
      <c r="BG59" s="73"/>
      <c r="BH59" s="73"/>
      <c r="BI59" s="73"/>
    </row>
    <row r="60" spans="7:61" x14ac:dyDescent="0.2">
      <c r="G60" s="75"/>
      <c r="H60" s="75"/>
      <c r="BC60" s="73"/>
      <c r="BD60" s="77"/>
      <c r="BF60" s="73"/>
      <c r="BG60" s="73"/>
      <c r="BH60" s="73"/>
      <c r="BI60" s="73"/>
    </row>
    <row r="61" spans="7:61" x14ac:dyDescent="0.2">
      <c r="G61" s="75"/>
      <c r="H61" s="75"/>
      <c r="BC61" s="73"/>
      <c r="BD61" s="77"/>
      <c r="BF61" s="73"/>
      <c r="BG61" s="73"/>
      <c r="BH61" s="73"/>
      <c r="BI61" s="73"/>
    </row>
    <row r="62" spans="7:61" x14ac:dyDescent="0.2">
      <c r="BC62" s="73"/>
      <c r="BD62" s="77"/>
      <c r="BF62" s="73"/>
      <c r="BG62" s="73"/>
      <c r="BH62" s="73"/>
      <c r="BI62" s="73"/>
    </row>
    <row r="63" spans="7:61" x14ac:dyDescent="0.2">
      <c r="BC63" s="73"/>
      <c r="BD63" s="77"/>
      <c r="BF63" s="73"/>
      <c r="BG63" s="73"/>
      <c r="BH63" s="73"/>
      <c r="BI63" s="73"/>
    </row>
    <row r="64" spans="7:61" x14ac:dyDescent="0.2">
      <c r="BC64" s="73"/>
      <c r="BD64" s="77"/>
      <c r="BF64" s="73"/>
      <c r="BG64" s="73"/>
      <c r="BH64" s="73"/>
      <c r="BI64" s="73"/>
    </row>
    <row r="65" spans="11:61" x14ac:dyDescent="0.2">
      <c r="BC65" s="73"/>
      <c r="BD65" s="77"/>
      <c r="BF65" s="73"/>
      <c r="BG65" s="73"/>
      <c r="BH65" s="73"/>
      <c r="BI65" s="73"/>
    </row>
    <row r="66" spans="11:61" x14ac:dyDescent="0.2">
      <c r="BC66" s="73"/>
      <c r="BD66" s="77"/>
      <c r="BF66" s="73"/>
      <c r="BG66" s="73"/>
      <c r="BH66" s="73"/>
      <c r="BI66" s="73"/>
    </row>
    <row r="67" spans="11:61" x14ac:dyDescent="0.2">
      <c r="BC67" s="73"/>
      <c r="BD67" s="77"/>
      <c r="BF67" s="73"/>
      <c r="BG67" s="73"/>
      <c r="BH67" s="73"/>
      <c r="BI67" s="73"/>
    </row>
    <row r="69" spans="11:61" ht="12.5" x14ac:dyDescent="0.2">
      <c r="K69" s="75"/>
      <c r="L69" s="78"/>
      <c r="M69" s="75"/>
      <c r="N69" s="75"/>
    </row>
    <row r="70" spans="11:61" ht="12.5" x14ac:dyDescent="0.2">
      <c r="K70" s="75"/>
      <c r="L70" s="78"/>
      <c r="M70" s="75"/>
      <c r="N70" s="75"/>
    </row>
    <row r="71" spans="11:61" ht="12.5" x14ac:dyDescent="0.2">
      <c r="K71" s="75"/>
      <c r="L71" s="78"/>
      <c r="M71" s="75"/>
      <c r="N71" s="75"/>
    </row>
    <row r="72" spans="11:61" ht="12.5" x14ac:dyDescent="0.2">
      <c r="K72" s="75"/>
      <c r="L72" s="78"/>
      <c r="M72" s="75"/>
      <c r="N72" s="75"/>
    </row>
    <row r="73" spans="11:61" ht="12.5" x14ac:dyDescent="0.2">
      <c r="K73" s="75"/>
      <c r="L73" s="78"/>
      <c r="M73" s="75"/>
      <c r="N73" s="75"/>
    </row>
    <row r="74" spans="11:61" ht="12.5" x14ac:dyDescent="0.2">
      <c r="K74" s="75"/>
      <c r="L74" s="78"/>
      <c r="M74" s="75"/>
      <c r="N74" s="75"/>
    </row>
    <row r="75" spans="11:61" ht="12.5" x14ac:dyDescent="0.2">
      <c r="K75" s="75"/>
      <c r="L75" s="78"/>
      <c r="M75" s="75"/>
      <c r="N75" s="75"/>
    </row>
    <row r="76" spans="11:61" ht="12.5" x14ac:dyDescent="0.2">
      <c r="K76" s="75"/>
      <c r="L76" s="78"/>
      <c r="M76" s="75"/>
      <c r="N76" s="75"/>
    </row>
  </sheetData>
  <sheetProtection algorithmName="SHA-512" hashValue="J1ux8RL9GF3LmPNxE5AiE37a0eUzdJnultpImBRO8chvg5yQUr58W2U9VyKKayZ/cW+9antu4KL0nX2NEIrOmg==" saltValue="w3mddiQCHaYYabsCDkJ9xQ=="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2">
    <dataValidation type="custom" allowBlank="1" showInputMessage="1" showErrorMessage="1" error="入力は少数第1位までにして下さい。" sqref="V7:W7 AT13:AT14" xr:uid="{00000000-0002-0000-13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3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pageSetUpPr fitToPage="1"/>
  </sheetPr>
  <dimension ref="B1:BI76"/>
  <sheetViews>
    <sheetView showGridLines="0" topLeftCell="A21" workbookViewId="0">
      <selection activeCell="Z30" sqref="Z30:AD30"/>
    </sheetView>
  </sheetViews>
  <sheetFormatPr defaultColWidth="9" defaultRowHeight="12" x14ac:dyDescent="0.2"/>
  <cols>
    <col min="1" max="2" width="2.90625" style="45" customWidth="1"/>
    <col min="3" max="3" width="15.36328125" style="45" customWidth="1"/>
    <col min="4" max="5" width="2.90625" style="45" customWidth="1"/>
    <col min="6" max="6" width="3" style="45" customWidth="1"/>
    <col min="7" max="7" width="11.453125" style="45" customWidth="1"/>
    <col min="8" max="8" width="2.36328125" style="45" customWidth="1"/>
    <col min="9" max="10" width="2.453125" style="45" customWidth="1"/>
    <col min="11" max="11" width="2.81640625" style="45" customWidth="1"/>
    <col min="12" max="12" width="2.90625" style="45" customWidth="1"/>
    <col min="13" max="14" width="2.81640625" style="45" customWidth="1"/>
    <col min="15" max="15" width="3" style="45" customWidth="1"/>
    <col min="16" max="18" width="4.81640625" style="45" customWidth="1"/>
    <col min="19" max="21" width="2.90625" style="45" customWidth="1"/>
    <col min="22" max="23" width="2.453125" style="45" customWidth="1"/>
    <col min="24" max="24" width="2.90625" style="45" customWidth="1"/>
    <col min="25" max="25" width="7.81640625" style="45" customWidth="1"/>
    <col min="26" max="26" width="4.81640625" style="45" customWidth="1"/>
    <col min="27" max="27" width="2" style="45" customWidth="1"/>
    <col min="28" max="29" width="2.36328125" style="45" customWidth="1"/>
    <col min="30" max="30" width="3.08984375" style="45" customWidth="1"/>
    <col min="31" max="32" width="2.36328125" style="45" customWidth="1"/>
    <col min="33" max="33" width="2.90625" style="45" customWidth="1"/>
    <col min="34" max="34" width="7.81640625" style="45" customWidth="1"/>
    <col min="35" max="36" width="4.36328125" style="45" customWidth="1"/>
    <col min="37" max="37" width="3.36328125" style="45" customWidth="1"/>
    <col min="38" max="38" width="2.81640625" style="45" customWidth="1"/>
    <col min="39" max="39" width="2.90625" style="45" customWidth="1"/>
    <col min="40" max="40" width="10.81640625" style="45" customWidth="1"/>
    <col min="41" max="41" width="2.90625" style="45" customWidth="1"/>
    <col min="42" max="43" width="2.453125" style="45" customWidth="1"/>
    <col min="44" max="44" width="2.81640625" style="45" customWidth="1"/>
    <col min="45" max="45" width="7.81640625" style="45" customWidth="1"/>
    <col min="46" max="46" width="11.81640625" style="45" customWidth="1"/>
    <col min="47" max="47" width="1.90625" style="45" customWidth="1"/>
    <col min="48" max="57" width="9" style="45"/>
    <col min="58" max="58" width="16.1796875" style="45" customWidth="1"/>
    <col min="59" max="16384" width="9" style="45"/>
  </cols>
  <sheetData>
    <row r="1" spans="2:47" ht="27" customHeight="1" x14ac:dyDescent="0.2">
      <c r="F1" s="44"/>
      <c r="R1" s="92" t="s">
        <v>95</v>
      </c>
      <c r="S1" s="92" t="s">
        <v>352</v>
      </c>
    </row>
    <row r="2" spans="2:47" ht="12" customHeight="1" thickBot="1" x14ac:dyDescent="0.25">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25" customHeight="1" x14ac:dyDescent="0.2">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3.5" thickBot="1" x14ac:dyDescent="0.25">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2">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三晃商事株式会社</v>
      </c>
      <c r="AF5" s="653"/>
      <c r="AG5" s="653"/>
      <c r="AH5" s="653"/>
      <c r="AI5" s="653"/>
      <c r="AJ5" s="653"/>
      <c r="AK5" s="653"/>
      <c r="AL5" s="653"/>
      <c r="AM5" s="653"/>
      <c r="AN5" s="653"/>
      <c r="AO5" s="653"/>
      <c r="AP5" s="653"/>
      <c r="AQ5" s="653"/>
      <c r="AR5" s="653"/>
      <c r="AS5" s="653"/>
      <c r="AT5" s="653"/>
      <c r="AU5" s="653"/>
    </row>
    <row r="6" spans="2:47" ht="24.75" customHeight="1" thickBot="1" x14ac:dyDescent="0.25">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25" customHeight="1" thickBot="1" x14ac:dyDescent="0.25">
      <c r="B7" s="715" t="s">
        <v>90</v>
      </c>
      <c r="C7" s="716"/>
      <c r="D7" s="717" t="s">
        <v>221</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25" customHeight="1" thickTop="1" thickBot="1" x14ac:dyDescent="0.25">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5">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5">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5">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5">
      <c r="F12" s="673">
        <f>+ROUND(O12,1)+ROUND(O15,1)+ROUND(O18,1)+ROUND(O24,1)+O27-ROUND(F15,1)</f>
        <v>300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5">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5">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5">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5">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5">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5">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5">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5">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5">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5">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5">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70"/>
      <c r="AO23" s="58"/>
      <c r="AQ23" s="54"/>
      <c r="AR23" s="140" t="s">
        <v>190</v>
      </c>
      <c r="AS23" s="655" t="s">
        <v>191</v>
      </c>
      <c r="AT23" s="655"/>
      <c r="AU23" s="656"/>
    </row>
    <row r="24" spans="2:48" ht="27" customHeight="1" thickBot="1" x14ac:dyDescent="0.25">
      <c r="B24" s="725" t="s">
        <v>200</v>
      </c>
      <c r="C24" s="676"/>
      <c r="D24" s="676"/>
      <c r="E24" s="677"/>
      <c r="F24" s="711">
        <v>292.39999999999998</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5">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5">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5">
      <c r="B27" s="730" t="s">
        <v>371</v>
      </c>
      <c r="C27" s="731"/>
      <c r="D27" s="731"/>
      <c r="E27" s="732"/>
      <c r="F27" s="711">
        <v>0</v>
      </c>
      <c r="G27" s="712"/>
      <c r="H27" s="214" t="s">
        <v>198</v>
      </c>
      <c r="L27" s="709"/>
      <c r="O27" s="699">
        <f>+Q30+ROUND(Q33,1)</f>
        <v>300</v>
      </c>
      <c r="P27" s="700"/>
      <c r="Q27" s="700"/>
      <c r="R27" s="700"/>
      <c r="S27" s="49" t="s">
        <v>38</v>
      </c>
      <c r="T27" s="70"/>
      <c r="U27" s="70"/>
      <c r="X27" s="68" t="s">
        <v>39</v>
      </c>
      <c r="Y27" s="71"/>
      <c r="AG27" s="58"/>
      <c r="AH27" s="58"/>
      <c r="AI27" s="58"/>
      <c r="AJ27" s="58"/>
      <c r="AK27" s="742">
        <f>+AG18+O27</f>
        <v>300</v>
      </c>
      <c r="AL27" s="743"/>
      <c r="AM27" s="743"/>
      <c r="AN27" s="743"/>
      <c r="AO27" s="57" t="s">
        <v>13</v>
      </c>
      <c r="AP27" s="318"/>
      <c r="AQ27" s="132"/>
      <c r="AR27" s="651"/>
      <c r="AS27" s="652"/>
      <c r="AT27" s="652"/>
      <c r="AU27" s="57" t="s">
        <v>13</v>
      </c>
      <c r="AV27" s="479"/>
    </row>
    <row r="28" spans="2:48" ht="27" customHeight="1" thickTop="1" thickBot="1" x14ac:dyDescent="0.25">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5">
      <c r="B29" s="730" t="s">
        <v>373</v>
      </c>
      <c r="C29" s="731"/>
      <c r="D29" s="731"/>
      <c r="E29" s="732"/>
      <c r="F29" s="711">
        <v>292.39999999999998</v>
      </c>
      <c r="G29" s="712"/>
      <c r="H29" s="214" t="s">
        <v>198</v>
      </c>
      <c r="L29" s="709"/>
      <c r="O29" s="61"/>
      <c r="P29" s="148"/>
      <c r="Q29" s="56" t="s">
        <v>183</v>
      </c>
      <c r="R29" s="676" t="s">
        <v>33</v>
      </c>
      <c r="S29" s="692"/>
      <c r="T29" s="692"/>
      <c r="U29" s="693"/>
      <c r="V29" s="53"/>
      <c r="W29" s="72"/>
      <c r="X29" s="697" t="s">
        <v>315</v>
      </c>
      <c r="Y29" s="698"/>
      <c r="Z29" s="690">
        <v>300</v>
      </c>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5">
      <c r="B30" s="725" t="s">
        <v>374</v>
      </c>
      <c r="C30" s="676"/>
      <c r="D30" s="676"/>
      <c r="E30" s="677"/>
      <c r="F30" s="711">
        <v>0</v>
      </c>
      <c r="G30" s="712"/>
      <c r="H30" s="214" t="s">
        <v>198</v>
      </c>
      <c r="L30" s="709"/>
      <c r="O30" s="61"/>
      <c r="Q30" s="699">
        <f>+ROUND(Z28,1)+ROUND(Z29,1)+ROUND(Z30,1)</f>
        <v>300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5">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5">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5">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2">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2">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2">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2">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 x14ac:dyDescent="0.2">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 x14ac:dyDescent="0.2">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 x14ac:dyDescent="0.2">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 x14ac:dyDescent="0.2">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 x14ac:dyDescent="0.2">
      <c r="H42" s="75"/>
      <c r="I42" s="75"/>
      <c r="J42" s="75"/>
      <c r="Q42" s="75"/>
      <c r="R42" s="75"/>
      <c r="S42" s="75"/>
      <c r="AP42" s="58"/>
      <c r="AQ42" s="58"/>
      <c r="AR42" s="132"/>
      <c r="AS42" s="70"/>
    </row>
    <row r="43" spans="2:61" x14ac:dyDescent="0.2">
      <c r="H43" s="75"/>
      <c r="I43" s="75"/>
      <c r="J43" s="75"/>
      <c r="Q43" s="75"/>
      <c r="R43" s="75"/>
      <c r="S43" s="75"/>
      <c r="AV43" s="75"/>
    </row>
    <row r="44" spans="2:61" x14ac:dyDescent="0.2">
      <c r="H44" s="75"/>
      <c r="I44" s="75"/>
      <c r="J44" s="75"/>
      <c r="Q44" s="75"/>
      <c r="R44" s="75"/>
      <c r="S44" s="75"/>
      <c r="AV44" s="75"/>
    </row>
    <row r="45" spans="2:61" x14ac:dyDescent="0.2">
      <c r="H45" s="75"/>
      <c r="I45" s="75"/>
      <c r="J45" s="75"/>
      <c r="Q45" s="75"/>
      <c r="R45" s="75"/>
      <c r="S45" s="75"/>
    </row>
    <row r="46" spans="2:61" x14ac:dyDescent="0.2">
      <c r="H46" s="75"/>
      <c r="I46" s="75"/>
      <c r="J46" s="75"/>
      <c r="Q46" s="75"/>
      <c r="R46" s="75"/>
      <c r="S46" s="75"/>
    </row>
    <row r="47" spans="2:61" ht="13" x14ac:dyDescent="0.2">
      <c r="H47" s="75"/>
      <c r="I47" s="75"/>
      <c r="J47" s="75"/>
      <c r="Q47" s="75"/>
      <c r="R47" s="75"/>
      <c r="S47" s="75"/>
      <c r="BG47" s="76"/>
      <c r="BH47" s="76"/>
      <c r="BI47" s="73"/>
    </row>
    <row r="48" spans="2:61" x14ac:dyDescent="0.2">
      <c r="H48" s="75"/>
      <c r="I48" s="75"/>
      <c r="J48" s="75"/>
      <c r="Q48" s="75"/>
      <c r="R48" s="75"/>
      <c r="S48" s="75"/>
      <c r="BG48" s="73"/>
    </row>
    <row r="49" spans="7:61" x14ac:dyDescent="0.2">
      <c r="G49" s="75"/>
      <c r="H49" s="75"/>
      <c r="I49" s="75"/>
      <c r="J49" s="75"/>
      <c r="Q49" s="75"/>
      <c r="R49" s="75"/>
      <c r="S49" s="75"/>
      <c r="BD49" s="73"/>
      <c r="BE49" s="73"/>
      <c r="BF49" s="73"/>
      <c r="BG49" s="73"/>
    </row>
    <row r="50" spans="7:61" x14ac:dyDescent="0.2">
      <c r="G50" s="75"/>
      <c r="H50" s="75"/>
      <c r="I50" s="75"/>
      <c r="J50" s="75"/>
      <c r="Q50" s="75"/>
      <c r="R50" s="75"/>
      <c r="S50" s="75"/>
      <c r="BD50" s="73"/>
      <c r="BE50" s="73"/>
      <c r="BF50" s="73"/>
      <c r="BG50" s="73"/>
    </row>
    <row r="51" spans="7:61" x14ac:dyDescent="0.2">
      <c r="G51" s="75"/>
      <c r="H51" s="75"/>
      <c r="I51" s="75"/>
      <c r="J51" s="75"/>
      <c r="Q51" s="75"/>
      <c r="R51" s="75"/>
      <c r="S51" s="75"/>
      <c r="BD51" s="73"/>
      <c r="BE51" s="73"/>
      <c r="BF51" s="73"/>
      <c r="BG51" s="73"/>
    </row>
    <row r="52" spans="7:61" x14ac:dyDescent="0.2">
      <c r="G52" s="75"/>
      <c r="H52" s="75"/>
      <c r="I52" s="75"/>
      <c r="J52" s="75"/>
      <c r="Q52" s="75"/>
      <c r="R52" s="75"/>
      <c r="S52" s="75"/>
      <c r="BD52" s="73"/>
      <c r="BE52" s="73"/>
      <c r="BF52" s="73"/>
      <c r="BG52" s="73"/>
    </row>
    <row r="53" spans="7:61" x14ac:dyDescent="0.2">
      <c r="G53" s="75"/>
      <c r="H53" s="75"/>
      <c r="I53" s="75"/>
      <c r="J53" s="75"/>
      <c r="Q53" s="75"/>
      <c r="R53" s="75"/>
      <c r="S53" s="75"/>
      <c r="BD53" s="73"/>
      <c r="BF53" s="73"/>
      <c r="BG53" s="73"/>
      <c r="BH53" s="73"/>
      <c r="BI53" s="73"/>
    </row>
    <row r="54" spans="7:61" x14ac:dyDescent="0.2">
      <c r="G54" s="75"/>
      <c r="H54" s="75"/>
      <c r="I54" s="75"/>
      <c r="J54" s="75"/>
      <c r="Q54" s="75"/>
      <c r="R54" s="75"/>
      <c r="S54" s="75"/>
      <c r="BC54" s="73"/>
      <c r="BD54" s="77"/>
      <c r="BF54" s="73"/>
      <c r="BG54" s="73"/>
      <c r="BH54" s="73"/>
      <c r="BI54" s="73"/>
    </row>
    <row r="55" spans="7:61" x14ac:dyDescent="0.2">
      <c r="G55" s="75"/>
      <c r="H55" s="75"/>
      <c r="I55" s="75"/>
      <c r="J55" s="75"/>
      <c r="Q55" s="75"/>
      <c r="R55" s="75"/>
      <c r="S55" s="75"/>
      <c r="BC55" s="73"/>
      <c r="BD55" s="77"/>
      <c r="BF55" s="73"/>
      <c r="BG55" s="73"/>
      <c r="BH55" s="73"/>
      <c r="BI55" s="73"/>
    </row>
    <row r="56" spans="7:61" x14ac:dyDescent="0.2">
      <c r="G56" s="75"/>
      <c r="H56" s="75"/>
      <c r="I56" s="75"/>
      <c r="J56" s="75"/>
      <c r="Q56" s="75"/>
      <c r="R56" s="75"/>
      <c r="S56" s="75"/>
      <c r="BC56" s="73"/>
      <c r="BD56" s="77"/>
      <c r="BF56" s="73"/>
      <c r="BG56" s="73"/>
      <c r="BH56" s="73"/>
      <c r="BI56" s="73"/>
    </row>
    <row r="57" spans="7:61" x14ac:dyDescent="0.2">
      <c r="G57" s="75"/>
      <c r="H57" s="75"/>
      <c r="BC57" s="73"/>
      <c r="BD57" s="77"/>
      <c r="BF57" s="73"/>
      <c r="BG57" s="73"/>
      <c r="BH57" s="73"/>
      <c r="BI57" s="73"/>
    </row>
    <row r="58" spans="7:61" ht="12.5" x14ac:dyDescent="0.2">
      <c r="G58" s="75"/>
      <c r="H58" s="75"/>
      <c r="K58" s="75"/>
      <c r="L58" s="78"/>
      <c r="M58" s="75"/>
      <c r="N58" s="75"/>
      <c r="BC58" s="73"/>
      <c r="BD58" s="77"/>
      <c r="BF58" s="73"/>
      <c r="BG58" s="73"/>
      <c r="BH58" s="73"/>
      <c r="BI58" s="73"/>
    </row>
    <row r="59" spans="7:61" x14ac:dyDescent="0.2">
      <c r="G59" s="75"/>
      <c r="H59" s="75"/>
      <c r="BC59" s="73"/>
      <c r="BD59" s="77"/>
      <c r="BF59" s="73"/>
      <c r="BG59" s="73"/>
      <c r="BH59" s="73"/>
      <c r="BI59" s="73"/>
    </row>
    <row r="60" spans="7:61" x14ac:dyDescent="0.2">
      <c r="G60" s="75"/>
      <c r="H60" s="75"/>
      <c r="BC60" s="73"/>
      <c r="BD60" s="77"/>
      <c r="BF60" s="73"/>
      <c r="BG60" s="73"/>
      <c r="BH60" s="73"/>
      <c r="BI60" s="73"/>
    </row>
    <row r="61" spans="7:61" x14ac:dyDescent="0.2">
      <c r="G61" s="75"/>
      <c r="H61" s="75"/>
      <c r="BC61" s="73"/>
      <c r="BD61" s="77"/>
      <c r="BF61" s="73"/>
      <c r="BG61" s="73"/>
      <c r="BH61" s="73"/>
      <c r="BI61" s="73"/>
    </row>
    <row r="62" spans="7:61" x14ac:dyDescent="0.2">
      <c r="BC62" s="73"/>
      <c r="BD62" s="77"/>
      <c r="BF62" s="73"/>
      <c r="BG62" s="73"/>
      <c r="BH62" s="73"/>
      <c r="BI62" s="73"/>
    </row>
    <row r="63" spans="7:61" x14ac:dyDescent="0.2">
      <c r="BC63" s="73"/>
      <c r="BD63" s="77"/>
      <c r="BF63" s="73"/>
      <c r="BG63" s="73"/>
      <c r="BH63" s="73"/>
      <c r="BI63" s="73"/>
    </row>
    <row r="64" spans="7:61" x14ac:dyDescent="0.2">
      <c r="BC64" s="73"/>
      <c r="BD64" s="77"/>
      <c r="BF64" s="73"/>
      <c r="BG64" s="73"/>
      <c r="BH64" s="73"/>
      <c r="BI64" s="73"/>
    </row>
    <row r="65" spans="11:61" x14ac:dyDescent="0.2">
      <c r="BC65" s="73"/>
      <c r="BD65" s="77"/>
      <c r="BF65" s="73"/>
      <c r="BG65" s="73"/>
      <c r="BH65" s="73"/>
      <c r="BI65" s="73"/>
    </row>
    <row r="66" spans="11:61" x14ac:dyDescent="0.2">
      <c r="BC66" s="73"/>
      <c r="BD66" s="77"/>
      <c r="BF66" s="73"/>
      <c r="BG66" s="73"/>
      <c r="BH66" s="73"/>
      <c r="BI66" s="73"/>
    </row>
    <row r="67" spans="11:61" x14ac:dyDescent="0.2">
      <c r="BC67" s="73"/>
      <c r="BD67" s="77"/>
      <c r="BF67" s="73"/>
      <c r="BG67" s="73"/>
      <c r="BH67" s="73"/>
      <c r="BI67" s="73"/>
    </row>
    <row r="69" spans="11:61" ht="12.5" x14ac:dyDescent="0.2">
      <c r="K69" s="75"/>
      <c r="L69" s="78"/>
      <c r="M69" s="75"/>
      <c r="N69" s="75"/>
    </row>
    <row r="70" spans="11:61" ht="12.5" x14ac:dyDescent="0.2">
      <c r="K70" s="75"/>
      <c r="L70" s="78"/>
      <c r="M70" s="75"/>
      <c r="N70" s="75"/>
    </row>
    <row r="71" spans="11:61" ht="12.5" x14ac:dyDescent="0.2">
      <c r="K71" s="75"/>
      <c r="L71" s="78"/>
      <c r="M71" s="75"/>
      <c r="N71" s="75"/>
    </row>
    <row r="72" spans="11:61" ht="12.5" x14ac:dyDescent="0.2">
      <c r="K72" s="75"/>
      <c r="L72" s="78"/>
      <c r="M72" s="75"/>
      <c r="N72" s="75"/>
    </row>
    <row r="73" spans="11:61" ht="12.5" x14ac:dyDescent="0.2">
      <c r="K73" s="75"/>
      <c r="L73" s="78"/>
      <c r="M73" s="75"/>
      <c r="N73" s="75"/>
    </row>
    <row r="74" spans="11:61" ht="12.5" x14ac:dyDescent="0.2">
      <c r="K74" s="75"/>
      <c r="L74" s="78"/>
      <c r="M74" s="75"/>
      <c r="N74" s="75"/>
    </row>
    <row r="75" spans="11:61" ht="12.5" x14ac:dyDescent="0.2">
      <c r="K75" s="75"/>
      <c r="L75" s="78"/>
      <c r="M75" s="75"/>
      <c r="N75" s="75"/>
    </row>
    <row r="76" spans="11:61" ht="12.5" x14ac:dyDescent="0.2">
      <c r="K76" s="75"/>
      <c r="L76" s="78"/>
      <c r="M76" s="75"/>
      <c r="N76" s="75"/>
    </row>
  </sheetData>
  <sheetProtection algorithmName="SHA-512" hashValue="4tVFDEJYsblCNwxMjVMa0ceWw5zrInVwoHRk8QQljuV2y9JOtoflU2JGUQxuRCtw/Y+hBMhuDQvLwfHHLJp7BA==" saltValue="Y5zLYpbJuSxFKfyezqPAaw=="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xr:uid="{00000000-0002-0000-14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400-000001000000}">
      <formula1>F9=ROUND(F9,1)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4">
    <pageSetUpPr fitToPage="1"/>
  </sheetPr>
  <dimension ref="B1:AA81"/>
  <sheetViews>
    <sheetView showGridLines="0" topLeftCell="G37" zoomScale="70" zoomScaleNormal="70" workbookViewId="0">
      <selection activeCell="AA9" sqref="AA9"/>
    </sheetView>
  </sheetViews>
  <sheetFormatPr defaultColWidth="9" defaultRowHeight="11" x14ac:dyDescent="0.2"/>
  <cols>
    <col min="1" max="1" width="2.453125" style="10" customWidth="1"/>
    <col min="2" max="3" width="3.81640625" style="10" customWidth="1"/>
    <col min="4" max="4" width="4.453125" style="10" customWidth="1"/>
    <col min="5" max="5" width="3.81640625" style="10" customWidth="1"/>
    <col min="6" max="6" width="40.81640625" style="10" customWidth="1"/>
    <col min="7" max="7" width="9.81640625" style="10" customWidth="1"/>
    <col min="8" max="8" width="10.36328125" style="10" customWidth="1"/>
    <col min="9" max="26" width="9.81640625" style="10" customWidth="1"/>
    <col min="27" max="27" width="11.81640625" style="10" customWidth="1"/>
    <col min="28" max="16384" width="9" style="10"/>
  </cols>
  <sheetData>
    <row r="1" spans="2:27" ht="21" x14ac:dyDescent="0.3">
      <c r="C1" s="20" t="s">
        <v>381</v>
      </c>
      <c r="D1" s="20"/>
      <c r="E1" s="20"/>
    </row>
    <row r="2" spans="2:27" ht="22.5" customHeight="1" x14ac:dyDescent="0.2">
      <c r="E2" s="327" t="s">
        <v>382</v>
      </c>
    </row>
    <row r="3" spans="2:27" ht="14.15" customHeight="1" thickBot="1" x14ac:dyDescent="0.25">
      <c r="B3" s="812" t="s">
        <v>102</v>
      </c>
      <c r="C3" s="812"/>
      <c r="D3" s="812"/>
      <c r="E3" s="812"/>
      <c r="F3" s="812"/>
      <c r="G3" s="116"/>
      <c r="H3" s="116"/>
      <c r="I3" s="116"/>
      <c r="J3" s="116"/>
      <c r="K3" s="116"/>
      <c r="Y3"/>
      <c r="Z3"/>
      <c r="AA3" s="117"/>
    </row>
    <row r="4" spans="2:27" ht="14.15" customHeight="1" x14ac:dyDescent="0.2">
      <c r="B4" s="812"/>
      <c r="C4" s="812"/>
      <c r="D4" s="812"/>
      <c r="E4" s="812"/>
      <c r="F4" s="812"/>
      <c r="G4" s="116"/>
      <c r="H4" s="116"/>
      <c r="I4" s="116"/>
      <c r="J4" s="116"/>
      <c r="K4" s="116"/>
      <c r="Y4" s="816" t="s">
        <v>355</v>
      </c>
      <c r="Z4" s="118" t="s">
        <v>114</v>
      </c>
      <c r="AA4" s="119" t="s">
        <v>115</v>
      </c>
    </row>
    <row r="5" spans="2:27" ht="14.15" customHeight="1" thickBot="1" x14ac:dyDescent="0.25">
      <c r="C5" s="116"/>
      <c r="D5" s="116"/>
      <c r="E5" s="116"/>
      <c r="F5" s="116"/>
      <c r="G5" s="116"/>
      <c r="H5" s="116"/>
      <c r="I5" s="116"/>
      <c r="J5" s="116"/>
      <c r="K5" s="116"/>
      <c r="Y5" s="817"/>
      <c r="Z5" s="120" t="str">
        <f>+表紙!Q29</f>
        <v>〇</v>
      </c>
      <c r="AA5" s="120" t="str">
        <f>+表紙!T29</f>
        <v/>
      </c>
    </row>
    <row r="6" spans="2:27" ht="15" customHeight="1" thickBot="1" x14ac:dyDescent="0.25">
      <c r="B6" s="168" t="s">
        <v>101</v>
      </c>
      <c r="C6" s="168"/>
      <c r="D6" s="168"/>
      <c r="E6" s="168"/>
      <c r="F6" s="168"/>
      <c r="G6" s="168"/>
      <c r="H6" s="168"/>
      <c r="I6" s="168"/>
      <c r="J6" s="168"/>
      <c r="K6" s="168"/>
      <c r="L6" s="94"/>
      <c r="M6" s="813"/>
      <c r="N6" s="813"/>
      <c r="O6" s="94" t="s">
        <v>99</v>
      </c>
      <c r="P6" s="818" t="str">
        <f>+表紙!F48</f>
        <v>三晃商事株式会社</v>
      </c>
      <c r="Q6" s="818"/>
      <c r="R6" s="818"/>
      <c r="S6" s="818"/>
      <c r="T6" s="818"/>
      <c r="U6" s="818"/>
      <c r="V6" s="813"/>
      <c r="W6" s="813"/>
      <c r="X6" s="813"/>
      <c r="Y6" s="813"/>
      <c r="Z6" s="813"/>
      <c r="AA6" s="204" t="s">
        <v>98</v>
      </c>
    </row>
    <row r="7" spans="2:27" ht="14" x14ac:dyDescent="0.2">
      <c r="B7" s="127"/>
      <c r="C7" s="128"/>
      <c r="D7" s="128"/>
      <c r="E7" s="128"/>
      <c r="F7" s="16"/>
      <c r="G7" s="18" t="s">
        <v>64</v>
      </c>
      <c r="H7" s="18" t="s">
        <v>65</v>
      </c>
      <c r="I7" s="18" t="s">
        <v>66</v>
      </c>
      <c r="J7" s="18" t="s">
        <v>67</v>
      </c>
      <c r="K7" s="18" t="s">
        <v>68</v>
      </c>
      <c r="L7" s="18" t="s">
        <v>69</v>
      </c>
      <c r="M7" s="18" t="s">
        <v>70</v>
      </c>
      <c r="N7" s="18" t="s">
        <v>71</v>
      </c>
      <c r="O7" s="18" t="s">
        <v>72</v>
      </c>
      <c r="P7" s="18" t="s">
        <v>73</v>
      </c>
      <c r="Q7" s="18" t="s">
        <v>74</v>
      </c>
      <c r="R7" s="18" t="s">
        <v>75</v>
      </c>
      <c r="S7" s="18" t="s">
        <v>76</v>
      </c>
      <c r="T7" s="18" t="s">
        <v>77</v>
      </c>
      <c r="U7" s="18" t="s">
        <v>78</v>
      </c>
      <c r="V7" s="18" t="s">
        <v>79</v>
      </c>
      <c r="W7" s="18" t="s">
        <v>80</v>
      </c>
      <c r="X7" s="18" t="s">
        <v>81</v>
      </c>
      <c r="Y7" s="18" t="s">
        <v>82</v>
      </c>
      <c r="Z7" s="19" t="s">
        <v>83</v>
      </c>
      <c r="AA7" s="17"/>
    </row>
    <row r="8" spans="2:27" s="11" customFormat="1" ht="29" customHeight="1" thickBot="1" x14ac:dyDescent="0.25">
      <c r="B8" s="12"/>
      <c r="C8" s="126"/>
      <c r="D8" s="126"/>
      <c r="E8" s="126"/>
      <c r="F8" s="13"/>
      <c r="G8" s="14" t="s">
        <v>369</v>
      </c>
      <c r="H8" s="14" t="s">
        <v>303</v>
      </c>
      <c r="I8" s="14" t="s">
        <v>304</v>
      </c>
      <c r="J8" s="14" t="s">
        <v>305</v>
      </c>
      <c r="K8" s="14" t="s">
        <v>306</v>
      </c>
      <c r="L8" s="14" t="s">
        <v>404</v>
      </c>
      <c r="M8" s="14" t="s">
        <v>307</v>
      </c>
      <c r="N8" s="14" t="s">
        <v>308</v>
      </c>
      <c r="O8" s="14" t="s">
        <v>309</v>
      </c>
      <c r="P8" s="14" t="s">
        <v>411</v>
      </c>
      <c r="Q8" s="476" t="s">
        <v>410</v>
      </c>
      <c r="R8" s="14" t="s">
        <v>84</v>
      </c>
      <c r="S8" s="14" t="s">
        <v>86</v>
      </c>
      <c r="T8" s="232" t="s">
        <v>325</v>
      </c>
      <c r="U8" s="14" t="s">
        <v>87</v>
      </c>
      <c r="V8" s="14" t="s">
        <v>85</v>
      </c>
      <c r="W8" s="14" t="s">
        <v>402</v>
      </c>
      <c r="X8" s="14" t="s">
        <v>403</v>
      </c>
      <c r="Y8" s="14" t="s">
        <v>88</v>
      </c>
      <c r="Z8" s="477" t="s">
        <v>412</v>
      </c>
      <c r="AA8" s="15" t="s">
        <v>63</v>
      </c>
    </row>
    <row r="9" spans="2:27" ht="24" customHeight="1" thickTop="1" x14ac:dyDescent="0.2">
      <c r="B9" s="169"/>
      <c r="C9" s="814" t="s">
        <v>230</v>
      </c>
      <c r="D9" s="814"/>
      <c r="E9" s="814"/>
      <c r="F9" s="815"/>
      <c r="G9" s="377">
        <f>IF(OR(ｱ.燃え殻!F24&gt;0,ｱ.燃え殻!F24&lt;0),ｱ.燃え殻!F24,IF(G$19&gt;0,"0",0))</f>
        <v>0</v>
      </c>
      <c r="H9" s="377">
        <f>IF(OR(ｲ.汚泥!F24&gt;0,ｲ.汚泥!F24&lt;0),ｲ.汚泥!F24,IF(H$19&gt;0,"0",0))</f>
        <v>0</v>
      </c>
      <c r="I9" s="377">
        <f>IF(OR(ｳ.廃油!F24&gt;0,ｳ.廃油!F24&lt;0),ｳ.廃油!F24,IF(I$19&gt;0,"0",0))</f>
        <v>0</v>
      </c>
      <c r="J9" s="377">
        <f>IF(OR(ｴ.廃酸!$F24&gt;0,ｴ.廃酸!$F24&lt;0),ｴ.廃酸!F24,IF(J$19&gt;0,"0",0))</f>
        <v>0</v>
      </c>
      <c r="K9" s="377">
        <f>IF(OR(ｵ.廃ｱﾙｶﾘ!$F24&gt;0,ｵ.廃ｱﾙｶﾘ!$F24&lt;0),ｵ.廃ｱﾙｶﾘ!F24,IF(K$19&gt;0,"0",0))</f>
        <v>0</v>
      </c>
      <c r="L9" s="377">
        <f>IF(OR(ｶ.廃ﾌﾟﾗ類!F24&gt;0,ｶ.廃ﾌﾟﾗ類!F24&lt;0),ｶ.廃ﾌﾟﾗ類!F24,IF(L$19&gt;0,"0",0))</f>
        <v>85.2</v>
      </c>
      <c r="M9" s="377">
        <f>IF(OR(ｷ.紙くず!F24&gt;0,ｷ.紙くず!F24&lt;0),ｷ.紙くず!F24,IF(M$19&gt;0,"0",0))</f>
        <v>0</v>
      </c>
      <c r="N9" s="377">
        <f>IF(OR(ｸ.木くず!F24&gt;0,ｸ.木くず!F24&lt;0),ｸ.木くず!F24,IF(N$19&gt;0,"0",0))</f>
        <v>1469.2</v>
      </c>
      <c r="O9" s="377">
        <f>IF(OR(ｹ.繊維くず!F24&gt;0,ｹ.繊維くず!F24&lt;0),ｹ.繊維くず!F24,IF(O$19&gt;0,"0",0))</f>
        <v>13.7</v>
      </c>
      <c r="P9" s="377">
        <f>IF(OR(ｺ.動植物性残さ!F24&gt;0,ｺ.動植物性残さ!F24&lt;0),ｺ.動植物性残さ!F24,IF(P$19&gt;0,"0",0))</f>
        <v>0</v>
      </c>
      <c r="Q9" s="377">
        <f>IF(OR(ｻ.動物系固形不要物!F24&gt;0,ｻ.動物系固形不要物!F24&lt;0),ｻ.動物系固形不要物!F24,IF(Q$19&gt;0,"0",0))</f>
        <v>0</v>
      </c>
      <c r="R9" s="377">
        <f>IF(OR(ｼ.ｺﾞﾑくず!F24&gt;0,ｼ.ｺﾞﾑくず!F24&lt;0),ｼ.ｺﾞﾑくず!F24,IF(R$19&gt;0,"0",0))</f>
        <v>0</v>
      </c>
      <c r="S9" s="377">
        <f>IF(OR(ｽ.金属くず!F24&gt;0,ｽ.金属くず!F24&lt;0),ｽ.金属くず!F24,IF(S$19&gt;0,"0",0))</f>
        <v>0</v>
      </c>
      <c r="T9" s="377">
        <f>IF(OR(ｾ.ｶﾞﾗｽ･ｺﾝｸﾘ･陶磁器くず!F24&gt;0,ｾ.ｶﾞﾗｽ･ｺﾝｸﾘ･陶磁器くず!F24&lt;0),ｾ.ｶﾞﾗｽ･ｺﾝｸﾘ･陶磁器くず!F24,IF(T$19&gt;0,"0",0))</f>
        <v>386.2</v>
      </c>
      <c r="U9" s="377">
        <f>IF(OR(ｿ.鉱さい!F24&gt;0,ｿ.鉱さい!F24&lt;0),ｿ.鉱さい!F24,IF(U$19&gt;0,"0",0))</f>
        <v>0</v>
      </c>
      <c r="V9" s="377">
        <f>IF(OR(ﾀ.がれき類!F24&gt;0,ﾀ.がれき類!F24&lt;0),ﾀ.がれき類!F24,IF(V$19&gt;0,"0",0))</f>
        <v>8321.7999999999993</v>
      </c>
      <c r="W9" s="377">
        <f>IF(OR(ﾁ.動物のふん尿!F24&gt;0,ﾁ.動物のふん尿!F24&lt;0),ﾁ.動物のふん尿!F24,IF(W$19&gt;0,"0",0))</f>
        <v>0</v>
      </c>
      <c r="X9" s="377">
        <f>IF(OR(ﾂ.動物の死体!F24&gt;0,ﾂ.動物の死体!F24&lt;0),ﾂ.動物の死体!F24,IF(X$19&gt;0,"0",0))</f>
        <v>0</v>
      </c>
      <c r="Y9" s="377">
        <f>IF(OR(ﾃ.ばいじん!F24&gt;0,ﾃ.ばいじん!F24&lt;0),ﾃ.ばいじん!F24,IF(Y$19&gt;0,"0",0))</f>
        <v>0</v>
      </c>
      <c r="Z9" s="378">
        <f>IF(OR(ﾄ.混合廃棄物その他!F24&gt;0,ﾄ.混合廃棄物その他!F24&lt;0),ﾄ.混合廃棄物その他!F24,IF(Z$19&gt;0,"0",0))</f>
        <v>292.39999999999998</v>
      </c>
      <c r="AA9" s="379">
        <f>IF(SUM(G9:Z9)&gt;0,SUM(G9:Z9),IF(AA$19&gt;0,"0",0))</f>
        <v>10568.499999999998</v>
      </c>
    </row>
    <row r="10" spans="2:27" ht="24" customHeight="1" x14ac:dyDescent="0.2">
      <c r="B10" s="172" t="s">
        <v>393</v>
      </c>
      <c r="C10" s="810" t="s">
        <v>294</v>
      </c>
      <c r="D10" s="810"/>
      <c r="E10" s="810"/>
      <c r="F10" s="811"/>
      <c r="G10" s="380">
        <f>IF(OR(ｱ.燃え殻!F25&gt;0,ｱ.燃え殻!F25&lt;0),ｱ.燃え殻!F25,IF(G$19&gt;0,"0",0))</f>
        <v>0</v>
      </c>
      <c r="H10" s="380">
        <f>IF(OR(ｲ.汚泥!F25&gt;0,ｲ.汚泥!F25&lt;0),ｲ.汚泥!F25,IF(H$19&gt;0,"0",0))</f>
        <v>0</v>
      </c>
      <c r="I10" s="380">
        <f>IF(OR(ｳ.廃油!F25&gt;0,ｳ.廃油!F25&lt;0),ｳ.廃油!F25,IF(I$19&gt;0,"0",0))</f>
        <v>0</v>
      </c>
      <c r="J10" s="380">
        <f>IF(OR(ｴ.廃酸!$F25&gt;0,ｴ.廃酸!$F25&lt;0),ｴ.廃酸!F25,IF(J$19&gt;0,"0",0))</f>
        <v>0</v>
      </c>
      <c r="K10" s="380">
        <f>IF(OR(ｵ.廃ｱﾙｶﾘ!$F25&gt;0,ｵ.廃ｱﾙｶﾘ!$F25&lt;0),ｵ.廃ｱﾙｶﾘ!F25,IF(K$19&gt;0,"0",0))</f>
        <v>0</v>
      </c>
      <c r="L10" s="380" t="str">
        <f>IF(OR(ｶ.廃ﾌﾟﾗ類!F25&gt;0,ｶ.廃ﾌﾟﾗ類!F25&lt;0),ｶ.廃ﾌﾟﾗ類!F25,IF(L$19&gt;0,"0",0))</f>
        <v>0</v>
      </c>
      <c r="M10" s="380">
        <f>IF(OR(ｷ.紙くず!F25&gt;0,ｷ.紙くず!F25&lt;0),ｷ.紙くず!F25,IF(M$19&gt;0,"0",0))</f>
        <v>0</v>
      </c>
      <c r="N10" s="380" t="str">
        <f>IF(OR(ｸ.木くず!F25&gt;0,ｸ.木くず!F25&lt;0),ｸ.木くず!F25,IF(N$19&gt;0,"0",0))</f>
        <v>0</v>
      </c>
      <c r="O10" s="380" t="str">
        <f>IF(OR(ｹ.繊維くず!F25&gt;0,ｹ.繊維くず!F25&lt;0),ｹ.繊維くず!F25,IF(O$19&gt;0,"0",0))</f>
        <v>0</v>
      </c>
      <c r="P10" s="380">
        <f>IF(OR(ｺ.動植物性残さ!F25&gt;0,ｺ.動植物性残さ!F25&lt;0),ｺ.動植物性残さ!F25,IF(P$19&gt;0,"0",0))</f>
        <v>0</v>
      </c>
      <c r="Q10" s="380">
        <f>IF(OR(ｻ.動物系固形不要物!F25&gt;0,ｻ.動物系固形不要物!F25&lt;0),ｻ.動物系固形不要物!F25,IF(Q$19&gt;0,"0",0))</f>
        <v>0</v>
      </c>
      <c r="R10" s="380">
        <f>IF(OR(ｼ.ｺﾞﾑくず!F25&gt;0,ｼ.ｺﾞﾑくず!F25&lt;0),ｼ.ｺﾞﾑくず!F25,IF(R$19&gt;0,"0",0))</f>
        <v>0</v>
      </c>
      <c r="S10" s="380">
        <f>IF(OR(ｽ.金属くず!F25&gt;0,ｽ.金属くず!F25&lt;0),ｽ.金属くず!F25,IF(S$19&gt;0,"0",0))</f>
        <v>0</v>
      </c>
      <c r="T10" s="380" t="str">
        <f>IF(OR(ｾ.ｶﾞﾗｽ･ｺﾝｸﾘ･陶磁器くず!F25&gt;0,ｾ.ｶﾞﾗｽ･ｺﾝｸﾘ･陶磁器くず!F25&lt;0),ｾ.ｶﾞﾗｽ･ｺﾝｸﾘ･陶磁器くず!F25,IF(T$19&gt;0,"0",0))</f>
        <v>0</v>
      </c>
      <c r="U10" s="380">
        <f>IF(OR(ｿ.鉱さい!F25&gt;0,ｿ.鉱さい!F25&lt;0),ｿ.鉱さい!F25,IF(U$19&gt;0,"0",0))</f>
        <v>0</v>
      </c>
      <c r="V10" s="380" t="str">
        <f>IF(OR(ﾀ.がれき類!F25&gt;0,ﾀ.がれき類!F25&lt;0),ﾀ.がれき類!F25,IF(V$19&gt;0,"0",0))</f>
        <v>0</v>
      </c>
      <c r="W10" s="380">
        <f>IF(OR(ﾁ.動物のふん尿!F25&gt;0,ﾁ.動物のふん尿!F25&lt;0),ﾁ.動物のふん尿!F25,IF(W$19&gt;0,"0",0))</f>
        <v>0</v>
      </c>
      <c r="X10" s="380">
        <f>IF(OR(ﾂ.動物の死体!F25&gt;0,ﾂ.動物の死体!F25&lt;0),ﾂ.動物の死体!F25,IF(X$19&gt;0,"0",0))</f>
        <v>0</v>
      </c>
      <c r="Y10" s="380">
        <f>IF(OR(ﾃ.ばいじん!F25&gt;0,ﾃ.ばいじん!F25&lt;0),ﾃ.ばいじん!F25,IF(Y$19&gt;0,"0",0))</f>
        <v>0</v>
      </c>
      <c r="Z10" s="381" t="str">
        <f>IF(OR(ﾄ.混合廃棄物その他!F25&gt;0,ﾄ.混合廃棄物その他!F25&lt;0),ﾄ.混合廃棄物その他!F25,IF(Z$19&gt;0,"0",0))</f>
        <v>0</v>
      </c>
      <c r="AA10" s="382" t="str">
        <f t="shared" ref="AA10:AA18" si="0">IF(SUM(G10:Z10)&gt;0,SUM(G10:Z10),IF(AA$19&gt;0,"0",0))</f>
        <v>0</v>
      </c>
    </row>
    <row r="11" spans="2:27" ht="24" customHeight="1" x14ac:dyDescent="0.2">
      <c r="B11" s="172" t="s">
        <v>394</v>
      </c>
      <c r="C11" s="782" t="s">
        <v>295</v>
      </c>
      <c r="D11" s="782"/>
      <c r="E11" s="782"/>
      <c r="F11" s="783"/>
      <c r="G11" s="383">
        <f>IF(OR(ｱ.燃え殻!F26&gt;0,ｱ.燃え殻!F26&lt;0),ｱ.燃え殻!F26,IF(G$19&gt;0,"0",0))</f>
        <v>0</v>
      </c>
      <c r="H11" s="383">
        <f>IF(OR(ｲ.汚泥!F26&gt;0,ｲ.汚泥!F26&lt;0),ｲ.汚泥!F26,IF(H$19&gt;0,"0",0))</f>
        <v>0</v>
      </c>
      <c r="I11" s="383">
        <f>IF(OR(ｳ.廃油!F26&gt;0,ｳ.廃油!F26&lt;0),ｳ.廃油!F26,IF(I$19&gt;0,"0",0))</f>
        <v>0</v>
      </c>
      <c r="J11" s="383">
        <f>IF(OR(ｴ.廃酸!$F26&gt;0,ｴ.廃酸!$F26&lt;0),ｴ.廃酸!F26,IF(J$19&gt;0,"0",0))</f>
        <v>0</v>
      </c>
      <c r="K11" s="383">
        <f>IF(OR(ｵ.廃ｱﾙｶﾘ!$F26&gt;0,ｵ.廃ｱﾙｶﾘ!$F26&lt;0),ｵ.廃ｱﾙｶﾘ!F26,IF(K$19&gt;0,"0",0))</f>
        <v>0</v>
      </c>
      <c r="L11" s="383" t="str">
        <f>IF(OR(ｶ.廃ﾌﾟﾗ類!F26&gt;0,ｶ.廃ﾌﾟﾗ類!F26&lt;0),ｶ.廃ﾌﾟﾗ類!F26,IF(L$19&gt;0,"0",0))</f>
        <v>0</v>
      </c>
      <c r="M11" s="383">
        <f>IF(OR(ｷ.紙くず!F26&gt;0,ｷ.紙くず!F26&lt;0),ｷ.紙くず!F26,IF(M$19&gt;0,"0",0))</f>
        <v>0</v>
      </c>
      <c r="N11" s="383" t="str">
        <f>IF(OR(ｸ.木くず!F26&gt;0,ｸ.木くず!F26&lt;0),ｸ.木くず!F26,IF(N$19&gt;0,"0",0))</f>
        <v>0</v>
      </c>
      <c r="O11" s="383" t="str">
        <f>IF(OR(ｹ.繊維くず!F26&gt;0,ｹ.繊維くず!F26&lt;0),ｹ.繊維くず!F26,IF(O$19&gt;0,"0",0))</f>
        <v>0</v>
      </c>
      <c r="P11" s="383">
        <f>IF(OR(ｺ.動植物性残さ!F26&gt;0,ｺ.動植物性残さ!F26&lt;0),ｺ.動植物性残さ!F26,IF(P$19&gt;0,"0",0))</f>
        <v>0</v>
      </c>
      <c r="Q11" s="383">
        <f>IF(OR(ｻ.動物系固形不要物!F26&gt;0,ｻ.動物系固形不要物!F26&lt;0),ｻ.動物系固形不要物!F26,IF(Q$19&gt;0,"0",0))</f>
        <v>0</v>
      </c>
      <c r="R11" s="383">
        <f>IF(OR(ｼ.ｺﾞﾑくず!F26&gt;0,ｼ.ｺﾞﾑくず!F26&lt;0),ｼ.ｺﾞﾑくず!F26,IF(R$19&gt;0,"0",0))</f>
        <v>0</v>
      </c>
      <c r="S11" s="383">
        <f>IF(OR(ｽ.金属くず!F26&gt;0,ｽ.金属くず!F26&lt;0),ｽ.金属くず!F26,IF(S$19&gt;0,"0",0))</f>
        <v>0</v>
      </c>
      <c r="T11" s="383" t="str">
        <f>IF(OR(ｾ.ｶﾞﾗｽ･ｺﾝｸﾘ･陶磁器くず!F26&gt;0,ｾ.ｶﾞﾗｽ･ｺﾝｸﾘ･陶磁器くず!F26&lt;0),ｾ.ｶﾞﾗｽ･ｺﾝｸﾘ･陶磁器くず!F26,IF(T$19&gt;0,"0",0))</f>
        <v>0</v>
      </c>
      <c r="U11" s="383">
        <f>IF(OR(ｿ.鉱さい!F26&gt;0,ｿ.鉱さい!F26&lt;0),ｿ.鉱さい!F26,IF(U$19&gt;0,"0",0))</f>
        <v>0</v>
      </c>
      <c r="V11" s="383" t="str">
        <f>IF(OR(ﾀ.がれき類!F26&gt;0,ﾀ.がれき類!F26&lt;0),ﾀ.がれき類!F26,IF(V$19&gt;0,"0",0))</f>
        <v>0</v>
      </c>
      <c r="W11" s="383">
        <f>IF(OR(ﾁ.動物のふん尿!F26&gt;0,ﾁ.動物のふん尿!F26&lt;0),ﾁ.動物のふん尿!F26,IF(W$19&gt;0,"0",0))</f>
        <v>0</v>
      </c>
      <c r="X11" s="383">
        <f>IF(OR(ﾂ.動物の死体!F26&gt;0,ﾂ.動物の死体!F26&lt;0),ﾂ.動物の死体!F26,IF(X$19&gt;0,"0",0))</f>
        <v>0</v>
      </c>
      <c r="Y11" s="383">
        <f>IF(OR(ﾃ.ばいじん!F26&gt;0,ﾃ.ばいじん!F26&lt;0),ﾃ.ばいじん!F26,IF(Y$19&gt;0,"0",0))</f>
        <v>0</v>
      </c>
      <c r="Z11" s="384" t="str">
        <f>IF(OR(ﾄ.混合廃棄物その他!F26&gt;0,ﾄ.混合廃棄物その他!F26&lt;0),ﾄ.混合廃棄物その他!F26,IF(Z$19&gt;0,"0",0))</f>
        <v>0</v>
      </c>
      <c r="AA11" s="385" t="str">
        <f t="shared" si="0"/>
        <v>0</v>
      </c>
    </row>
    <row r="12" spans="2:27" ht="24" customHeight="1" x14ac:dyDescent="0.2">
      <c r="B12" s="172">
        <v>6</v>
      </c>
      <c r="C12" s="782" t="s">
        <v>296</v>
      </c>
      <c r="D12" s="782"/>
      <c r="E12" s="782"/>
      <c r="F12" s="783"/>
      <c r="G12" s="383">
        <f>IF(OR(ｱ.燃え殻!F27&gt;0,ｱ.燃え殻!F27&lt;0),ｱ.燃え殻!F27,IF(G$19&gt;0,"0",0))</f>
        <v>0</v>
      </c>
      <c r="H12" s="383">
        <f>IF(OR(ｲ.汚泥!F27&gt;0,ｲ.汚泥!F27&lt;0),ｲ.汚泥!F27,IF(H$19&gt;0,"0",0))</f>
        <v>0</v>
      </c>
      <c r="I12" s="383">
        <f>IF(OR(ｳ.廃油!F27&gt;0,ｳ.廃油!F27&lt;0),ｳ.廃油!F27,IF(I$19&gt;0,"0",0))</f>
        <v>0</v>
      </c>
      <c r="J12" s="383">
        <f>IF(OR(ｴ.廃酸!$F27&gt;0,ｴ.廃酸!$F27&lt;0),ｴ.廃酸!F27,IF(J$19&gt;0,"0",0))</f>
        <v>0</v>
      </c>
      <c r="K12" s="383">
        <f>IF(OR(ｵ.廃ｱﾙｶﾘ!$F27&gt;0,ｵ.廃ｱﾙｶﾘ!$F27&lt;0),ｵ.廃ｱﾙｶﾘ!F27,IF(K$19&gt;0,"0",0))</f>
        <v>0</v>
      </c>
      <c r="L12" s="383" t="str">
        <f>IF(OR(ｶ.廃ﾌﾟﾗ類!F27&gt;0,ｶ.廃ﾌﾟﾗ類!F27&lt;0),ｶ.廃ﾌﾟﾗ類!F27,IF(L$19&gt;0,"0",0))</f>
        <v>0</v>
      </c>
      <c r="M12" s="383">
        <f>IF(OR(ｷ.紙くず!F27&gt;0,ｷ.紙くず!F27&lt;0),ｷ.紙くず!F27,IF(M$19&gt;0,"0",0))</f>
        <v>0</v>
      </c>
      <c r="N12" s="383" t="str">
        <f>IF(OR(ｸ.木くず!F27&gt;0,ｸ.木くず!F27&lt;0),ｸ.木くず!F27,IF(N$19&gt;0,"0",0))</f>
        <v>0</v>
      </c>
      <c r="O12" s="383" t="str">
        <f>IF(OR(ｹ.繊維くず!F27&gt;0,ｹ.繊維くず!F27&lt;0),ｹ.繊維くず!F27,IF(O$19&gt;0,"0",0))</f>
        <v>0</v>
      </c>
      <c r="P12" s="383">
        <f>IF(OR(ｺ.動植物性残さ!F27&gt;0,ｺ.動植物性残さ!F27&lt;0),ｺ.動植物性残さ!F27,IF(P$19&gt;0,"0",0))</f>
        <v>0</v>
      </c>
      <c r="Q12" s="383">
        <f>IF(OR(ｻ.動物系固形不要物!F27&gt;0,ｻ.動物系固形不要物!F27&lt;0),ｻ.動物系固形不要物!F27,IF(Q$19&gt;0,"0",0))</f>
        <v>0</v>
      </c>
      <c r="R12" s="383">
        <f>IF(OR(ｼ.ｺﾞﾑくず!F27&gt;0,ｼ.ｺﾞﾑくず!F27&lt;0),ｼ.ｺﾞﾑくず!F27,IF(R$19&gt;0,"0",0))</f>
        <v>0</v>
      </c>
      <c r="S12" s="383">
        <f>IF(OR(ｽ.金属くず!F27&gt;0,ｽ.金属くず!F27&lt;0),ｽ.金属くず!F27,IF(S$19&gt;0,"0",0))</f>
        <v>0</v>
      </c>
      <c r="T12" s="383" t="str">
        <f>IF(OR(ｾ.ｶﾞﾗｽ･ｺﾝｸﾘ･陶磁器くず!F27&gt;0,ｾ.ｶﾞﾗｽ･ｺﾝｸﾘ･陶磁器くず!F27&lt;0),ｾ.ｶﾞﾗｽ･ｺﾝｸﾘ･陶磁器くず!F27,IF(T$19&gt;0,"0",0))</f>
        <v>0</v>
      </c>
      <c r="U12" s="383">
        <f>IF(OR(ｿ.鉱さい!F27&gt;0,ｿ.鉱さい!F27&lt;0),ｿ.鉱さい!F27,IF(U$19&gt;0,"0",0))</f>
        <v>0</v>
      </c>
      <c r="V12" s="383" t="str">
        <f>IF(OR(ﾀ.がれき類!F27&gt;0,ﾀ.がれき類!F27&lt;0),ﾀ.がれき類!F27,IF(V$19&gt;0,"0",0))</f>
        <v>0</v>
      </c>
      <c r="W12" s="383">
        <f>IF(OR(ﾁ.動物のふん尿!F27&gt;0,ﾁ.動物のふん尿!F27&lt;0),ﾁ.動物のふん尿!F27,IF(W$19&gt;0,"0",0))</f>
        <v>0</v>
      </c>
      <c r="X12" s="383">
        <f>IF(OR(ﾂ.動物の死体!F27&gt;0,ﾂ.動物の死体!F27&lt;0),ﾂ.動物の死体!F27,IF(X$19&gt;0,"0",0))</f>
        <v>0</v>
      </c>
      <c r="Y12" s="383">
        <f>IF(OR(ﾃ.ばいじん!F27&gt;0,ﾃ.ばいじん!F27&lt;0),ﾃ.ばいじん!F27,IF(Y$19&gt;0,"0",0))</f>
        <v>0</v>
      </c>
      <c r="Z12" s="384" t="str">
        <f>IF(OR(ﾄ.混合廃棄物その他!F27&gt;0,ﾄ.混合廃棄物その他!F27&lt;0),ﾄ.混合廃棄物その他!F27,IF(Z$19&gt;0,"0",0))</f>
        <v>0</v>
      </c>
      <c r="AA12" s="385" t="str">
        <f t="shared" si="0"/>
        <v>0</v>
      </c>
    </row>
    <row r="13" spans="2:27" ht="24" customHeight="1" x14ac:dyDescent="0.2">
      <c r="B13" s="172" t="s">
        <v>226</v>
      </c>
      <c r="C13" s="790" t="s">
        <v>297</v>
      </c>
      <c r="D13" s="791"/>
      <c r="E13" s="791"/>
      <c r="F13" s="792"/>
      <c r="G13" s="383">
        <f>IF(OR(ｱ.燃え殻!F28&gt;0,ｱ.燃え殻!F28&lt;0),ｱ.燃え殻!F28,IF(G$19&gt;0,"0",0))</f>
        <v>0</v>
      </c>
      <c r="H13" s="383">
        <f>IF(OR(ｲ.汚泥!F28&gt;0,ｲ.汚泥!F28&lt;0),ｲ.汚泥!F28,IF(H$19&gt;0,"0",0))</f>
        <v>0</v>
      </c>
      <c r="I13" s="383">
        <f>IF(OR(ｳ.廃油!F28&gt;0,ｳ.廃油!F28&lt;0),ｳ.廃油!F28,IF(I$19&gt;0,"0",0))</f>
        <v>0</v>
      </c>
      <c r="J13" s="383">
        <f>IF(OR(ｴ.廃酸!$F28&gt;0,ｴ.廃酸!$F28&lt;0),ｴ.廃酸!F28,IF(J$19&gt;0,"0",0))</f>
        <v>0</v>
      </c>
      <c r="K13" s="383">
        <f>IF(OR(ｵ.廃ｱﾙｶﾘ!$F28&gt;0,ｵ.廃ｱﾙｶﾘ!$F28&lt;0),ｵ.廃ｱﾙｶﾘ!F28,IF(K$19&gt;0,"0",0))</f>
        <v>0</v>
      </c>
      <c r="L13" s="383" t="str">
        <f>IF(OR(ｶ.廃ﾌﾟﾗ類!F28&gt;0,ｶ.廃ﾌﾟﾗ類!F28&lt;0),ｶ.廃ﾌﾟﾗ類!F28,IF(L$19&gt;0,"0",0))</f>
        <v>0</v>
      </c>
      <c r="M13" s="383">
        <f>IF(OR(ｷ.紙くず!F28&gt;0,ｷ.紙くず!F28&lt;0),ｷ.紙くず!F28,IF(M$19&gt;0,"0",0))</f>
        <v>0</v>
      </c>
      <c r="N13" s="383" t="str">
        <f>IF(OR(ｸ.木くず!F28&gt;0,ｸ.木くず!F28&lt;0),ｸ.木くず!F28,IF(N$19&gt;0,"0",0))</f>
        <v>0</v>
      </c>
      <c r="O13" s="383" t="str">
        <f>IF(OR(ｹ.繊維くず!F28&gt;0,ｹ.繊維くず!F28&lt;0),ｹ.繊維くず!F28,IF(O$19&gt;0,"0",0))</f>
        <v>0</v>
      </c>
      <c r="P13" s="383">
        <f>IF(OR(ｺ.動植物性残さ!F28&gt;0,ｺ.動植物性残さ!F28&lt;0),ｺ.動植物性残さ!F28,IF(P$19&gt;0,"0",0))</f>
        <v>0</v>
      </c>
      <c r="Q13" s="383">
        <f>IF(OR(ｻ.動物系固形不要物!F28&gt;0,ｻ.動物系固形不要物!F28&lt;0),ｻ.動物系固形不要物!F28,IF(Q$19&gt;0,"0",0))</f>
        <v>0</v>
      </c>
      <c r="R13" s="383">
        <f>IF(OR(ｼ.ｺﾞﾑくず!F28&gt;0,ｼ.ｺﾞﾑくず!F28&lt;0),ｼ.ｺﾞﾑくず!F28,IF(R$19&gt;0,"0",0))</f>
        <v>0</v>
      </c>
      <c r="S13" s="383">
        <f>IF(OR(ｽ.金属くず!F28&gt;0,ｽ.金属くず!F28&lt;0),ｽ.金属くず!F28,IF(S$19&gt;0,"0",0))</f>
        <v>0</v>
      </c>
      <c r="T13" s="383" t="str">
        <f>IF(OR(ｾ.ｶﾞﾗｽ･ｺﾝｸﾘ･陶磁器くず!F28&gt;0,ｾ.ｶﾞﾗｽ･ｺﾝｸﾘ･陶磁器くず!F28&lt;0),ｾ.ｶﾞﾗｽ･ｺﾝｸﾘ･陶磁器くず!F28,IF(T$19&gt;0,"0",0))</f>
        <v>0</v>
      </c>
      <c r="U13" s="383">
        <f>IF(OR(ｿ.鉱さい!F28&gt;0,ｿ.鉱さい!F28&lt;0),ｿ.鉱さい!F28,IF(U$19&gt;0,"0",0))</f>
        <v>0</v>
      </c>
      <c r="V13" s="383" t="str">
        <f>IF(OR(ﾀ.がれき類!F28&gt;0,ﾀ.がれき類!F28&lt;0),ﾀ.がれき類!F28,IF(V$19&gt;0,"0",0))</f>
        <v>0</v>
      </c>
      <c r="W13" s="383">
        <f>IF(OR(ﾁ.動物のふん尿!F28&gt;0,ﾁ.動物のふん尿!F28&lt;0),ﾁ.動物のふん尿!F28,IF(W$19&gt;0,"0",0))</f>
        <v>0</v>
      </c>
      <c r="X13" s="383">
        <f>IF(OR(ﾂ.動物の死体!F28&gt;0,ﾂ.動物の死体!F28&lt;0),ﾂ.動物の死体!F28,IF(X$19&gt;0,"0",0))</f>
        <v>0</v>
      </c>
      <c r="Y13" s="383">
        <f>IF(OR(ﾃ.ばいじん!F28&gt;0,ﾃ.ばいじん!F28&lt;0),ﾃ.ばいじん!F28,IF(Y$19&gt;0,"0",0))</f>
        <v>0</v>
      </c>
      <c r="Z13" s="384" t="str">
        <f>IF(OR(ﾄ.混合廃棄物その他!F28&gt;0,ﾄ.混合廃棄物その他!F28&lt;0),ﾄ.混合廃棄物その他!F28,IF(Z$19&gt;0,"0",0))</f>
        <v>0</v>
      </c>
      <c r="AA13" s="385" t="str">
        <f t="shared" si="0"/>
        <v>0</v>
      </c>
    </row>
    <row r="14" spans="2:27" ht="24" customHeight="1" x14ac:dyDescent="0.2">
      <c r="B14" s="172" t="s">
        <v>227</v>
      </c>
      <c r="C14" s="782" t="s">
        <v>298</v>
      </c>
      <c r="D14" s="782"/>
      <c r="E14" s="782"/>
      <c r="F14" s="783"/>
      <c r="G14" s="383">
        <f>IF(OR(ｱ.燃え殻!F29&gt;0,ｱ.燃え殻!F29&lt;0),ｱ.燃え殻!F29,IF(G$19&gt;0,"0",0))</f>
        <v>0</v>
      </c>
      <c r="H14" s="383">
        <f>IF(OR(ｲ.汚泥!F29&gt;0,ｲ.汚泥!F29&lt;0),ｲ.汚泥!F29,IF(H$19&gt;0,"0",0))</f>
        <v>0</v>
      </c>
      <c r="I14" s="383">
        <f>IF(OR(ｳ.廃油!F29&gt;0,ｳ.廃油!F29&lt;0),ｳ.廃油!F29,IF(I$19&gt;0,"0",0))</f>
        <v>0</v>
      </c>
      <c r="J14" s="383">
        <f>IF(OR(ｴ.廃酸!$F29&gt;0,ｴ.廃酸!$F29&lt;0),ｴ.廃酸!F29,IF(J$19&gt;0,"0",0))</f>
        <v>0</v>
      </c>
      <c r="K14" s="383">
        <f>IF(OR(ｵ.廃ｱﾙｶﾘ!$F29&gt;0,ｵ.廃ｱﾙｶﾘ!$F29&lt;0),ｵ.廃ｱﾙｶﾘ!F29,IF(K$19&gt;0,"0",0))</f>
        <v>0</v>
      </c>
      <c r="L14" s="383">
        <f>IF(OR(ｶ.廃ﾌﾟﾗ類!F29&gt;0,ｶ.廃ﾌﾟﾗ類!F29&lt;0),ｶ.廃ﾌﾟﾗ類!F29,IF(L$19&gt;0,"0",0))</f>
        <v>85.2</v>
      </c>
      <c r="M14" s="383">
        <f>IF(OR(ｷ.紙くず!F29&gt;0,ｷ.紙くず!F29&lt;0),ｷ.紙くず!F29,IF(M$19&gt;0,"0",0))</f>
        <v>0</v>
      </c>
      <c r="N14" s="383">
        <f>IF(OR(ｸ.木くず!F29&gt;0,ｸ.木くず!F29&lt;0),ｸ.木くず!F29,IF(N$19&gt;0,"0",0))</f>
        <v>1469.2</v>
      </c>
      <c r="O14" s="383">
        <f>IF(OR(ｹ.繊維くず!F29&gt;0,ｹ.繊維くず!F29&lt;0),ｹ.繊維くず!F29,IF(O$19&gt;0,"0",0))</f>
        <v>13.7</v>
      </c>
      <c r="P14" s="383">
        <f>IF(OR(ｺ.動植物性残さ!F29&gt;0,ｺ.動植物性残さ!F29&lt;0),ｺ.動植物性残さ!F29,IF(P$19&gt;0,"0",0))</f>
        <v>0</v>
      </c>
      <c r="Q14" s="383">
        <f>IF(OR(ｻ.動物系固形不要物!F29&gt;0,ｻ.動物系固形不要物!F29&lt;0),ｻ.動物系固形不要物!F29,IF(Q$19&gt;0,"0",0))</f>
        <v>0</v>
      </c>
      <c r="R14" s="383">
        <f>IF(OR(ｼ.ｺﾞﾑくず!F29&gt;0,ｼ.ｺﾞﾑくず!F29&lt;0),ｼ.ｺﾞﾑくず!F29,IF(R$19&gt;0,"0",0))</f>
        <v>0</v>
      </c>
      <c r="S14" s="383">
        <f>IF(OR(ｽ.金属くず!F29&gt;0,ｽ.金属くず!F29&lt;0),ｽ.金属くず!F29,IF(S$19&gt;0,"0",0))</f>
        <v>0</v>
      </c>
      <c r="T14" s="383">
        <f>IF(OR(ｾ.ｶﾞﾗｽ･ｺﾝｸﾘ･陶磁器くず!F29&gt;0,ｾ.ｶﾞﾗｽ･ｺﾝｸﾘ･陶磁器くず!F29&lt;0),ｾ.ｶﾞﾗｽ･ｺﾝｸﾘ･陶磁器くず!F29,IF(T$19&gt;0,"0",0))</f>
        <v>386.2</v>
      </c>
      <c r="U14" s="383">
        <f>IF(OR(ｿ.鉱さい!F29&gt;0,ｿ.鉱さい!F29&lt;0),ｿ.鉱さい!F29,IF(U$19&gt;0,"0",0))</f>
        <v>0</v>
      </c>
      <c r="V14" s="383">
        <f>IF(OR(ﾀ.がれき類!F29&gt;0,ﾀ.がれき類!F29&lt;0),ﾀ.がれき類!F29,IF(V$19&gt;0,"0",0))</f>
        <v>8321.7999999999993</v>
      </c>
      <c r="W14" s="383">
        <f>IF(OR(ﾁ.動物のふん尿!F29&gt;0,ﾁ.動物のふん尿!F29&lt;0),ﾁ.動物のふん尿!F29,IF(W$19&gt;0,"0",0))</f>
        <v>0</v>
      </c>
      <c r="X14" s="383">
        <f>IF(OR(ﾂ.動物の死体!F29&gt;0,ﾂ.動物の死体!F29&lt;0),ﾂ.動物の死体!F29,IF(X$19&gt;0,"0",0))</f>
        <v>0</v>
      </c>
      <c r="Y14" s="383">
        <f>IF(OR(ﾃ.ばいじん!F29&gt;0,ﾃ.ばいじん!F29&lt;0),ﾃ.ばいじん!F29,IF(Y$19&gt;0,"0",0))</f>
        <v>0</v>
      </c>
      <c r="Z14" s="384">
        <f>IF(OR(ﾄ.混合廃棄物その他!F29&gt;0,ﾄ.混合廃棄物その他!F29&lt;0),ﾄ.混合廃棄物その他!F29,IF(Z$19&gt;0,"0",0))</f>
        <v>292.39999999999998</v>
      </c>
      <c r="AA14" s="385">
        <f t="shared" si="0"/>
        <v>10568.499999999998</v>
      </c>
    </row>
    <row r="15" spans="2:27" ht="24" customHeight="1" x14ac:dyDescent="0.2">
      <c r="B15" s="172" t="s">
        <v>228</v>
      </c>
      <c r="C15" s="782" t="s">
        <v>299</v>
      </c>
      <c r="D15" s="782"/>
      <c r="E15" s="782"/>
      <c r="F15" s="783"/>
      <c r="G15" s="383">
        <f>IF(OR(ｱ.燃え殻!F30&gt;0,ｱ.燃え殻!F30&lt;0),ｱ.燃え殻!F30,IF(G$19&gt;0,"0",0))</f>
        <v>0</v>
      </c>
      <c r="H15" s="383">
        <f>IF(OR(ｲ.汚泥!F30&gt;0,ｲ.汚泥!F30&lt;0),ｲ.汚泥!F30,IF(H$19&gt;0,"0",0))</f>
        <v>0</v>
      </c>
      <c r="I15" s="383">
        <f>IF(OR(ｳ.廃油!F30&gt;0,ｳ.廃油!F30&lt;0),ｳ.廃油!F30,IF(I$19&gt;0,"0",0))</f>
        <v>0</v>
      </c>
      <c r="J15" s="383">
        <f>IF(OR(ｴ.廃酸!$F30&gt;0,ｴ.廃酸!$F30&lt;0),ｴ.廃酸!F30,IF(J$19&gt;0,"0",0))</f>
        <v>0</v>
      </c>
      <c r="K15" s="383">
        <f>IF(OR(ｵ.廃ｱﾙｶﾘ!$F30&gt;0,ｵ.廃ｱﾙｶﾘ!$F30&lt;0),ｵ.廃ｱﾙｶﾘ!F30,IF(K$19&gt;0,"0",0))</f>
        <v>0</v>
      </c>
      <c r="L15" s="383" t="str">
        <f>IF(OR(ｶ.廃ﾌﾟﾗ類!F30&gt;0,ｶ.廃ﾌﾟﾗ類!F30&lt;0),ｶ.廃ﾌﾟﾗ類!F30,IF(L$19&gt;0,"0",0))</f>
        <v>0</v>
      </c>
      <c r="M15" s="383">
        <f>IF(OR(ｷ.紙くず!F30&gt;0,ｷ.紙くず!F30&lt;0),ｷ.紙くず!F30,IF(M$19&gt;0,"0",0))</f>
        <v>0</v>
      </c>
      <c r="N15" s="383" t="str">
        <f>IF(OR(ｸ.木くず!F30&gt;0,ｸ.木くず!F30&lt;0),ｸ.木くず!F30,IF(N$19&gt;0,"0",0))</f>
        <v>0</v>
      </c>
      <c r="O15" s="383" t="str">
        <f>IF(OR(ｹ.繊維くず!F30&gt;0,ｹ.繊維くず!F30&lt;0),ｹ.繊維くず!F30,IF(O$19&gt;0,"0",0))</f>
        <v>0</v>
      </c>
      <c r="P15" s="383">
        <f>IF(OR(ｺ.動植物性残さ!F30&gt;0,ｺ.動植物性残さ!F30&lt;0),ｺ.動植物性残さ!F30,IF(P$19&gt;0,"0",0))</f>
        <v>0</v>
      </c>
      <c r="Q15" s="383">
        <f>IF(OR(ｻ.動物系固形不要物!F30&gt;0,ｻ.動物系固形不要物!F30&lt;0),ｻ.動物系固形不要物!F30,IF(Q$19&gt;0,"0",0))</f>
        <v>0</v>
      </c>
      <c r="R15" s="383">
        <f>IF(OR(ｼ.ｺﾞﾑくず!F30&gt;0,ｼ.ｺﾞﾑくず!F30&lt;0),ｼ.ｺﾞﾑくず!F30,IF(R$19&gt;0,"0",0))</f>
        <v>0</v>
      </c>
      <c r="S15" s="383">
        <f>IF(OR(ｽ.金属くず!F30&gt;0,ｽ.金属くず!F30&lt;0),ｽ.金属くず!F30,IF(S$19&gt;0,"0",0))</f>
        <v>0</v>
      </c>
      <c r="T15" s="383" t="str">
        <f>IF(OR(ｾ.ｶﾞﾗｽ･ｺﾝｸﾘ･陶磁器くず!F30&gt;0,ｾ.ｶﾞﾗｽ･ｺﾝｸﾘ･陶磁器くず!F30&lt;0),ｾ.ｶﾞﾗｽ･ｺﾝｸﾘ･陶磁器くず!F30,IF(T$19&gt;0,"0",0))</f>
        <v>0</v>
      </c>
      <c r="U15" s="383">
        <f>IF(OR(ｿ.鉱さい!F30&gt;0,ｿ.鉱さい!F30&lt;0),ｿ.鉱さい!F30,IF(U$19&gt;0,"0",0))</f>
        <v>0</v>
      </c>
      <c r="V15" s="383" t="str">
        <f>IF(OR(ﾀ.がれき類!F30&gt;0,ﾀ.がれき類!F30&lt;0),ﾀ.がれき類!F30,IF(V$19&gt;0,"0",0))</f>
        <v>0</v>
      </c>
      <c r="W15" s="383">
        <f>IF(OR(ﾁ.動物のふん尿!F30&gt;0,ﾁ.動物のふん尿!F30&lt;0),ﾁ.動物のふん尿!F30,IF(W$19&gt;0,"0",0))</f>
        <v>0</v>
      </c>
      <c r="X15" s="383">
        <f>IF(OR(ﾂ.動物の死体!F30&gt;0,ﾂ.動物の死体!F30&lt;0),ﾂ.動物の死体!F30,IF(X$19&gt;0,"0",0))</f>
        <v>0</v>
      </c>
      <c r="Y15" s="383">
        <f>IF(OR(ﾃ.ばいじん!F30&gt;0,ﾃ.ばいじん!F30&lt;0),ﾃ.ばいじん!F30,IF(Y$19&gt;0,"0",0))</f>
        <v>0</v>
      </c>
      <c r="Z15" s="384" t="str">
        <f>IF(OR(ﾄ.混合廃棄物その他!F30&gt;0,ﾄ.混合廃棄物その他!F30&lt;0),ﾄ.混合廃棄物その他!F30,IF(Z$19&gt;0,"0",0))</f>
        <v>0</v>
      </c>
      <c r="AA15" s="385" t="str">
        <f t="shared" si="0"/>
        <v>0</v>
      </c>
    </row>
    <row r="16" spans="2:27" ht="24" customHeight="1" x14ac:dyDescent="0.2">
      <c r="B16" s="172" t="s">
        <v>229</v>
      </c>
      <c r="C16" s="782" t="s">
        <v>300</v>
      </c>
      <c r="D16" s="782"/>
      <c r="E16" s="782"/>
      <c r="F16" s="783"/>
      <c r="G16" s="383">
        <f>IF(OR(ｱ.燃え殻!F31&gt;0,ｱ.燃え殻!F31&lt;0),ｱ.燃え殻!F31,IF(G$19&gt;0,"0",0))</f>
        <v>0</v>
      </c>
      <c r="H16" s="383">
        <f>IF(OR(ｲ.汚泥!F31&gt;0,ｲ.汚泥!F31&lt;0),ｲ.汚泥!F31,IF(H$19&gt;0,"0",0))</f>
        <v>0</v>
      </c>
      <c r="I16" s="383">
        <f>IF(OR(ｳ.廃油!F31&gt;0,ｳ.廃油!F31&lt;0),ｳ.廃油!F31,IF(I$19&gt;0,"0",0))</f>
        <v>0</v>
      </c>
      <c r="J16" s="383">
        <f>IF(OR(ｴ.廃酸!$F31&gt;0,ｴ.廃酸!$F31&lt;0),ｴ.廃酸!F31,IF(J$19&gt;0,"0",0))</f>
        <v>0</v>
      </c>
      <c r="K16" s="383">
        <f>IF(OR(ｵ.廃ｱﾙｶﾘ!$F31&gt;0,ｵ.廃ｱﾙｶﾘ!$F31&lt;0),ｵ.廃ｱﾙｶﾘ!F31,IF(K$19&gt;0,"0",0))</f>
        <v>0</v>
      </c>
      <c r="L16" s="383">
        <f>IF(OR(ｶ.廃ﾌﾟﾗ類!F31&gt;0,ｶ.廃ﾌﾟﾗ類!F31&lt;0),ｶ.廃ﾌﾟﾗ類!F31,IF(L$19&gt;0,"0",0))</f>
        <v>85.2</v>
      </c>
      <c r="M16" s="383">
        <f>IF(OR(ｷ.紙くず!F31&gt;0,ｷ.紙くず!F31&lt;0),ｷ.紙くず!F31,IF(M$19&gt;0,"0",0))</f>
        <v>0</v>
      </c>
      <c r="N16" s="383">
        <f>IF(OR(ｸ.木くず!F31&gt;0,ｸ.木くず!F31&lt;0),ｸ.木くず!F31,IF(N$19&gt;0,"0",0))</f>
        <v>1469.2</v>
      </c>
      <c r="O16" s="383">
        <f>IF(OR(ｹ.繊維くず!F31&gt;0,ｹ.繊維くず!F31&lt;0),ｹ.繊維くず!F31,IF(O$19&gt;0,"0",0))</f>
        <v>13.7</v>
      </c>
      <c r="P16" s="383">
        <f>IF(OR(ｺ.動植物性残さ!F31&gt;0,ｺ.動植物性残さ!F31&lt;0),ｺ.動植物性残さ!F31,IF(P$19&gt;0,"0",0))</f>
        <v>0</v>
      </c>
      <c r="Q16" s="383">
        <f>IF(OR(ｻ.動物系固形不要物!F31&gt;0,ｻ.動物系固形不要物!F31&lt;0),ｻ.動物系固形不要物!F31,IF(Q$19&gt;0,"0",0))</f>
        <v>0</v>
      </c>
      <c r="R16" s="383">
        <f>IF(OR(ｼ.ｺﾞﾑくず!F31&gt;0,ｼ.ｺﾞﾑくず!F31&lt;0),ｼ.ｺﾞﾑくず!F31,IF(R$19&gt;0,"0",0))</f>
        <v>0</v>
      </c>
      <c r="S16" s="383">
        <f>IF(OR(ｽ.金属くず!F31&gt;0,ｽ.金属くず!F31&lt;0),ｽ.金属くず!F31,IF(S$19&gt;0,"0",0))</f>
        <v>0</v>
      </c>
      <c r="T16" s="383">
        <f>IF(OR(ｾ.ｶﾞﾗｽ･ｺﾝｸﾘ･陶磁器くず!F31&gt;0,ｾ.ｶﾞﾗｽ･ｺﾝｸﾘ･陶磁器くず!F31&lt;0),ｾ.ｶﾞﾗｽ･ｺﾝｸﾘ･陶磁器くず!F31,IF(T$19&gt;0,"0",0))</f>
        <v>386.2</v>
      </c>
      <c r="U16" s="383">
        <f>IF(OR(ｿ.鉱さい!F31&gt;0,ｿ.鉱さい!F31&lt;0),ｿ.鉱さい!F31,IF(U$19&gt;0,"0",0))</f>
        <v>0</v>
      </c>
      <c r="V16" s="383">
        <f>IF(OR(ﾀ.がれき類!F31&gt;0,ﾀ.がれき類!F31&lt;0),ﾀ.がれき類!F31,IF(V$19&gt;0,"0",0))</f>
        <v>8321.7999999999993</v>
      </c>
      <c r="W16" s="383">
        <f>IF(OR(ﾁ.動物のふん尿!F31&gt;0,ﾁ.動物のふん尿!F31&lt;0),ﾁ.動物のふん尿!F31,IF(W$19&gt;0,"0",0))</f>
        <v>0</v>
      </c>
      <c r="X16" s="383">
        <f>IF(OR(ﾂ.動物の死体!F31&gt;0,ﾂ.動物の死体!F31&lt;0),ﾂ.動物の死体!F31,IF(X$19&gt;0,"0",0))</f>
        <v>0</v>
      </c>
      <c r="Y16" s="383">
        <f>IF(OR(ﾃ.ばいじん!F31&gt;0,ﾃ.ばいじん!F31&lt;0),ﾃ.ばいじん!F31,IF(Y$19&gt;0,"0",0))</f>
        <v>0</v>
      </c>
      <c r="Z16" s="384" t="str">
        <f>IF(OR(ﾄ.混合廃棄物その他!F31&gt;0,ﾄ.混合廃棄物その他!F31&lt;0),ﾄ.混合廃棄物その他!F31,IF(Z$19&gt;0,"0",0))</f>
        <v>0</v>
      </c>
      <c r="AA16" s="385">
        <f t="shared" si="0"/>
        <v>10276.099999999999</v>
      </c>
    </row>
    <row r="17" spans="2:27" ht="24" customHeight="1" x14ac:dyDescent="0.2">
      <c r="B17" s="172"/>
      <c r="C17" s="782" t="s">
        <v>408</v>
      </c>
      <c r="D17" s="782"/>
      <c r="E17" s="782"/>
      <c r="F17" s="783"/>
      <c r="G17" s="383">
        <f>IF(OR(ｱ.燃え殻!F32&gt;0,ｱ.燃え殻!F32&lt;0),ｱ.燃え殻!F32,IF(G$19&gt;0,"0",0))</f>
        <v>0</v>
      </c>
      <c r="H17" s="383">
        <f>IF(OR(ｲ.汚泥!F32&gt;0,ｲ.汚泥!F32&lt;0),ｲ.汚泥!F32,IF(H$19&gt;0,"0",0))</f>
        <v>0</v>
      </c>
      <c r="I17" s="383">
        <f>IF(OR(ｳ.廃油!F32&gt;0,ｳ.廃油!F32&lt;0),ｳ.廃油!F32,IF(I$19&gt;0,"0",0))</f>
        <v>0</v>
      </c>
      <c r="J17" s="383">
        <f>IF(OR(ｴ.廃酸!$F32&gt;0,ｴ.廃酸!$F32&lt;0),ｴ.廃酸!F32,IF(J$19&gt;0,"0",0))</f>
        <v>0</v>
      </c>
      <c r="K17" s="383">
        <f>IF(OR(ｵ.廃ｱﾙｶﾘ!$F32&gt;0,ｵ.廃ｱﾙｶﾘ!$F32&lt;0),ｵ.廃ｱﾙｶﾘ!F32,IF(K$19&gt;0,"0",0))</f>
        <v>0</v>
      </c>
      <c r="L17" s="383" t="str">
        <f>IF(OR(ｶ.廃ﾌﾟﾗ類!F32&gt;0,ｶ.廃ﾌﾟﾗ類!F32&lt;0),ｶ.廃ﾌﾟﾗ類!F32,IF(L$19&gt;0,"0",0))</f>
        <v>0</v>
      </c>
      <c r="M17" s="383">
        <f>IF(OR(ｷ.紙くず!F32&gt;0,ｷ.紙くず!F32&lt;0),ｷ.紙くず!F32,IF(M$19&gt;0,"0",0))</f>
        <v>0</v>
      </c>
      <c r="N17" s="383" t="str">
        <f>IF(OR(ｸ.木くず!F32&gt;0,ｸ.木くず!F32&lt;0),ｸ.木くず!F32,IF(N$19&gt;0,"0",0))</f>
        <v>0</v>
      </c>
      <c r="O17" s="383" t="str">
        <f>IF(OR(ｹ.繊維くず!F32&gt;0,ｹ.繊維くず!F32&lt;0),ｹ.繊維くず!F32,IF(O$19&gt;0,"0",0))</f>
        <v>0</v>
      </c>
      <c r="P17" s="383">
        <f>IF(OR(ｺ.動植物性残さ!F32&gt;0,ｺ.動植物性残さ!F32&lt;0),ｺ.動植物性残さ!F32,IF(P$19&gt;0,"0",0))</f>
        <v>0</v>
      </c>
      <c r="Q17" s="383">
        <f>IF(OR(ｻ.動物系固形不要物!F32&gt;0,ｻ.動物系固形不要物!F32&lt;0),ｻ.動物系固形不要物!F32,IF(Q$19&gt;0,"0",0))</f>
        <v>0</v>
      </c>
      <c r="R17" s="383">
        <f>IF(OR(ｼ.ｺﾞﾑくず!F32&gt;0,ｼ.ｺﾞﾑくず!F32&lt;0),ｼ.ｺﾞﾑくず!F32,IF(R$19&gt;0,"0",0))</f>
        <v>0</v>
      </c>
      <c r="S17" s="383">
        <f>IF(OR(ｽ.金属くず!F32&gt;0,ｽ.金属くず!F32&lt;0),ｽ.金属くず!F32,IF(S$19&gt;0,"0",0))</f>
        <v>0</v>
      </c>
      <c r="T17" s="383" t="str">
        <f>IF(OR(ｾ.ｶﾞﾗｽ･ｺﾝｸﾘ･陶磁器くず!F32&gt;0,ｾ.ｶﾞﾗｽ･ｺﾝｸﾘ･陶磁器くず!F32&lt;0),ｾ.ｶﾞﾗｽ･ｺﾝｸﾘ･陶磁器くず!F32,IF(T$19&gt;0,"0",0))</f>
        <v>0</v>
      </c>
      <c r="U17" s="383">
        <f>IF(OR(ｿ.鉱さい!F32&gt;0,ｿ.鉱さい!F32&lt;0),ｿ.鉱さい!F32,IF(U$19&gt;0,"0",0))</f>
        <v>0</v>
      </c>
      <c r="V17" s="383" t="str">
        <f>IF(OR(ﾀ.がれき類!F32&gt;0,ﾀ.がれき類!F32&lt;0),ﾀ.がれき類!F32,IF(V$19&gt;0,"0",0))</f>
        <v>0</v>
      </c>
      <c r="W17" s="383">
        <f>IF(OR(ﾁ.動物のふん尿!F32&gt;0,ﾁ.動物のふん尿!F32&lt;0),ﾁ.動物のふん尿!F32,IF(W$19&gt;0,"0",0))</f>
        <v>0</v>
      </c>
      <c r="X17" s="383">
        <f>IF(OR(ﾂ.動物の死体!F32&gt;0,ﾂ.動物の死体!F32&lt;0),ﾂ.動物の死体!F32,IF(X$19&gt;0,"0",0))</f>
        <v>0</v>
      </c>
      <c r="Y17" s="383">
        <f>IF(OR(ﾃ.ばいじん!F32&gt;0,ﾃ.ばいじん!F32&lt;0),ﾃ.ばいじん!F32,IF(Y$19&gt;0,"0",0))</f>
        <v>0</v>
      </c>
      <c r="Z17" s="384" t="str">
        <f>IF(OR(ﾄ.混合廃棄物その他!F32&gt;0,ﾄ.混合廃棄物その他!F32&lt;0),ﾄ.混合廃棄物その他!F32,IF(Z$19&gt;0,"0",0))</f>
        <v>0</v>
      </c>
      <c r="AA17" s="385" t="str">
        <f t="shared" si="0"/>
        <v>0</v>
      </c>
    </row>
    <row r="18" spans="2:27" ht="24" customHeight="1" thickBot="1" x14ac:dyDescent="0.25">
      <c r="B18" s="173"/>
      <c r="C18" s="217" t="s">
        <v>326</v>
      </c>
      <c r="D18" s="780" t="s">
        <v>428</v>
      </c>
      <c r="E18" s="780"/>
      <c r="F18" s="781"/>
      <c r="G18" s="386">
        <f>IF(OR(ｱ.燃え殻!F33&gt;0,ｱ.燃え殻!F33&lt;0),ｱ.燃え殻!F33,IF(G$19&gt;0,"0",0))</f>
        <v>0</v>
      </c>
      <c r="H18" s="386">
        <f>IF(OR(ｲ.汚泥!F33&gt;0,ｲ.汚泥!F33&lt;0),ｲ.汚泥!F33,IF(H$19&gt;0,"0",0))</f>
        <v>0</v>
      </c>
      <c r="I18" s="386">
        <f>IF(OR(ｳ.廃油!F33&gt;0,ｳ.廃油!F33&lt;0),ｳ.廃油!F33,IF(I$19&gt;0,"0",0))</f>
        <v>0</v>
      </c>
      <c r="J18" s="386">
        <f>IF(OR(ｴ.廃酸!$F33&gt;0,ｴ.廃酸!$F33&lt;0),ｴ.廃酸!F33,IF(J$19&gt;0,"0",0))</f>
        <v>0</v>
      </c>
      <c r="K18" s="386">
        <f>IF(OR(ｵ.廃ｱﾙｶﾘ!$F33&gt;0,ｵ.廃ｱﾙｶﾘ!$F33&lt;0),ｵ.廃ｱﾙｶﾘ!F33,IF(K$19&gt;0,"0",0))</f>
        <v>0</v>
      </c>
      <c r="L18" s="386" t="str">
        <f>IF(OR(ｶ.廃ﾌﾟﾗ類!F33&gt;0,ｶ.廃ﾌﾟﾗ類!F33&lt;0),ｶ.廃ﾌﾟﾗ類!F33,IF(L$19&gt;0,"0",0))</f>
        <v>0</v>
      </c>
      <c r="M18" s="386">
        <f>IF(OR(ｷ.紙くず!F33&gt;0,ｷ.紙くず!F33&lt;0),ｷ.紙くず!F33,IF(M$19&gt;0,"0",0))</f>
        <v>0</v>
      </c>
      <c r="N18" s="386" t="str">
        <f>IF(OR(ｸ.木くず!F33&gt;0,ｸ.木くず!F33&lt;0),ｸ.木くず!F33,IF(N$19&gt;0,"0",0))</f>
        <v>0</v>
      </c>
      <c r="O18" s="386" t="str">
        <f>IF(OR(ｹ.繊維くず!F33&gt;0,ｹ.繊維くず!F33&lt;0),ｹ.繊維くず!F33,IF(O$19&gt;0,"0",0))</f>
        <v>0</v>
      </c>
      <c r="P18" s="386">
        <f>IF(OR(ｺ.動植物性残さ!F33&gt;0,ｺ.動植物性残さ!F33&lt;0),ｺ.動植物性残さ!F33,IF(P$19&gt;0,"0",0))</f>
        <v>0</v>
      </c>
      <c r="Q18" s="386">
        <f>IF(OR(ｻ.動物系固形不要物!F33&gt;0,ｻ.動物系固形不要物!F33&lt;0),ｻ.動物系固形不要物!F33,IF(Q$19&gt;0,"0",0))</f>
        <v>0</v>
      </c>
      <c r="R18" s="386">
        <f>IF(OR(ｼ.ｺﾞﾑくず!F33&gt;0,ｼ.ｺﾞﾑくず!F33&lt;0),ｼ.ｺﾞﾑくず!F33,IF(R$19&gt;0,"0",0))</f>
        <v>0</v>
      </c>
      <c r="S18" s="386">
        <f>IF(OR(ｽ.金属くず!F33&gt;0,ｽ.金属くず!F33&lt;0),ｽ.金属くず!F33,IF(S$19&gt;0,"0",0))</f>
        <v>0</v>
      </c>
      <c r="T18" s="386" t="str">
        <f>IF(OR(ｾ.ｶﾞﾗｽ･ｺﾝｸﾘ･陶磁器くず!F33&gt;0,ｾ.ｶﾞﾗｽ･ｺﾝｸﾘ･陶磁器くず!F33&lt;0),ｾ.ｶﾞﾗｽ･ｺﾝｸﾘ･陶磁器くず!F33,IF(T$19&gt;0,"0",0))</f>
        <v>0</v>
      </c>
      <c r="U18" s="386">
        <f>IF(OR(ｿ.鉱さい!F33&gt;0,ｿ.鉱さい!F33&lt;0),ｿ.鉱さい!F33,IF(U$19&gt;0,"0",0))</f>
        <v>0</v>
      </c>
      <c r="V18" s="386" t="str">
        <f>IF(OR(ﾀ.がれき類!F33&gt;0,ﾀ.がれき類!F33&lt;0),ﾀ.がれき類!F33,IF(V$19&gt;0,"0",0))</f>
        <v>0</v>
      </c>
      <c r="W18" s="386">
        <f>IF(OR(ﾁ.動物のふん尿!F33&gt;0,ﾁ.動物のふん尿!F33&lt;0),ﾁ.動物のふん尿!F33,IF(W$19&gt;0,"0",0))</f>
        <v>0</v>
      </c>
      <c r="X18" s="386">
        <f>IF(OR(ﾂ.動物の死体!F33&gt;0,ﾂ.動物の死体!F33&lt;0),ﾂ.動物の死体!F33,IF(X$19&gt;0,"0",0))</f>
        <v>0</v>
      </c>
      <c r="Y18" s="386">
        <f>IF(OR(ﾃ.ばいじん!F33&gt;0,ﾃ.ばいじん!F33&lt;0),ﾃ.ばいじん!F33,IF(Y$19&gt;0,"0",0))</f>
        <v>0</v>
      </c>
      <c r="Z18" s="387" t="str">
        <f>IF(OR(ﾄ.混合廃棄物その他!F33&gt;0,ﾄ.混合廃棄物その他!F33&lt;0),ﾄ.混合廃棄物その他!F33,IF(Z$19&gt;0,"0",0))</f>
        <v>0</v>
      </c>
      <c r="AA18" s="388" t="str">
        <f t="shared" si="0"/>
        <v>0</v>
      </c>
    </row>
    <row r="19" spans="2:27" ht="24" customHeight="1" thickTop="1" x14ac:dyDescent="0.2">
      <c r="B19" s="169"/>
      <c r="C19" s="174" t="s">
        <v>376</v>
      </c>
      <c r="D19" s="799" t="s">
        <v>377</v>
      </c>
      <c r="E19" s="799"/>
      <c r="F19" s="800"/>
      <c r="G19" s="389">
        <f>+G37+G25+G23+G22+G21-G20</f>
        <v>0</v>
      </c>
      <c r="H19" s="389">
        <f t="shared" ref="H19:Z19" si="1">+H37+H25+H23+H22+H21-H20</f>
        <v>0</v>
      </c>
      <c r="I19" s="389">
        <f t="shared" si="1"/>
        <v>0</v>
      </c>
      <c r="J19" s="389">
        <f t="shared" si="1"/>
        <v>0</v>
      </c>
      <c r="K19" s="389">
        <f t="shared" si="1"/>
        <v>0</v>
      </c>
      <c r="L19" s="389">
        <f t="shared" si="1"/>
        <v>90</v>
      </c>
      <c r="M19" s="389">
        <f t="shared" si="1"/>
        <v>0</v>
      </c>
      <c r="N19" s="389">
        <f t="shared" si="1"/>
        <v>1500</v>
      </c>
      <c r="O19" s="389">
        <f t="shared" si="1"/>
        <v>14</v>
      </c>
      <c r="P19" s="389">
        <f t="shared" si="1"/>
        <v>0</v>
      </c>
      <c r="Q19" s="389">
        <f t="shared" si="1"/>
        <v>0</v>
      </c>
      <c r="R19" s="389">
        <f t="shared" si="1"/>
        <v>0</v>
      </c>
      <c r="S19" s="389">
        <f t="shared" si="1"/>
        <v>0</v>
      </c>
      <c r="T19" s="389">
        <f t="shared" si="1"/>
        <v>370</v>
      </c>
      <c r="U19" s="389">
        <f t="shared" si="1"/>
        <v>0</v>
      </c>
      <c r="V19" s="389">
        <f t="shared" si="1"/>
        <v>8500</v>
      </c>
      <c r="W19" s="389">
        <f t="shared" si="1"/>
        <v>0</v>
      </c>
      <c r="X19" s="389">
        <f t="shared" si="1"/>
        <v>0</v>
      </c>
      <c r="Y19" s="389">
        <f t="shared" si="1"/>
        <v>0</v>
      </c>
      <c r="Z19" s="390">
        <f t="shared" si="1"/>
        <v>300</v>
      </c>
      <c r="AA19" s="391">
        <f t="shared" ref="AA19:AA25" si="2">SUM(G19:Z19)</f>
        <v>10774</v>
      </c>
    </row>
    <row r="20" spans="2:27" ht="24" customHeight="1" thickBot="1" x14ac:dyDescent="0.25">
      <c r="B20" s="170"/>
      <c r="C20" s="238" t="s">
        <v>231</v>
      </c>
      <c r="D20" s="801" t="s">
        <v>232</v>
      </c>
      <c r="E20" s="801"/>
      <c r="F20" s="802"/>
      <c r="G20" s="392">
        <f>+ｱ.燃え殻!$F$15</f>
        <v>0</v>
      </c>
      <c r="H20" s="392">
        <f>+ｲ.汚泥!$F$15</f>
        <v>0</v>
      </c>
      <c r="I20" s="392">
        <f>+ｳ.廃油!$F$15</f>
        <v>0</v>
      </c>
      <c r="J20" s="392">
        <f>+ｴ.廃酸!$F$15</f>
        <v>0</v>
      </c>
      <c r="K20" s="392">
        <f>+ｵ.廃ｱﾙｶﾘ!$F$15</f>
        <v>0</v>
      </c>
      <c r="L20" s="392">
        <f>+ｶ.廃ﾌﾟﾗ類!$F$15</f>
        <v>0</v>
      </c>
      <c r="M20" s="392">
        <f>+ｷ.紙くず!$F$15</f>
        <v>0</v>
      </c>
      <c r="N20" s="392">
        <f>+ｸ.木くず!$F$15</f>
        <v>0</v>
      </c>
      <c r="O20" s="392">
        <f>+ｹ.繊維くず!$F$15</f>
        <v>0</v>
      </c>
      <c r="P20" s="392">
        <f>+ｺ.動植物性残さ!$F$15</f>
        <v>0</v>
      </c>
      <c r="Q20" s="392">
        <f>+ｻ.動物系固形不要物!$F$15</f>
        <v>0</v>
      </c>
      <c r="R20" s="392">
        <f>+ｼ.ｺﾞﾑくず!$F$15</f>
        <v>0</v>
      </c>
      <c r="S20" s="392">
        <f>+ｽ.金属くず!$F$15</f>
        <v>0</v>
      </c>
      <c r="T20" s="392">
        <f>+ｾ.ｶﾞﾗｽ･ｺﾝｸﾘ･陶磁器くず!$F$15</f>
        <v>0</v>
      </c>
      <c r="U20" s="392">
        <f>+ｿ.鉱さい!$F$15</f>
        <v>0</v>
      </c>
      <c r="V20" s="392">
        <f>+ﾀ.がれき類!$F$15</f>
        <v>0</v>
      </c>
      <c r="W20" s="392">
        <f>+ﾁ.動物のふん尿!$F$15</f>
        <v>0</v>
      </c>
      <c r="X20" s="392">
        <f>+ﾂ.動物の死体!$F$15</f>
        <v>0</v>
      </c>
      <c r="Y20" s="392">
        <f>+ﾃ.ばいじん!$F$15</f>
        <v>0</v>
      </c>
      <c r="Z20" s="393">
        <f>+ﾄ.混合廃棄物その他!$F$15</f>
        <v>0</v>
      </c>
      <c r="AA20" s="394">
        <f t="shared" si="2"/>
        <v>0</v>
      </c>
    </row>
    <row r="21" spans="2:27" ht="24" customHeight="1" x14ac:dyDescent="0.2">
      <c r="B21" s="170"/>
      <c r="C21" s="130"/>
      <c r="D21" s="237" t="s">
        <v>59</v>
      </c>
      <c r="E21" s="803" t="s">
        <v>338</v>
      </c>
      <c r="F21" s="804"/>
      <c r="G21" s="395">
        <f>+ｱ.燃え殻!$O$12</f>
        <v>0</v>
      </c>
      <c r="H21" s="395">
        <f>+ｲ.汚泥!$O$12</f>
        <v>0</v>
      </c>
      <c r="I21" s="395">
        <f>+ｳ.廃油!$O$12</f>
        <v>0</v>
      </c>
      <c r="J21" s="395">
        <f>+ｴ.廃酸!$O$12</f>
        <v>0</v>
      </c>
      <c r="K21" s="395">
        <f>+ｵ.廃ｱﾙｶﾘ!$O$12</f>
        <v>0</v>
      </c>
      <c r="L21" s="395">
        <f>+ｶ.廃ﾌﾟﾗ類!$O$12</f>
        <v>0</v>
      </c>
      <c r="M21" s="395">
        <f>+ｷ.紙くず!$O$12</f>
        <v>0</v>
      </c>
      <c r="N21" s="395">
        <f>+ｸ.木くず!$O$12</f>
        <v>0</v>
      </c>
      <c r="O21" s="395">
        <f>+ｹ.繊維くず!$O$12</f>
        <v>0</v>
      </c>
      <c r="P21" s="395">
        <f>+ｺ.動植物性残さ!$O$12</f>
        <v>0</v>
      </c>
      <c r="Q21" s="395">
        <f>+ｻ.動物系固形不要物!$O$12</f>
        <v>0</v>
      </c>
      <c r="R21" s="395">
        <f>+ｼ.ｺﾞﾑくず!$O$12</f>
        <v>0</v>
      </c>
      <c r="S21" s="395">
        <f>+ｽ.金属くず!$O$12</f>
        <v>0</v>
      </c>
      <c r="T21" s="395">
        <f>+ｾ.ｶﾞﾗｽ･ｺﾝｸﾘ･陶磁器くず!$O$12</f>
        <v>0</v>
      </c>
      <c r="U21" s="395">
        <f>+ｿ.鉱さい!$O$12</f>
        <v>0</v>
      </c>
      <c r="V21" s="395">
        <f>+ﾀ.がれき類!$O$12</f>
        <v>0</v>
      </c>
      <c r="W21" s="395">
        <f>+ﾁ.動物のふん尿!$O$12</f>
        <v>0</v>
      </c>
      <c r="X21" s="395">
        <f>+ﾂ.動物の死体!$O$12</f>
        <v>0</v>
      </c>
      <c r="Y21" s="395">
        <f>+ﾃ.ばいじん!$O$12</f>
        <v>0</v>
      </c>
      <c r="Z21" s="396">
        <f>+ﾄ.混合廃棄物その他!$O$12</f>
        <v>0</v>
      </c>
      <c r="AA21" s="397">
        <f t="shared" si="2"/>
        <v>0</v>
      </c>
    </row>
    <row r="22" spans="2:27" ht="24" customHeight="1" x14ac:dyDescent="0.2">
      <c r="B22" s="170"/>
      <c r="C22" s="130"/>
      <c r="D22" s="129" t="s">
        <v>60</v>
      </c>
      <c r="E22" s="805" t="s">
        <v>339</v>
      </c>
      <c r="F22" s="806"/>
      <c r="G22" s="398">
        <f>+ｱ.燃え殻!$O$15</f>
        <v>0</v>
      </c>
      <c r="H22" s="399">
        <f>+ｲ.汚泥!$O$15</f>
        <v>0</v>
      </c>
      <c r="I22" s="399">
        <f>+ｳ.廃油!$O$15</f>
        <v>0</v>
      </c>
      <c r="J22" s="399">
        <f>+ｴ.廃酸!$O$15</f>
        <v>0</v>
      </c>
      <c r="K22" s="399">
        <f>+ｵ.廃ｱﾙｶﾘ!$O$15</f>
        <v>0</v>
      </c>
      <c r="L22" s="399">
        <f>+ｶ.廃ﾌﾟﾗ類!$O$15</f>
        <v>0</v>
      </c>
      <c r="M22" s="399">
        <f>+ｷ.紙くず!$O$15</f>
        <v>0</v>
      </c>
      <c r="N22" s="399">
        <f>+ｸ.木くず!$O$15</f>
        <v>0</v>
      </c>
      <c r="O22" s="399">
        <f>+ｹ.繊維くず!$O$15</f>
        <v>0</v>
      </c>
      <c r="P22" s="399">
        <f>+ｺ.動植物性残さ!$O$15</f>
        <v>0</v>
      </c>
      <c r="Q22" s="399">
        <f>+ｻ.動物系固形不要物!$O$15</f>
        <v>0</v>
      </c>
      <c r="R22" s="399">
        <f>+ｼ.ｺﾞﾑくず!$O$15</f>
        <v>0</v>
      </c>
      <c r="S22" s="399">
        <f>+ｽ.金属くず!$O$15</f>
        <v>0</v>
      </c>
      <c r="T22" s="399">
        <f>+ｾ.ｶﾞﾗｽ･ｺﾝｸﾘ･陶磁器くず!$O$15</f>
        <v>0</v>
      </c>
      <c r="U22" s="399">
        <f>+ｿ.鉱さい!$O$15</f>
        <v>0</v>
      </c>
      <c r="V22" s="399">
        <f>+ﾀ.がれき類!$O$15</f>
        <v>0</v>
      </c>
      <c r="W22" s="399">
        <f>+ﾁ.動物のふん尿!$O$15</f>
        <v>0</v>
      </c>
      <c r="X22" s="399">
        <f>+ﾂ.動物の死体!$O$15</f>
        <v>0</v>
      </c>
      <c r="Y22" s="399">
        <f>+ﾃ.ばいじん!$O$15</f>
        <v>0</v>
      </c>
      <c r="Z22" s="400">
        <f>+ﾄ.混合廃棄物その他!$O$15</f>
        <v>0</v>
      </c>
      <c r="AA22" s="401">
        <f t="shared" si="2"/>
        <v>0</v>
      </c>
    </row>
    <row r="23" spans="2:27" ht="24" customHeight="1" x14ac:dyDescent="0.2">
      <c r="B23" s="170"/>
      <c r="C23" s="130"/>
      <c r="D23" s="447" t="s">
        <v>61</v>
      </c>
      <c r="E23" s="786" t="s">
        <v>340</v>
      </c>
      <c r="F23" s="787"/>
      <c r="G23" s="402">
        <f>+ｱ.燃え殻!$O$18</f>
        <v>0</v>
      </c>
      <c r="H23" s="402">
        <f>+ｲ.汚泥!$O$18</f>
        <v>0</v>
      </c>
      <c r="I23" s="402">
        <f>+ｳ.廃油!$O$18</f>
        <v>0</v>
      </c>
      <c r="J23" s="402">
        <f>+ｴ.廃酸!$O$18</f>
        <v>0</v>
      </c>
      <c r="K23" s="402">
        <f>+ｵ.廃ｱﾙｶﾘ!$O$18</f>
        <v>0</v>
      </c>
      <c r="L23" s="402">
        <f>+ｶ.廃ﾌﾟﾗ類!$O$18</f>
        <v>0</v>
      </c>
      <c r="M23" s="402">
        <f>+ｷ.紙くず!$O$18</f>
        <v>0</v>
      </c>
      <c r="N23" s="402">
        <f>+ｸ.木くず!$O$18</f>
        <v>0</v>
      </c>
      <c r="O23" s="402">
        <f>+ｹ.繊維くず!$O$18</f>
        <v>0</v>
      </c>
      <c r="P23" s="402">
        <f>+ｺ.動植物性残さ!$O$18</f>
        <v>0</v>
      </c>
      <c r="Q23" s="402">
        <f>+ｻ.動物系固形不要物!$O$18</f>
        <v>0</v>
      </c>
      <c r="R23" s="402">
        <f>+ｼ.ｺﾞﾑくず!$O$18</f>
        <v>0</v>
      </c>
      <c r="S23" s="402">
        <f>+ｽ.金属くず!$O$18</f>
        <v>0</v>
      </c>
      <c r="T23" s="402">
        <f>+ｾ.ｶﾞﾗｽ･ｺﾝｸﾘ･陶磁器くず!$O$18</f>
        <v>0</v>
      </c>
      <c r="U23" s="402">
        <f>+ｿ.鉱さい!$O$18</f>
        <v>0</v>
      </c>
      <c r="V23" s="402">
        <f>+ﾀ.がれき類!$O$18</f>
        <v>0</v>
      </c>
      <c r="W23" s="402">
        <f>+ﾁ.動物のふん尿!$O$18</f>
        <v>0</v>
      </c>
      <c r="X23" s="402">
        <f>+ﾂ.動物の死体!$O$18</f>
        <v>0</v>
      </c>
      <c r="Y23" s="402">
        <f>+ﾃ.ばいじん!$O$18</f>
        <v>0</v>
      </c>
      <c r="Z23" s="403">
        <f>+ﾄ.混合廃棄物その他!$O$18</f>
        <v>0</v>
      </c>
      <c r="AA23" s="404">
        <f t="shared" si="2"/>
        <v>0</v>
      </c>
    </row>
    <row r="24" spans="2:27" ht="24" customHeight="1" x14ac:dyDescent="0.2">
      <c r="B24" s="170"/>
      <c r="C24" s="130"/>
      <c r="D24" s="218"/>
      <c r="E24" s="219" t="s">
        <v>62</v>
      </c>
      <c r="F24" s="220" t="s">
        <v>341</v>
      </c>
      <c r="G24" s="405">
        <f>+ｱ.燃え殻!$O$21</f>
        <v>0</v>
      </c>
      <c r="H24" s="405">
        <f>+ｲ.汚泥!$O$21</f>
        <v>0</v>
      </c>
      <c r="I24" s="405">
        <f>+ｳ.廃油!$O$21</f>
        <v>0</v>
      </c>
      <c r="J24" s="405">
        <f>+ｴ.廃酸!$O$21</f>
        <v>0</v>
      </c>
      <c r="K24" s="405">
        <f>+ｵ.廃ｱﾙｶﾘ!$O$21</f>
        <v>0</v>
      </c>
      <c r="L24" s="405">
        <f>+ｶ.廃ﾌﾟﾗ類!$O$21</f>
        <v>0</v>
      </c>
      <c r="M24" s="405">
        <f>+ｷ.紙くず!$O$21</f>
        <v>0</v>
      </c>
      <c r="N24" s="405">
        <f>+ｸ.木くず!$O$21</f>
        <v>0</v>
      </c>
      <c r="O24" s="405">
        <f>+ｹ.繊維くず!$O$21</f>
        <v>0</v>
      </c>
      <c r="P24" s="405">
        <f>+ｺ.動植物性残さ!$O$21</f>
        <v>0</v>
      </c>
      <c r="Q24" s="405">
        <f>+ｻ.動物系固形不要物!$O$21</f>
        <v>0</v>
      </c>
      <c r="R24" s="405">
        <f>+ｼ.ｺﾞﾑくず!$O$21</f>
        <v>0</v>
      </c>
      <c r="S24" s="405">
        <f>+ｽ.金属くず!$O$21</f>
        <v>0</v>
      </c>
      <c r="T24" s="405">
        <f>+ｾ.ｶﾞﾗｽ･ｺﾝｸﾘ･陶磁器くず!$O$21</f>
        <v>0</v>
      </c>
      <c r="U24" s="405">
        <f>+ｿ.鉱さい!$O$21</f>
        <v>0</v>
      </c>
      <c r="V24" s="405">
        <f>+ﾀ.がれき類!$O$21</f>
        <v>0</v>
      </c>
      <c r="W24" s="405">
        <f>+ﾁ.動物のふん尿!$O$21</f>
        <v>0</v>
      </c>
      <c r="X24" s="405">
        <f>+ﾂ.動物の死体!$O$21</f>
        <v>0</v>
      </c>
      <c r="Y24" s="405">
        <f>+ﾃ.ばいじん!$O$21</f>
        <v>0</v>
      </c>
      <c r="Z24" s="406">
        <f>+ﾄ.混合廃棄物その他!$O$21</f>
        <v>0</v>
      </c>
      <c r="AA24" s="407">
        <f t="shared" si="2"/>
        <v>0</v>
      </c>
    </row>
    <row r="25" spans="2:27" ht="24" customHeight="1" x14ac:dyDescent="0.2">
      <c r="B25" s="170"/>
      <c r="C25" s="130"/>
      <c r="D25" s="175" t="s">
        <v>89</v>
      </c>
      <c r="E25" s="788" t="s">
        <v>342</v>
      </c>
      <c r="F25" s="789"/>
      <c r="G25" s="402">
        <f>+ｱ.燃え殻!$O$24</f>
        <v>0</v>
      </c>
      <c r="H25" s="402">
        <f>+ｲ.汚泥!$O$24</f>
        <v>0</v>
      </c>
      <c r="I25" s="402">
        <f>+ｳ.廃油!$O$24</f>
        <v>0</v>
      </c>
      <c r="J25" s="402">
        <f>+ｴ.廃酸!$O$24</f>
        <v>0</v>
      </c>
      <c r="K25" s="402">
        <f>+ｵ.廃ｱﾙｶﾘ!$O$24</f>
        <v>0</v>
      </c>
      <c r="L25" s="402">
        <f>+ｶ.廃ﾌﾟﾗ類!$O$24</f>
        <v>0</v>
      </c>
      <c r="M25" s="402">
        <f>+ｷ.紙くず!$O$24</f>
        <v>0</v>
      </c>
      <c r="N25" s="402">
        <f>+ｸ.木くず!$O$24</f>
        <v>0</v>
      </c>
      <c r="O25" s="402">
        <f>+ｹ.繊維くず!$O$24</f>
        <v>0</v>
      </c>
      <c r="P25" s="402">
        <f>+ｺ.動植物性残さ!$O$24</f>
        <v>0</v>
      </c>
      <c r="Q25" s="402">
        <f>+ｻ.動物系固形不要物!$O$24</f>
        <v>0</v>
      </c>
      <c r="R25" s="402">
        <f>+ｼ.ｺﾞﾑくず!$O$24</f>
        <v>0</v>
      </c>
      <c r="S25" s="402">
        <f>+ｽ.金属くず!$O$24</f>
        <v>0</v>
      </c>
      <c r="T25" s="402">
        <f>+ｾ.ｶﾞﾗｽ･ｺﾝｸﾘ･陶磁器くず!$O$24</f>
        <v>0</v>
      </c>
      <c r="U25" s="402">
        <f>+ｿ.鉱さい!$O$24</f>
        <v>0</v>
      </c>
      <c r="V25" s="402">
        <f>+ﾀ.がれき類!$O$24</f>
        <v>0</v>
      </c>
      <c r="W25" s="402">
        <f>+ﾁ.動物のふん尿!$O$24</f>
        <v>0</v>
      </c>
      <c r="X25" s="402">
        <f>+ﾂ.動物の死体!$O$24</f>
        <v>0</v>
      </c>
      <c r="Y25" s="402">
        <f>+ﾃ.ばいじん!$O$24</f>
        <v>0</v>
      </c>
      <c r="Z25" s="403">
        <f>+ﾄ.混合廃棄物その他!$O$24</f>
        <v>0</v>
      </c>
      <c r="AA25" s="408">
        <f t="shared" si="2"/>
        <v>0</v>
      </c>
    </row>
    <row r="26" spans="2:27" ht="24" customHeight="1" x14ac:dyDescent="0.2">
      <c r="B26" s="170"/>
      <c r="C26" s="784" t="s">
        <v>174</v>
      </c>
      <c r="D26" s="440" t="s">
        <v>21</v>
      </c>
      <c r="E26" s="778" t="s">
        <v>343</v>
      </c>
      <c r="F26" s="779"/>
      <c r="G26" s="409">
        <f>+G28+G29+G30+G31</f>
        <v>0</v>
      </c>
      <c r="H26" s="409">
        <f t="shared" ref="H26:Z26" si="3">+H28+H29+H30+H31</f>
        <v>0</v>
      </c>
      <c r="I26" s="409">
        <f t="shared" si="3"/>
        <v>0</v>
      </c>
      <c r="J26" s="409">
        <f t="shared" si="3"/>
        <v>0</v>
      </c>
      <c r="K26" s="409">
        <f t="shared" si="3"/>
        <v>0</v>
      </c>
      <c r="L26" s="409">
        <f t="shared" si="3"/>
        <v>0</v>
      </c>
      <c r="M26" s="409">
        <f t="shared" si="3"/>
        <v>0</v>
      </c>
      <c r="N26" s="409">
        <f t="shared" si="3"/>
        <v>0</v>
      </c>
      <c r="O26" s="409">
        <f t="shared" si="3"/>
        <v>0</v>
      </c>
      <c r="P26" s="409">
        <f t="shared" si="3"/>
        <v>0</v>
      </c>
      <c r="Q26" s="409">
        <f t="shared" si="3"/>
        <v>0</v>
      </c>
      <c r="R26" s="409">
        <f t="shared" si="3"/>
        <v>0</v>
      </c>
      <c r="S26" s="409">
        <f t="shared" si="3"/>
        <v>0</v>
      </c>
      <c r="T26" s="409">
        <f t="shared" si="3"/>
        <v>0</v>
      </c>
      <c r="U26" s="409">
        <f t="shared" si="3"/>
        <v>0</v>
      </c>
      <c r="V26" s="409">
        <f t="shared" si="3"/>
        <v>0</v>
      </c>
      <c r="W26" s="409">
        <f t="shared" si="3"/>
        <v>0</v>
      </c>
      <c r="X26" s="409">
        <f t="shared" si="3"/>
        <v>0</v>
      </c>
      <c r="Y26" s="409">
        <f t="shared" si="3"/>
        <v>0</v>
      </c>
      <c r="Z26" s="410">
        <f t="shared" si="3"/>
        <v>0</v>
      </c>
      <c r="AA26" s="411">
        <f t="shared" ref="AA26:AA47" si="4">SUM(G26:Z26)</f>
        <v>0</v>
      </c>
    </row>
    <row r="27" spans="2:27" ht="24" customHeight="1" x14ac:dyDescent="0.2">
      <c r="B27" s="170"/>
      <c r="C27" s="784"/>
      <c r="D27" s="175" t="s">
        <v>25</v>
      </c>
      <c r="E27" s="778" t="s">
        <v>344</v>
      </c>
      <c r="F27" s="779"/>
      <c r="G27" s="409">
        <f t="shared" ref="G27:Z27" si="5">+G23-G26</f>
        <v>0</v>
      </c>
      <c r="H27" s="409">
        <f t="shared" si="5"/>
        <v>0</v>
      </c>
      <c r="I27" s="409">
        <f t="shared" si="5"/>
        <v>0</v>
      </c>
      <c r="J27" s="409">
        <f t="shared" si="5"/>
        <v>0</v>
      </c>
      <c r="K27" s="409">
        <f t="shared" si="5"/>
        <v>0</v>
      </c>
      <c r="L27" s="409">
        <f t="shared" si="5"/>
        <v>0</v>
      </c>
      <c r="M27" s="409">
        <f t="shared" si="5"/>
        <v>0</v>
      </c>
      <c r="N27" s="409">
        <f t="shared" si="5"/>
        <v>0</v>
      </c>
      <c r="O27" s="409">
        <f t="shared" si="5"/>
        <v>0</v>
      </c>
      <c r="P27" s="409">
        <f t="shared" si="5"/>
        <v>0</v>
      </c>
      <c r="Q27" s="409">
        <f t="shared" si="5"/>
        <v>0</v>
      </c>
      <c r="R27" s="409">
        <f t="shared" si="5"/>
        <v>0</v>
      </c>
      <c r="S27" s="409">
        <f t="shared" si="5"/>
        <v>0</v>
      </c>
      <c r="T27" s="409">
        <f t="shared" si="5"/>
        <v>0</v>
      </c>
      <c r="U27" s="409">
        <f t="shared" si="5"/>
        <v>0</v>
      </c>
      <c r="V27" s="409">
        <f t="shared" si="5"/>
        <v>0</v>
      </c>
      <c r="W27" s="409">
        <f t="shared" si="5"/>
        <v>0</v>
      </c>
      <c r="X27" s="409">
        <f t="shared" si="5"/>
        <v>0</v>
      </c>
      <c r="Y27" s="409">
        <f t="shared" si="5"/>
        <v>0</v>
      </c>
      <c r="Z27" s="410">
        <f t="shared" si="5"/>
        <v>0</v>
      </c>
      <c r="AA27" s="411">
        <f t="shared" si="4"/>
        <v>0</v>
      </c>
    </row>
    <row r="28" spans="2:27" ht="25.5" customHeight="1" x14ac:dyDescent="0.2">
      <c r="B28" s="170"/>
      <c r="C28" s="785"/>
      <c r="D28" s="807" t="s">
        <v>324</v>
      </c>
      <c r="E28" s="445" t="s">
        <v>29</v>
      </c>
      <c r="F28" s="315" t="s">
        <v>380</v>
      </c>
      <c r="G28" s="399">
        <f>+ｱ.燃え殻!$AG$9</f>
        <v>0</v>
      </c>
      <c r="H28" s="399">
        <f>+ｲ.汚泥!$AG$9</f>
        <v>0</v>
      </c>
      <c r="I28" s="399">
        <f>+ｳ.廃油!$AG$9</f>
        <v>0</v>
      </c>
      <c r="J28" s="399">
        <f>+ｴ.廃酸!$AG$9</f>
        <v>0</v>
      </c>
      <c r="K28" s="399">
        <f>+ｵ.廃ｱﾙｶﾘ!$AG$9</f>
        <v>0</v>
      </c>
      <c r="L28" s="399">
        <f>+ｶ.廃ﾌﾟﾗ類!$AG$9</f>
        <v>0</v>
      </c>
      <c r="M28" s="399">
        <f>+ｷ.紙くず!$AG$9</f>
        <v>0</v>
      </c>
      <c r="N28" s="399">
        <f>+ｸ.木くず!$AG$9</f>
        <v>0</v>
      </c>
      <c r="O28" s="399">
        <f>+ｹ.繊維くず!$AG$9</f>
        <v>0</v>
      </c>
      <c r="P28" s="399">
        <f>+ｺ.動植物性残さ!$AG$9</f>
        <v>0</v>
      </c>
      <c r="Q28" s="399">
        <f>+ｻ.動物系固形不要物!$AG$9</f>
        <v>0</v>
      </c>
      <c r="R28" s="399">
        <f>+ｼ.ｺﾞﾑくず!$AG$9</f>
        <v>0</v>
      </c>
      <c r="S28" s="399">
        <f>+ｽ.金属くず!$AG$9</f>
        <v>0</v>
      </c>
      <c r="T28" s="399">
        <f>+ｾ.ｶﾞﾗｽ･ｺﾝｸﾘ･陶磁器くず!$AG$9</f>
        <v>0</v>
      </c>
      <c r="U28" s="399">
        <f>+ｿ.鉱さい!$AG$9</f>
        <v>0</v>
      </c>
      <c r="V28" s="399">
        <f>+ﾀ.がれき類!$AG$9</f>
        <v>0</v>
      </c>
      <c r="W28" s="399">
        <f>+ﾁ.動物のふん尿!$AG$9</f>
        <v>0</v>
      </c>
      <c r="X28" s="399">
        <f>+ﾂ.動物の死体!$AG$9</f>
        <v>0</v>
      </c>
      <c r="Y28" s="399">
        <f>+ﾃ.ばいじん!$AG$9</f>
        <v>0</v>
      </c>
      <c r="Z28" s="400">
        <f>+ﾄ.混合廃棄物その他!$AG$9</f>
        <v>0</v>
      </c>
      <c r="AA28" s="401">
        <f>SUM(G28:Z28)</f>
        <v>0</v>
      </c>
    </row>
    <row r="29" spans="2:27" ht="25.5" customHeight="1" x14ac:dyDescent="0.2">
      <c r="B29" s="170"/>
      <c r="C29" s="785"/>
      <c r="D29" s="808"/>
      <c r="E29" s="175" t="s">
        <v>36</v>
      </c>
      <c r="F29" s="233" t="s">
        <v>345</v>
      </c>
      <c r="G29" s="399">
        <f>+ｱ.燃え殻!$AG$12</f>
        <v>0</v>
      </c>
      <c r="H29" s="399">
        <f>+ｲ.汚泥!$AG$12</f>
        <v>0</v>
      </c>
      <c r="I29" s="399">
        <f>+ｳ.廃油!$AG$12</f>
        <v>0</v>
      </c>
      <c r="J29" s="399">
        <f>+ｴ.廃酸!$AG$12</f>
        <v>0</v>
      </c>
      <c r="K29" s="399">
        <f>+ｵ.廃ｱﾙｶﾘ!$AG$12</f>
        <v>0</v>
      </c>
      <c r="L29" s="399">
        <f>+ｶ.廃ﾌﾟﾗ類!$AG$12</f>
        <v>0</v>
      </c>
      <c r="M29" s="399">
        <f>+ｷ.紙くず!$AG$12</f>
        <v>0</v>
      </c>
      <c r="N29" s="399">
        <f>+ｸ.木くず!$AG$12</f>
        <v>0</v>
      </c>
      <c r="O29" s="399">
        <f>+ｹ.繊維くず!$AG$12</f>
        <v>0</v>
      </c>
      <c r="P29" s="399">
        <f>+ｺ.動植物性残さ!$AG$12</f>
        <v>0</v>
      </c>
      <c r="Q29" s="399">
        <f>+ｻ.動物系固形不要物!$AG$12</f>
        <v>0</v>
      </c>
      <c r="R29" s="399">
        <f>+ｼ.ｺﾞﾑくず!$AG$12</f>
        <v>0</v>
      </c>
      <c r="S29" s="399">
        <f>+ｽ.金属くず!$AG$12</f>
        <v>0</v>
      </c>
      <c r="T29" s="399">
        <f>+ｾ.ｶﾞﾗｽ･ｺﾝｸﾘ･陶磁器くず!$AG$12</f>
        <v>0</v>
      </c>
      <c r="U29" s="399">
        <f>+ｿ.鉱さい!$AG$12</f>
        <v>0</v>
      </c>
      <c r="V29" s="399">
        <f>+ﾀ.がれき類!$AG$12</f>
        <v>0</v>
      </c>
      <c r="W29" s="399">
        <f>+ﾁ.動物のふん尿!$AG$12</f>
        <v>0</v>
      </c>
      <c r="X29" s="399">
        <f>+ﾂ.動物の死体!$AG$12</f>
        <v>0</v>
      </c>
      <c r="Y29" s="399">
        <f>+ﾃ.ばいじん!$AG$12</f>
        <v>0</v>
      </c>
      <c r="Z29" s="400">
        <f>+ﾄ.混合廃棄物その他!$AG$12</f>
        <v>0</v>
      </c>
      <c r="AA29" s="401">
        <f>SUM(G29:Z29)</f>
        <v>0</v>
      </c>
    </row>
    <row r="30" spans="2:27" ht="24.5" customHeight="1" x14ac:dyDescent="0.2">
      <c r="B30" s="172" t="s">
        <v>393</v>
      </c>
      <c r="C30" s="785"/>
      <c r="D30" s="809"/>
      <c r="E30" s="175" t="s">
        <v>323</v>
      </c>
      <c r="F30" s="446" t="s">
        <v>347</v>
      </c>
      <c r="G30" s="412">
        <f>+ｱ.燃え殻!$AG$15</f>
        <v>0</v>
      </c>
      <c r="H30" s="412">
        <f>+ｲ.汚泥!$AG$15</f>
        <v>0</v>
      </c>
      <c r="I30" s="412">
        <f>+ｳ.廃油!$AG$15</f>
        <v>0</v>
      </c>
      <c r="J30" s="412">
        <f>+ｴ.廃酸!$AG$15</f>
        <v>0</v>
      </c>
      <c r="K30" s="412">
        <f>+ｵ.廃ｱﾙｶﾘ!$AG$15</f>
        <v>0</v>
      </c>
      <c r="L30" s="412">
        <f>+ｶ.廃ﾌﾟﾗ類!$AG$15</f>
        <v>0</v>
      </c>
      <c r="M30" s="412">
        <f>+ｷ.紙くず!$AG$15</f>
        <v>0</v>
      </c>
      <c r="N30" s="412">
        <f>+ｸ.木くず!$AG$15</f>
        <v>0</v>
      </c>
      <c r="O30" s="412">
        <f>+ｹ.繊維くず!$AG$15</f>
        <v>0</v>
      </c>
      <c r="P30" s="412">
        <f>+ｺ.動植物性残さ!$AG$15</f>
        <v>0</v>
      </c>
      <c r="Q30" s="412">
        <f>+ｻ.動物系固形不要物!$AG$15</f>
        <v>0</v>
      </c>
      <c r="R30" s="412">
        <f>+ｼ.ｺﾞﾑくず!$AG$15</f>
        <v>0</v>
      </c>
      <c r="S30" s="412">
        <f>+ｽ.金属くず!$AG$15</f>
        <v>0</v>
      </c>
      <c r="T30" s="412">
        <f>+ｾ.ｶﾞﾗｽ･ｺﾝｸﾘ･陶磁器くず!$AG$15</f>
        <v>0</v>
      </c>
      <c r="U30" s="412">
        <f>+ｿ.鉱さい!$AG$15</f>
        <v>0</v>
      </c>
      <c r="V30" s="412">
        <f>+ﾀ.がれき類!$AG$15</f>
        <v>0</v>
      </c>
      <c r="W30" s="412">
        <f>+ﾁ.動物のふん尿!$AG$15</f>
        <v>0</v>
      </c>
      <c r="X30" s="412">
        <f>+ﾂ.動物の死体!$AG$15</f>
        <v>0</v>
      </c>
      <c r="Y30" s="412">
        <f>+ﾃ.ばいじん!$AG$15</f>
        <v>0</v>
      </c>
      <c r="Z30" s="413">
        <f>+ﾄ.混合廃棄物その他!$AG$15</f>
        <v>0</v>
      </c>
      <c r="AA30" s="414">
        <f>SUM(G30:Z30)</f>
        <v>0</v>
      </c>
    </row>
    <row r="31" spans="2:27" ht="24" customHeight="1" x14ac:dyDescent="0.2">
      <c r="B31" s="172" t="s">
        <v>394</v>
      </c>
      <c r="C31" s="785"/>
      <c r="D31" s="129" t="s">
        <v>178</v>
      </c>
      <c r="E31" s="778" t="s">
        <v>348</v>
      </c>
      <c r="F31" s="779"/>
      <c r="G31" s="409">
        <f t="shared" ref="G31:Z31" si="6">+G32+G36</f>
        <v>0</v>
      </c>
      <c r="H31" s="409">
        <f t="shared" si="6"/>
        <v>0</v>
      </c>
      <c r="I31" s="409">
        <f t="shared" si="6"/>
        <v>0</v>
      </c>
      <c r="J31" s="409">
        <f t="shared" si="6"/>
        <v>0</v>
      </c>
      <c r="K31" s="409">
        <f t="shared" si="6"/>
        <v>0</v>
      </c>
      <c r="L31" s="409">
        <f t="shared" si="6"/>
        <v>0</v>
      </c>
      <c r="M31" s="409">
        <f t="shared" si="6"/>
        <v>0</v>
      </c>
      <c r="N31" s="409">
        <f t="shared" si="6"/>
        <v>0</v>
      </c>
      <c r="O31" s="409">
        <f t="shared" si="6"/>
        <v>0</v>
      </c>
      <c r="P31" s="409">
        <f t="shared" si="6"/>
        <v>0</v>
      </c>
      <c r="Q31" s="409">
        <f t="shared" si="6"/>
        <v>0</v>
      </c>
      <c r="R31" s="409">
        <f t="shared" si="6"/>
        <v>0</v>
      </c>
      <c r="S31" s="409">
        <f t="shared" si="6"/>
        <v>0</v>
      </c>
      <c r="T31" s="409">
        <f t="shared" si="6"/>
        <v>0</v>
      </c>
      <c r="U31" s="409">
        <f t="shared" si="6"/>
        <v>0</v>
      </c>
      <c r="V31" s="409">
        <f t="shared" si="6"/>
        <v>0</v>
      </c>
      <c r="W31" s="409">
        <f t="shared" si="6"/>
        <v>0</v>
      </c>
      <c r="X31" s="409">
        <f t="shared" si="6"/>
        <v>0</v>
      </c>
      <c r="Y31" s="409">
        <f t="shared" si="6"/>
        <v>0</v>
      </c>
      <c r="Z31" s="410">
        <f t="shared" si="6"/>
        <v>0</v>
      </c>
      <c r="AA31" s="411">
        <f t="shared" si="4"/>
        <v>0</v>
      </c>
    </row>
    <row r="32" spans="2:27" ht="24" customHeight="1" x14ac:dyDescent="0.2">
      <c r="B32" s="172">
        <v>7</v>
      </c>
      <c r="C32" s="130"/>
      <c r="D32" s="230"/>
      <c r="E32" s="225" t="s">
        <v>322</v>
      </c>
      <c r="F32" s="443"/>
      <c r="G32" s="415">
        <f t="shared" ref="G32:Z32" si="7">SUM(G33:G35)</f>
        <v>0</v>
      </c>
      <c r="H32" s="415">
        <f t="shared" si="7"/>
        <v>0</v>
      </c>
      <c r="I32" s="415">
        <f t="shared" si="7"/>
        <v>0</v>
      </c>
      <c r="J32" s="415">
        <f t="shared" si="7"/>
        <v>0</v>
      </c>
      <c r="K32" s="415">
        <f t="shared" si="7"/>
        <v>0</v>
      </c>
      <c r="L32" s="415">
        <f t="shared" si="7"/>
        <v>0</v>
      </c>
      <c r="M32" s="415">
        <f t="shared" si="7"/>
        <v>0</v>
      </c>
      <c r="N32" s="415">
        <f t="shared" si="7"/>
        <v>0</v>
      </c>
      <c r="O32" s="415">
        <f t="shared" si="7"/>
        <v>0</v>
      </c>
      <c r="P32" s="415">
        <f t="shared" si="7"/>
        <v>0</v>
      </c>
      <c r="Q32" s="415">
        <f t="shared" si="7"/>
        <v>0</v>
      </c>
      <c r="R32" s="415">
        <f t="shared" si="7"/>
        <v>0</v>
      </c>
      <c r="S32" s="415">
        <f t="shared" si="7"/>
        <v>0</v>
      </c>
      <c r="T32" s="415">
        <f t="shared" si="7"/>
        <v>0</v>
      </c>
      <c r="U32" s="415">
        <f t="shared" si="7"/>
        <v>0</v>
      </c>
      <c r="V32" s="415">
        <f t="shared" si="7"/>
        <v>0</v>
      </c>
      <c r="W32" s="415">
        <f t="shared" si="7"/>
        <v>0</v>
      </c>
      <c r="X32" s="415">
        <f t="shared" si="7"/>
        <v>0</v>
      </c>
      <c r="Y32" s="415">
        <f t="shared" si="7"/>
        <v>0</v>
      </c>
      <c r="Z32" s="416">
        <f t="shared" si="7"/>
        <v>0</v>
      </c>
      <c r="AA32" s="417">
        <f t="shared" si="4"/>
        <v>0</v>
      </c>
    </row>
    <row r="33" spans="2:27" ht="24" customHeight="1" x14ac:dyDescent="0.2">
      <c r="B33" s="172" t="s">
        <v>226</v>
      </c>
      <c r="C33" s="130"/>
      <c r="D33" s="228"/>
      <c r="E33" s="223"/>
      <c r="F33" s="221" t="s">
        <v>233</v>
      </c>
      <c r="G33" s="418">
        <f>+ｱ.燃え殻!$AT$16</f>
        <v>0</v>
      </c>
      <c r="H33" s="418">
        <f>+ｲ.汚泥!$AT$16</f>
        <v>0</v>
      </c>
      <c r="I33" s="418">
        <f>+ｳ.廃油!$AT$16</f>
        <v>0</v>
      </c>
      <c r="J33" s="418">
        <f>+ｴ.廃酸!$AT$16</f>
        <v>0</v>
      </c>
      <c r="K33" s="418">
        <f>+ｵ.廃ｱﾙｶﾘ!$AT$16</f>
        <v>0</v>
      </c>
      <c r="L33" s="418">
        <f>+ｶ.廃ﾌﾟﾗ類!$AT$16</f>
        <v>0</v>
      </c>
      <c r="M33" s="418">
        <f>+ｷ.紙くず!$AT$16</f>
        <v>0</v>
      </c>
      <c r="N33" s="418">
        <f>+ｸ.木くず!$AT$16</f>
        <v>0</v>
      </c>
      <c r="O33" s="418">
        <f>+ｹ.繊維くず!$AT$16</f>
        <v>0</v>
      </c>
      <c r="P33" s="418">
        <f>+ｺ.動植物性残さ!$AT$16</f>
        <v>0</v>
      </c>
      <c r="Q33" s="418">
        <f>+ｻ.動物系固形不要物!$AT$16</f>
        <v>0</v>
      </c>
      <c r="R33" s="418">
        <f>+ｼ.ｺﾞﾑくず!$AT$16</f>
        <v>0</v>
      </c>
      <c r="S33" s="418">
        <f>+ｽ.金属くず!$AT$16</f>
        <v>0</v>
      </c>
      <c r="T33" s="418">
        <f>+ｾ.ｶﾞﾗｽ･ｺﾝｸﾘ･陶磁器くず!$AT$16</f>
        <v>0</v>
      </c>
      <c r="U33" s="418">
        <f>+ｿ.鉱さい!$AT$16</f>
        <v>0</v>
      </c>
      <c r="V33" s="418">
        <f>+ﾀ.がれき類!$AT$16</f>
        <v>0</v>
      </c>
      <c r="W33" s="418">
        <f>+ﾁ.動物のふん尿!$AT$16</f>
        <v>0</v>
      </c>
      <c r="X33" s="418">
        <f>+ﾂ.動物の死体!$AT$16</f>
        <v>0</v>
      </c>
      <c r="Y33" s="418">
        <f>+ﾃ.ばいじん!$AT$16</f>
        <v>0</v>
      </c>
      <c r="Z33" s="419">
        <f>+ﾄ.混合廃棄物その他!$AT$16</f>
        <v>0</v>
      </c>
      <c r="AA33" s="420">
        <f t="shared" si="4"/>
        <v>0</v>
      </c>
    </row>
    <row r="34" spans="2:27" ht="24" customHeight="1" x14ac:dyDescent="0.2">
      <c r="B34" s="172" t="s">
        <v>227</v>
      </c>
      <c r="C34" s="130"/>
      <c r="D34" s="228"/>
      <c r="E34" s="223"/>
      <c r="F34" s="221" t="s">
        <v>318</v>
      </c>
      <c r="G34" s="418">
        <f>+ｱ.燃え殻!$AT$17</f>
        <v>0</v>
      </c>
      <c r="H34" s="418">
        <f>+ｲ.汚泥!$AT$17</f>
        <v>0</v>
      </c>
      <c r="I34" s="418">
        <f>+ｳ.廃油!$AT$17</f>
        <v>0</v>
      </c>
      <c r="J34" s="418">
        <f>+ｴ.廃酸!$AT$17</f>
        <v>0</v>
      </c>
      <c r="K34" s="418">
        <f>+ｵ.廃ｱﾙｶﾘ!$AT$17</f>
        <v>0</v>
      </c>
      <c r="L34" s="418">
        <f>+ｶ.廃ﾌﾟﾗ類!$AT$17</f>
        <v>0</v>
      </c>
      <c r="M34" s="418">
        <f>+ｷ.紙くず!$AT$17</f>
        <v>0</v>
      </c>
      <c r="N34" s="418">
        <f>+ｸ.木くず!$AT$17</f>
        <v>0</v>
      </c>
      <c r="O34" s="418">
        <f>+ｹ.繊維くず!$AT$17</f>
        <v>0</v>
      </c>
      <c r="P34" s="418">
        <f>+ｺ.動植物性残さ!$AT$17</f>
        <v>0</v>
      </c>
      <c r="Q34" s="418">
        <f>+ｻ.動物系固形不要物!$AT$17</f>
        <v>0</v>
      </c>
      <c r="R34" s="418">
        <f>+ｼ.ｺﾞﾑくず!$AT$17</f>
        <v>0</v>
      </c>
      <c r="S34" s="418">
        <f>+ｽ.金属くず!$AT$17</f>
        <v>0</v>
      </c>
      <c r="T34" s="418">
        <f>+ｾ.ｶﾞﾗｽ･ｺﾝｸﾘ･陶磁器くず!$AT$17</f>
        <v>0</v>
      </c>
      <c r="U34" s="418">
        <f>+ｿ.鉱さい!$AT$17</f>
        <v>0</v>
      </c>
      <c r="V34" s="418">
        <f>+ﾀ.がれき類!$AT$17</f>
        <v>0</v>
      </c>
      <c r="W34" s="418">
        <f>+ﾁ.動物のふん尿!$AT$17</f>
        <v>0</v>
      </c>
      <c r="X34" s="418">
        <f>+ﾂ.動物の死体!$AT$17</f>
        <v>0</v>
      </c>
      <c r="Y34" s="418">
        <f>+ﾃ.ばいじん!$AT$17</f>
        <v>0</v>
      </c>
      <c r="Z34" s="419">
        <f>+ﾄ.混合廃棄物その他!$AT$17</f>
        <v>0</v>
      </c>
      <c r="AA34" s="420">
        <f t="shared" si="4"/>
        <v>0</v>
      </c>
    </row>
    <row r="35" spans="2:27" ht="24" customHeight="1" x14ac:dyDescent="0.2">
      <c r="B35" s="172" t="s">
        <v>301</v>
      </c>
      <c r="C35" s="130"/>
      <c r="D35" s="228"/>
      <c r="E35" s="224"/>
      <c r="F35" s="221" t="s">
        <v>317</v>
      </c>
      <c r="G35" s="418">
        <f>+ｱ.燃え殻!$AT$18</f>
        <v>0</v>
      </c>
      <c r="H35" s="418">
        <f>+ｲ.汚泥!$AT$18</f>
        <v>0</v>
      </c>
      <c r="I35" s="418">
        <f>+ｳ.廃油!$AT$18</f>
        <v>0</v>
      </c>
      <c r="J35" s="418">
        <f>+ｴ.廃酸!$AT$18</f>
        <v>0</v>
      </c>
      <c r="K35" s="418">
        <f>+ｵ.廃ｱﾙｶﾘ!$AT$18</f>
        <v>0</v>
      </c>
      <c r="L35" s="418">
        <f>+ｶ.廃ﾌﾟﾗ類!$AT$18</f>
        <v>0</v>
      </c>
      <c r="M35" s="418">
        <f>+ｷ.紙くず!$AT$18</f>
        <v>0</v>
      </c>
      <c r="N35" s="418">
        <f>+ｸ.木くず!$AT$18</f>
        <v>0</v>
      </c>
      <c r="O35" s="418">
        <f>+ｹ.繊維くず!$AT$18</f>
        <v>0</v>
      </c>
      <c r="P35" s="418">
        <f>+ｺ.動植物性残さ!$AT$18</f>
        <v>0</v>
      </c>
      <c r="Q35" s="418">
        <f>+ｻ.動物系固形不要物!$AT$18</f>
        <v>0</v>
      </c>
      <c r="R35" s="418">
        <f>+ｼ.ｺﾞﾑくず!$AT$18</f>
        <v>0</v>
      </c>
      <c r="S35" s="418">
        <f>+ｽ.金属くず!$AT$18</f>
        <v>0</v>
      </c>
      <c r="T35" s="418">
        <f>+ｾ.ｶﾞﾗｽ･ｺﾝｸﾘ･陶磁器くず!$AT$18</f>
        <v>0</v>
      </c>
      <c r="U35" s="418">
        <f>+ｿ.鉱さい!$AT$18</f>
        <v>0</v>
      </c>
      <c r="V35" s="418">
        <f>+ﾀ.がれき類!$AT$18</f>
        <v>0</v>
      </c>
      <c r="W35" s="418">
        <f>+ﾁ.動物のふん尿!$AT$18</f>
        <v>0</v>
      </c>
      <c r="X35" s="418">
        <f>+ﾂ.動物の死体!$AT$18</f>
        <v>0</v>
      </c>
      <c r="Y35" s="418">
        <f>+ﾃ.ばいじん!$AT$18</f>
        <v>0</v>
      </c>
      <c r="Z35" s="419">
        <f>+ﾄ.混合廃棄物その他!$AT$18</f>
        <v>0</v>
      </c>
      <c r="AA35" s="420">
        <f t="shared" si="4"/>
        <v>0</v>
      </c>
    </row>
    <row r="36" spans="2:27" ht="24" customHeight="1" thickBot="1" x14ac:dyDescent="0.25">
      <c r="B36" s="172" t="s">
        <v>302</v>
      </c>
      <c r="C36" s="234"/>
      <c r="D36" s="235"/>
      <c r="E36" s="236" t="s">
        <v>321</v>
      </c>
      <c r="F36" s="441"/>
      <c r="G36" s="421">
        <f>+ｱ.燃え殻!$AN$21</f>
        <v>0</v>
      </c>
      <c r="H36" s="421">
        <f>+ｲ.汚泥!$AN$21</f>
        <v>0</v>
      </c>
      <c r="I36" s="421">
        <f>+ｳ.廃油!$AN$21</f>
        <v>0</v>
      </c>
      <c r="J36" s="421">
        <f>+ｴ.廃酸!$AN$21</f>
        <v>0</v>
      </c>
      <c r="K36" s="421">
        <f>+ｵ.廃ｱﾙｶﾘ!$AN$21</f>
        <v>0</v>
      </c>
      <c r="L36" s="421">
        <f>+ｶ.廃ﾌﾟﾗ類!$AN$21</f>
        <v>0</v>
      </c>
      <c r="M36" s="421">
        <f>+ｷ.紙くず!$AN$21</f>
        <v>0</v>
      </c>
      <c r="N36" s="421">
        <f>+ｸ.木くず!$AN$21</f>
        <v>0</v>
      </c>
      <c r="O36" s="421">
        <f>+ｹ.繊維くず!$AN$21</f>
        <v>0</v>
      </c>
      <c r="P36" s="421">
        <f>+ｺ.動植物性残さ!$AN$21</f>
        <v>0</v>
      </c>
      <c r="Q36" s="421">
        <f>+ｻ.動物系固形不要物!$AN$21</f>
        <v>0</v>
      </c>
      <c r="R36" s="421">
        <f>+ｼ.ｺﾞﾑくず!$AN$21</f>
        <v>0</v>
      </c>
      <c r="S36" s="421">
        <f>+ｽ.金属くず!$AN$21</f>
        <v>0</v>
      </c>
      <c r="T36" s="421">
        <f>+ｾ.ｶﾞﾗｽ･ｺﾝｸﾘ･陶磁器くず!$AN$21</f>
        <v>0</v>
      </c>
      <c r="U36" s="421">
        <f>+ｿ.鉱さい!$AN$21</f>
        <v>0</v>
      </c>
      <c r="V36" s="421">
        <f>+ﾀ.がれき類!$AN$21</f>
        <v>0</v>
      </c>
      <c r="W36" s="421">
        <f>+ﾁ.動物のふん尿!$AN$21</f>
        <v>0</v>
      </c>
      <c r="X36" s="421">
        <f>+ﾂ.動物の死体!$AN$21</f>
        <v>0</v>
      </c>
      <c r="Y36" s="421">
        <f>+ﾃ.ばいじん!$AN$21</f>
        <v>0</v>
      </c>
      <c r="Z36" s="422">
        <f>+ﾄ.混合廃棄物その他!$AN$21</f>
        <v>0</v>
      </c>
      <c r="AA36" s="423">
        <f>SUM(G36:Z36)</f>
        <v>0</v>
      </c>
    </row>
    <row r="37" spans="2:27" ht="24" customHeight="1" x14ac:dyDescent="0.2">
      <c r="B37" s="170"/>
      <c r="C37" s="776" t="s">
        <v>173</v>
      </c>
      <c r="D37" s="129" t="s">
        <v>179</v>
      </c>
      <c r="E37" s="797" t="s">
        <v>234</v>
      </c>
      <c r="F37" s="798"/>
      <c r="G37" s="424">
        <f t="shared" ref="G37:Z37" si="8">+G38+G42</f>
        <v>0</v>
      </c>
      <c r="H37" s="424">
        <f t="shared" si="8"/>
        <v>0</v>
      </c>
      <c r="I37" s="424">
        <f t="shared" si="8"/>
        <v>0</v>
      </c>
      <c r="J37" s="424">
        <f t="shared" si="8"/>
        <v>0</v>
      </c>
      <c r="K37" s="424">
        <f t="shared" si="8"/>
        <v>0</v>
      </c>
      <c r="L37" s="424">
        <f t="shared" si="8"/>
        <v>90</v>
      </c>
      <c r="M37" s="424">
        <f t="shared" si="8"/>
        <v>0</v>
      </c>
      <c r="N37" s="424">
        <f t="shared" si="8"/>
        <v>1500</v>
      </c>
      <c r="O37" s="424">
        <f t="shared" si="8"/>
        <v>14</v>
      </c>
      <c r="P37" s="424">
        <f t="shared" si="8"/>
        <v>0</v>
      </c>
      <c r="Q37" s="424">
        <f t="shared" si="8"/>
        <v>0</v>
      </c>
      <c r="R37" s="424">
        <f t="shared" si="8"/>
        <v>0</v>
      </c>
      <c r="S37" s="424">
        <f t="shared" si="8"/>
        <v>0</v>
      </c>
      <c r="T37" s="424">
        <f t="shared" si="8"/>
        <v>370</v>
      </c>
      <c r="U37" s="424">
        <f t="shared" si="8"/>
        <v>0</v>
      </c>
      <c r="V37" s="424">
        <f t="shared" si="8"/>
        <v>8500</v>
      </c>
      <c r="W37" s="424">
        <f t="shared" si="8"/>
        <v>0</v>
      </c>
      <c r="X37" s="424">
        <f t="shared" si="8"/>
        <v>0</v>
      </c>
      <c r="Y37" s="424">
        <f t="shared" si="8"/>
        <v>0</v>
      </c>
      <c r="Z37" s="425">
        <f t="shared" si="8"/>
        <v>300</v>
      </c>
      <c r="AA37" s="426">
        <f t="shared" si="4"/>
        <v>10774</v>
      </c>
    </row>
    <row r="38" spans="2:27" ht="24" customHeight="1" x14ac:dyDescent="0.2">
      <c r="B38" s="170"/>
      <c r="C38" s="776"/>
      <c r="D38" s="227"/>
      <c r="E38" s="225" t="s">
        <v>319</v>
      </c>
      <c r="F38" s="443"/>
      <c r="G38" s="415">
        <f t="shared" ref="G38:Z38" si="9">SUM(G39:G41)</f>
        <v>0</v>
      </c>
      <c r="H38" s="415">
        <f t="shared" si="9"/>
        <v>0</v>
      </c>
      <c r="I38" s="415">
        <f t="shared" si="9"/>
        <v>0</v>
      </c>
      <c r="J38" s="415">
        <f t="shared" si="9"/>
        <v>0</v>
      </c>
      <c r="K38" s="415">
        <f t="shared" si="9"/>
        <v>0</v>
      </c>
      <c r="L38" s="415">
        <f t="shared" si="9"/>
        <v>90</v>
      </c>
      <c r="M38" s="415">
        <f t="shared" si="9"/>
        <v>0</v>
      </c>
      <c r="N38" s="415">
        <f t="shared" si="9"/>
        <v>1500</v>
      </c>
      <c r="O38" s="415">
        <f t="shared" si="9"/>
        <v>14</v>
      </c>
      <c r="P38" s="415">
        <f t="shared" si="9"/>
        <v>0</v>
      </c>
      <c r="Q38" s="415">
        <f t="shared" si="9"/>
        <v>0</v>
      </c>
      <c r="R38" s="415">
        <f t="shared" si="9"/>
        <v>0</v>
      </c>
      <c r="S38" s="415">
        <f t="shared" si="9"/>
        <v>0</v>
      </c>
      <c r="T38" s="415">
        <f t="shared" si="9"/>
        <v>370</v>
      </c>
      <c r="U38" s="415">
        <f t="shared" si="9"/>
        <v>0</v>
      </c>
      <c r="V38" s="415">
        <f t="shared" si="9"/>
        <v>8500</v>
      </c>
      <c r="W38" s="415">
        <f t="shared" si="9"/>
        <v>0</v>
      </c>
      <c r="X38" s="415">
        <f t="shared" si="9"/>
        <v>0</v>
      </c>
      <c r="Y38" s="415">
        <f t="shared" si="9"/>
        <v>0</v>
      </c>
      <c r="Z38" s="416">
        <f t="shared" si="9"/>
        <v>300</v>
      </c>
      <c r="AA38" s="417">
        <f t="shared" si="4"/>
        <v>10774</v>
      </c>
    </row>
    <row r="39" spans="2:27" ht="24" customHeight="1" x14ac:dyDescent="0.2">
      <c r="B39" s="170"/>
      <c r="C39" s="776"/>
      <c r="D39" s="228"/>
      <c r="E39" s="223"/>
      <c r="F39" s="221" t="s">
        <v>233</v>
      </c>
      <c r="G39" s="418">
        <f>+ｱ.燃え殻!$Z$28</f>
        <v>0</v>
      </c>
      <c r="H39" s="418">
        <f>+ｲ.汚泥!$Z$28</f>
        <v>0</v>
      </c>
      <c r="I39" s="418">
        <f>+ｳ.廃油!$Z$28</f>
        <v>0</v>
      </c>
      <c r="J39" s="418">
        <f>+ｴ.廃酸!$Z$28</f>
        <v>0</v>
      </c>
      <c r="K39" s="418">
        <f>+ｵ.廃ｱﾙｶﾘ!$Z$28</f>
        <v>0</v>
      </c>
      <c r="L39" s="418">
        <f>+ｶ.廃ﾌﾟﾗ類!$Z$28</f>
        <v>90</v>
      </c>
      <c r="M39" s="418">
        <f>+ｷ.紙くず!$Z$28</f>
        <v>0</v>
      </c>
      <c r="N39" s="418">
        <f>+ｸ.木くず!$Z$28</f>
        <v>1500</v>
      </c>
      <c r="O39" s="418">
        <f>+ｹ.繊維くず!$Z$28</f>
        <v>14</v>
      </c>
      <c r="P39" s="418">
        <f>+ｺ.動植物性残さ!$Z$28</f>
        <v>0</v>
      </c>
      <c r="Q39" s="418">
        <f>+ｻ.動物系固形不要物!$Z$28</f>
        <v>0</v>
      </c>
      <c r="R39" s="418">
        <f>+ｼ.ｺﾞﾑくず!$Z$28</f>
        <v>0</v>
      </c>
      <c r="S39" s="418">
        <f>+ｽ.金属くず!$Z$28</f>
        <v>0</v>
      </c>
      <c r="T39" s="418">
        <f>+ｾ.ｶﾞﾗｽ･ｺﾝｸﾘ･陶磁器くず!$Z$28</f>
        <v>370</v>
      </c>
      <c r="U39" s="418">
        <f>+ｿ.鉱さい!$Z$28</f>
        <v>0</v>
      </c>
      <c r="V39" s="418">
        <f>+ﾀ.がれき類!$Z$28</f>
        <v>8500</v>
      </c>
      <c r="W39" s="418">
        <f>+ﾁ.動物のふん尿!$Z$28</f>
        <v>0</v>
      </c>
      <c r="X39" s="418">
        <f>+ﾂ.動物の死体!$Z$28</f>
        <v>0</v>
      </c>
      <c r="Y39" s="418">
        <f>+ﾃ.ばいじん!$Z$28</f>
        <v>0</v>
      </c>
      <c r="Z39" s="419">
        <f>+ﾄ.混合廃棄物その他!$Z$28</f>
        <v>0</v>
      </c>
      <c r="AA39" s="420">
        <f t="shared" si="4"/>
        <v>10474</v>
      </c>
    </row>
    <row r="40" spans="2:27" ht="24" customHeight="1" x14ac:dyDescent="0.2">
      <c r="B40" s="170"/>
      <c r="C40" s="776"/>
      <c r="D40" s="228"/>
      <c r="E40" s="223"/>
      <c r="F40" s="221" t="s">
        <v>318</v>
      </c>
      <c r="G40" s="418">
        <f>+ｱ.燃え殻!$Z$29</f>
        <v>0</v>
      </c>
      <c r="H40" s="418">
        <f>+ｲ.汚泥!$Z$29</f>
        <v>0</v>
      </c>
      <c r="I40" s="418">
        <f>+ｳ.廃油!$Z$29</f>
        <v>0</v>
      </c>
      <c r="J40" s="418">
        <f>+ｴ.廃酸!$Z$29</f>
        <v>0</v>
      </c>
      <c r="K40" s="418">
        <f>+ｵ.廃ｱﾙｶﾘ!$Z$29</f>
        <v>0</v>
      </c>
      <c r="L40" s="418">
        <f>+ｶ.廃ﾌﾟﾗ類!$Z$29</f>
        <v>0</v>
      </c>
      <c r="M40" s="418">
        <f>+ｷ.紙くず!$Z$29</f>
        <v>0</v>
      </c>
      <c r="N40" s="418">
        <f>+ｸ.木くず!$Z$29</f>
        <v>0</v>
      </c>
      <c r="O40" s="418">
        <f>+ｹ.繊維くず!$Z$29</f>
        <v>0</v>
      </c>
      <c r="P40" s="418">
        <f>+ｺ.動植物性残さ!$Z$29</f>
        <v>0</v>
      </c>
      <c r="Q40" s="418">
        <f>+ｻ.動物系固形不要物!$Z$29</f>
        <v>0</v>
      </c>
      <c r="R40" s="418">
        <f>+ｼ.ｺﾞﾑくず!$Z$29</f>
        <v>0</v>
      </c>
      <c r="S40" s="418">
        <f>+ｽ.金属くず!$Z$29</f>
        <v>0</v>
      </c>
      <c r="T40" s="418">
        <f>+ｾ.ｶﾞﾗｽ･ｺﾝｸﾘ･陶磁器くず!$Z$29</f>
        <v>0</v>
      </c>
      <c r="U40" s="418">
        <f>+ｿ.鉱さい!$Z$29</f>
        <v>0</v>
      </c>
      <c r="V40" s="418">
        <f>+ﾀ.がれき類!$Z$29</f>
        <v>0</v>
      </c>
      <c r="W40" s="418">
        <f>+ﾁ.動物のふん尿!$Z$29</f>
        <v>0</v>
      </c>
      <c r="X40" s="418">
        <f>+ﾂ.動物の死体!$Z$29</f>
        <v>0</v>
      </c>
      <c r="Y40" s="418">
        <f>+ﾃ.ばいじん!$Z$29</f>
        <v>0</v>
      </c>
      <c r="Z40" s="419">
        <f>+ﾄ.混合廃棄物その他!$Z$29</f>
        <v>300</v>
      </c>
      <c r="AA40" s="420">
        <f t="shared" si="4"/>
        <v>300</v>
      </c>
    </row>
    <row r="41" spans="2:27" ht="24" customHeight="1" x14ac:dyDescent="0.2">
      <c r="B41" s="170"/>
      <c r="C41" s="776"/>
      <c r="D41" s="228"/>
      <c r="E41" s="224"/>
      <c r="F41" s="222" t="s">
        <v>317</v>
      </c>
      <c r="G41" s="418">
        <f>+ｱ.燃え殻!$Z$30</f>
        <v>0</v>
      </c>
      <c r="H41" s="418">
        <f>+ｲ.汚泥!$Z$30</f>
        <v>0</v>
      </c>
      <c r="I41" s="418">
        <f>+ｳ.廃油!$Z$30</f>
        <v>0</v>
      </c>
      <c r="J41" s="418">
        <f>+ｴ.廃酸!$Z$30</f>
        <v>0</v>
      </c>
      <c r="K41" s="418">
        <f>+ｵ.廃ｱﾙｶﾘ!$Z$30</f>
        <v>0</v>
      </c>
      <c r="L41" s="418">
        <f>+ｶ.廃ﾌﾟﾗ類!$Z$30</f>
        <v>0</v>
      </c>
      <c r="M41" s="418">
        <f>+ｷ.紙くず!$Z$30</f>
        <v>0</v>
      </c>
      <c r="N41" s="418">
        <f>+ｸ.木くず!$Z$30</f>
        <v>0</v>
      </c>
      <c r="O41" s="418">
        <f>+ｹ.繊維くず!$Z$30</f>
        <v>0</v>
      </c>
      <c r="P41" s="418">
        <f>+ｺ.動植物性残さ!$Z$30</f>
        <v>0</v>
      </c>
      <c r="Q41" s="418">
        <f>+ｻ.動物系固形不要物!$Z$30</f>
        <v>0</v>
      </c>
      <c r="R41" s="418">
        <f>+ｼ.ｺﾞﾑくず!$Z$30</f>
        <v>0</v>
      </c>
      <c r="S41" s="418">
        <f>+ｽ.金属くず!$Z$30</f>
        <v>0</v>
      </c>
      <c r="T41" s="418">
        <f>+ｾ.ｶﾞﾗｽ･ｺﾝｸﾘ･陶磁器くず!$Z$30</f>
        <v>0</v>
      </c>
      <c r="U41" s="418">
        <f>+ｿ.鉱さい!$Z$30</f>
        <v>0</v>
      </c>
      <c r="V41" s="418">
        <f>+ﾀ.がれき類!$Z$30</f>
        <v>0</v>
      </c>
      <c r="W41" s="418">
        <f>+ﾁ.動物のふん尿!$Z$30</f>
        <v>0</v>
      </c>
      <c r="X41" s="418">
        <f>+ﾂ.動物の死体!$Z$30</f>
        <v>0</v>
      </c>
      <c r="Y41" s="418">
        <f>+ﾃ.ばいじん!$Z$30</f>
        <v>0</v>
      </c>
      <c r="Z41" s="419">
        <f>+ﾄ.混合廃棄物その他!$Z$30</f>
        <v>0</v>
      </c>
      <c r="AA41" s="420">
        <f t="shared" si="4"/>
        <v>0</v>
      </c>
    </row>
    <row r="42" spans="2:27" ht="24" customHeight="1" thickBot="1" x14ac:dyDescent="0.25">
      <c r="B42" s="170"/>
      <c r="C42" s="777"/>
      <c r="D42" s="229"/>
      <c r="E42" s="226" t="s">
        <v>320</v>
      </c>
      <c r="F42" s="443"/>
      <c r="G42" s="421">
        <f>+ｱ.燃え殻!$Q$33</f>
        <v>0</v>
      </c>
      <c r="H42" s="421">
        <f>+ｲ.汚泥!$Q$33</f>
        <v>0</v>
      </c>
      <c r="I42" s="421">
        <f>+ｳ.廃油!$Q$33</f>
        <v>0</v>
      </c>
      <c r="J42" s="421">
        <f>+ｴ.廃酸!$Q$33</f>
        <v>0</v>
      </c>
      <c r="K42" s="421">
        <f>+ｵ.廃ｱﾙｶﾘ!$Q$33</f>
        <v>0</v>
      </c>
      <c r="L42" s="421">
        <f>+ｶ.廃ﾌﾟﾗ類!$Q$33</f>
        <v>0</v>
      </c>
      <c r="M42" s="421">
        <f>+ｷ.紙くず!$Q$33</f>
        <v>0</v>
      </c>
      <c r="N42" s="421">
        <f>+ｸ.木くず!$Q$33</f>
        <v>0</v>
      </c>
      <c r="O42" s="421">
        <f>+ｹ.繊維くず!$Q$33</f>
        <v>0</v>
      </c>
      <c r="P42" s="421">
        <f>+ｺ.動植物性残さ!$Q$33</f>
        <v>0</v>
      </c>
      <c r="Q42" s="421">
        <f>+ｻ.動物系固形不要物!$Q$33</f>
        <v>0</v>
      </c>
      <c r="R42" s="421">
        <f>+ｼ.ｺﾞﾑくず!$Q$33</f>
        <v>0</v>
      </c>
      <c r="S42" s="421">
        <f>+ｽ.金属くず!$Q$33</f>
        <v>0</v>
      </c>
      <c r="T42" s="421">
        <f>+ｾ.ｶﾞﾗｽ･ｺﾝｸﾘ･陶磁器くず!$Q$33</f>
        <v>0</v>
      </c>
      <c r="U42" s="421">
        <f>+ｿ.鉱さい!$Q$33</f>
        <v>0</v>
      </c>
      <c r="V42" s="421">
        <f>+ﾀ.がれき類!$Q$33</f>
        <v>0</v>
      </c>
      <c r="W42" s="421">
        <f>+ﾁ.動物のふん尿!$Q$33</f>
        <v>0</v>
      </c>
      <c r="X42" s="421">
        <f>+ﾂ.動物の死体!$Q$33</f>
        <v>0</v>
      </c>
      <c r="Y42" s="421">
        <f>+ﾃ.ばいじん!$Q$33</f>
        <v>0</v>
      </c>
      <c r="Z42" s="422">
        <f>+ﾄ.混合廃棄物その他!$Q$33</f>
        <v>0</v>
      </c>
      <c r="AA42" s="423">
        <f>SUM(G42:Z42)</f>
        <v>0</v>
      </c>
    </row>
    <row r="43" spans="2:27" ht="24" customHeight="1" x14ac:dyDescent="0.2">
      <c r="B43" s="170"/>
      <c r="C43" s="128" t="s">
        <v>235</v>
      </c>
      <c r="D43" s="795" t="s">
        <v>349</v>
      </c>
      <c r="E43" s="795"/>
      <c r="F43" s="796"/>
      <c r="G43" s="427">
        <f>+ｱ.燃え殻!$AK$27</f>
        <v>0</v>
      </c>
      <c r="H43" s="427">
        <f>+ｲ.汚泥!$AK$27</f>
        <v>0</v>
      </c>
      <c r="I43" s="427">
        <f>+ｳ.廃油!$AK$27</f>
        <v>0</v>
      </c>
      <c r="J43" s="427">
        <f>+ｴ.廃酸!$AK$27</f>
        <v>0</v>
      </c>
      <c r="K43" s="427">
        <f>+ｵ.廃ｱﾙｶﾘ!$AK$27</f>
        <v>0</v>
      </c>
      <c r="L43" s="427">
        <f>+ｶ.廃ﾌﾟﾗ類!$AK$27</f>
        <v>90</v>
      </c>
      <c r="M43" s="427">
        <f>+ｷ.紙くず!$AK$27</f>
        <v>0</v>
      </c>
      <c r="N43" s="427">
        <f>+ｸ.木くず!$AK$27</f>
        <v>1500</v>
      </c>
      <c r="O43" s="427">
        <f>+ｹ.繊維くず!$AK$27</f>
        <v>14</v>
      </c>
      <c r="P43" s="427">
        <f>+ｺ.動植物性残さ!$AK$27</f>
        <v>0</v>
      </c>
      <c r="Q43" s="427">
        <f>+ｻ.動物系固形不要物!$AK$27</f>
        <v>0</v>
      </c>
      <c r="R43" s="427">
        <f>+ｼ.ｺﾞﾑくず!$AK$27</f>
        <v>0</v>
      </c>
      <c r="S43" s="427">
        <f>+ｽ.金属くず!$AK$27</f>
        <v>0</v>
      </c>
      <c r="T43" s="427">
        <f>+ｾ.ｶﾞﾗｽ･ｺﾝｸﾘ･陶磁器くず!$AK$27</f>
        <v>370</v>
      </c>
      <c r="U43" s="427">
        <f>+ｿ.鉱さい!$AK$27</f>
        <v>0</v>
      </c>
      <c r="V43" s="427">
        <f>+ﾀ.がれき類!$AK$27</f>
        <v>8500</v>
      </c>
      <c r="W43" s="427">
        <f>+ﾁ.動物のふん尿!$AK$27</f>
        <v>0</v>
      </c>
      <c r="X43" s="427">
        <f>+ﾂ.動物の死体!$AK$27</f>
        <v>0</v>
      </c>
      <c r="Y43" s="427">
        <f>+ﾃ.ばいじん!$AK$27</f>
        <v>0</v>
      </c>
      <c r="Z43" s="428">
        <f>+ﾄ.混合廃棄物その他!$AK$27</f>
        <v>300</v>
      </c>
      <c r="AA43" s="429">
        <f t="shared" si="4"/>
        <v>10774</v>
      </c>
    </row>
    <row r="44" spans="2:27" ht="24" customHeight="1" x14ac:dyDescent="0.2">
      <c r="B44" s="170"/>
      <c r="C44" s="177"/>
      <c r="D44" s="175" t="s">
        <v>188</v>
      </c>
      <c r="E44" s="778" t="s">
        <v>236</v>
      </c>
      <c r="F44" s="779"/>
      <c r="G44" s="430">
        <f>+ｱ.燃え殻!$AK$30</f>
        <v>0</v>
      </c>
      <c r="H44" s="430">
        <f>+ｲ.汚泥!$AK$30</f>
        <v>0</v>
      </c>
      <c r="I44" s="430">
        <f>+ｳ.廃油!$AK$30</f>
        <v>0</v>
      </c>
      <c r="J44" s="430">
        <f>+ｴ.廃酸!$AK$30</f>
        <v>0</v>
      </c>
      <c r="K44" s="430">
        <f>+ｵ.廃ｱﾙｶﾘ!$AK$30</f>
        <v>0</v>
      </c>
      <c r="L44" s="430">
        <f>+ｶ.廃ﾌﾟﾗ類!$AK$30</f>
        <v>0</v>
      </c>
      <c r="M44" s="430">
        <f>+ｷ.紙くず!$AK$30</f>
        <v>0</v>
      </c>
      <c r="N44" s="430">
        <f>+ｸ.木くず!$AK$30</f>
        <v>0</v>
      </c>
      <c r="O44" s="430">
        <f>+ｹ.繊維くず!$AK$30</f>
        <v>0</v>
      </c>
      <c r="P44" s="430">
        <f>+ｺ.動植物性残さ!$AK$30</f>
        <v>0</v>
      </c>
      <c r="Q44" s="430">
        <f>+ｻ.動物系固形不要物!$AK$30</f>
        <v>0</v>
      </c>
      <c r="R44" s="430">
        <f>+ｼ.ｺﾞﾑくず!$AK$30</f>
        <v>0</v>
      </c>
      <c r="S44" s="430">
        <f>+ｽ.金属くず!$AK$30</f>
        <v>0</v>
      </c>
      <c r="T44" s="430">
        <f>+ｾ.ｶﾞﾗｽ･ｺﾝｸﾘ･陶磁器くず!$AK$30</f>
        <v>0</v>
      </c>
      <c r="U44" s="430">
        <f>+ｿ.鉱さい!$AK$30</f>
        <v>0</v>
      </c>
      <c r="V44" s="430">
        <f>+ﾀ.がれき類!$AK$30</f>
        <v>0</v>
      </c>
      <c r="W44" s="430">
        <f>+ﾁ.動物のふん尿!$AK$30</f>
        <v>0</v>
      </c>
      <c r="X44" s="430">
        <f>+ﾂ.動物の死体!$AK$30</f>
        <v>0</v>
      </c>
      <c r="Y44" s="430">
        <f>+ﾃ.ばいじん!$AK$30</f>
        <v>0</v>
      </c>
      <c r="Z44" s="431">
        <f>+ﾄ.混合廃棄物その他!$AK$30</f>
        <v>0</v>
      </c>
      <c r="AA44" s="432">
        <f t="shared" si="4"/>
        <v>0</v>
      </c>
    </row>
    <row r="45" spans="2:27" ht="24" customHeight="1" x14ac:dyDescent="0.2">
      <c r="B45" s="170"/>
      <c r="C45" s="177"/>
      <c r="D45" s="442" t="s">
        <v>190</v>
      </c>
      <c r="E45" s="805" t="s">
        <v>237</v>
      </c>
      <c r="F45" s="806"/>
      <c r="G45" s="433">
        <f>+ｱ.燃え殻!$AR$24</f>
        <v>0</v>
      </c>
      <c r="H45" s="433">
        <f>+ｲ.汚泥!$AR$24</f>
        <v>0</v>
      </c>
      <c r="I45" s="433">
        <f>+ｳ.廃油!$AR$24</f>
        <v>0</v>
      </c>
      <c r="J45" s="433">
        <f>+ｴ.廃酸!$AR$24</f>
        <v>0</v>
      </c>
      <c r="K45" s="433">
        <f>+ｵ.廃ｱﾙｶﾘ!$AR$24</f>
        <v>0</v>
      </c>
      <c r="L45" s="433">
        <f>+ｶ.廃ﾌﾟﾗ類!$AR$24</f>
        <v>90</v>
      </c>
      <c r="M45" s="433">
        <f>+ｷ.紙くず!$AR$24</f>
        <v>0</v>
      </c>
      <c r="N45" s="433">
        <f>+ｸ.木くず!$AR$24</f>
        <v>1500</v>
      </c>
      <c r="O45" s="433">
        <f>+ｹ.繊維くず!$AR$24</f>
        <v>14</v>
      </c>
      <c r="P45" s="433">
        <f>+ｺ.動植物性残さ!$AR$24</f>
        <v>0</v>
      </c>
      <c r="Q45" s="433">
        <f>+ｻ.動物系固形不要物!$AR$24</f>
        <v>0</v>
      </c>
      <c r="R45" s="433">
        <f>+ｼ.ｺﾞﾑくず!$AR$24</f>
        <v>0</v>
      </c>
      <c r="S45" s="433">
        <f>+ｽ.金属くず!$AR$24</f>
        <v>0</v>
      </c>
      <c r="T45" s="433">
        <f>+ｾ.ｶﾞﾗｽ･ｺﾝｸﾘ･陶磁器くず!$AR$24</f>
        <v>370</v>
      </c>
      <c r="U45" s="433">
        <f>+ｿ.鉱さい!$AR$24</f>
        <v>0</v>
      </c>
      <c r="V45" s="433">
        <f>+ﾀ.がれき類!$AR$24</f>
        <v>8500</v>
      </c>
      <c r="W45" s="433">
        <f>+ﾁ.動物のふん尿!$AR$24</f>
        <v>0</v>
      </c>
      <c r="X45" s="433">
        <f>+ﾂ.動物の死体!$AR$24</f>
        <v>0</v>
      </c>
      <c r="Y45" s="433">
        <f>+ﾃ.ばいじん!$AR$24</f>
        <v>0</v>
      </c>
      <c r="Z45" s="434">
        <f>+ﾄ.混合廃棄物その他!$AR$24</f>
        <v>0</v>
      </c>
      <c r="AA45" s="435">
        <f t="shared" si="4"/>
        <v>10474</v>
      </c>
    </row>
    <row r="46" spans="2:27" ht="24" customHeight="1" x14ac:dyDescent="0.2">
      <c r="B46" s="170"/>
      <c r="C46" s="177"/>
      <c r="D46" s="444" t="s">
        <v>192</v>
      </c>
      <c r="E46" s="791" t="s">
        <v>429</v>
      </c>
      <c r="F46" s="792"/>
      <c r="G46" s="418">
        <f>+ｱ.燃え殻!$AR$27</f>
        <v>0</v>
      </c>
      <c r="H46" s="418">
        <f>+ｲ.汚泥!$AR$27</f>
        <v>0</v>
      </c>
      <c r="I46" s="418">
        <f>+ｳ.廃油!$AR$27</f>
        <v>0</v>
      </c>
      <c r="J46" s="418">
        <f>+ｴ.廃酸!$AR$27</f>
        <v>0</v>
      </c>
      <c r="K46" s="418">
        <f>+ｵ.廃ｱﾙｶﾘ!$AR$27</f>
        <v>0</v>
      </c>
      <c r="L46" s="418">
        <f>+ｶ.廃ﾌﾟﾗ類!$AR$27</f>
        <v>0</v>
      </c>
      <c r="M46" s="418">
        <f>+ｷ.紙くず!$AR$27</f>
        <v>0</v>
      </c>
      <c r="N46" s="418">
        <f>+ｸ.木くず!$AR$27</f>
        <v>0</v>
      </c>
      <c r="O46" s="418">
        <f>+ｹ.繊維くず!$AR$27</f>
        <v>0</v>
      </c>
      <c r="P46" s="418">
        <f>+ｺ.動植物性残さ!$AR$27</f>
        <v>0</v>
      </c>
      <c r="Q46" s="418">
        <f>+ｻ.動物系固形不要物!$AR$27</f>
        <v>0</v>
      </c>
      <c r="R46" s="418">
        <f>+ｼ.ｺﾞﾑくず!$AR$27</f>
        <v>0</v>
      </c>
      <c r="S46" s="418">
        <f>+ｽ.金属くず!$AR$27</f>
        <v>0</v>
      </c>
      <c r="T46" s="418">
        <f>+ｾ.ｶﾞﾗｽ･ｺﾝｸﾘ･陶磁器くず!$AR$27</f>
        <v>0</v>
      </c>
      <c r="U46" s="418">
        <f>+ｿ.鉱さい!$AR$27</f>
        <v>0</v>
      </c>
      <c r="V46" s="418">
        <f>+ﾀ.がれき類!$AR$27</f>
        <v>0</v>
      </c>
      <c r="W46" s="418">
        <f>+ﾁ.動物のふん尿!$AR$27</f>
        <v>0</v>
      </c>
      <c r="X46" s="418">
        <f>+ﾂ.動物の死体!$AR$27</f>
        <v>0</v>
      </c>
      <c r="Y46" s="418">
        <f>+ﾃ.ばいじん!$AR$27</f>
        <v>0</v>
      </c>
      <c r="Z46" s="419">
        <f>+ﾄ.混合廃棄物その他!$AR$27</f>
        <v>0</v>
      </c>
      <c r="AA46" s="420">
        <f t="shared" si="4"/>
        <v>0</v>
      </c>
    </row>
    <row r="47" spans="2:27" ht="26.75" customHeight="1" thickBot="1" x14ac:dyDescent="0.25">
      <c r="B47" s="171"/>
      <c r="C47" s="178"/>
      <c r="D47" s="176" t="s">
        <v>193</v>
      </c>
      <c r="E47" s="793" t="s">
        <v>430</v>
      </c>
      <c r="F47" s="794"/>
      <c r="G47" s="436">
        <f>+ｱ.燃え殻!$AR$31</f>
        <v>0</v>
      </c>
      <c r="H47" s="436">
        <f>+ｲ.汚泥!$AR$31</f>
        <v>0</v>
      </c>
      <c r="I47" s="436">
        <f>+ｳ.廃油!$AR$31</f>
        <v>0</v>
      </c>
      <c r="J47" s="436">
        <f>+ｴ.廃酸!$AR$31</f>
        <v>0</v>
      </c>
      <c r="K47" s="436">
        <f>+ｵ.廃ｱﾙｶﾘ!$AR$31</f>
        <v>0</v>
      </c>
      <c r="L47" s="436">
        <f>+ｶ.廃ﾌﾟﾗ類!$AR$31</f>
        <v>0</v>
      </c>
      <c r="M47" s="436">
        <f>+ｷ.紙くず!$AR$31</f>
        <v>0</v>
      </c>
      <c r="N47" s="436">
        <f>+ｸ.木くず!$AR$31</f>
        <v>0</v>
      </c>
      <c r="O47" s="436">
        <f>+ｹ.繊維くず!$AR$31</f>
        <v>0</v>
      </c>
      <c r="P47" s="436">
        <f>+ｺ.動植物性残さ!$AR$31</f>
        <v>0</v>
      </c>
      <c r="Q47" s="436">
        <f>+ｻ.動物系固形不要物!$AR$31</f>
        <v>0</v>
      </c>
      <c r="R47" s="436">
        <f>+ｼ.ｺﾞﾑくず!$AR$31</f>
        <v>0</v>
      </c>
      <c r="S47" s="436">
        <f>+ｽ.金属くず!$AR$31</f>
        <v>0</v>
      </c>
      <c r="T47" s="436">
        <f>+ｾ.ｶﾞﾗｽ･ｺﾝｸﾘ･陶磁器くず!$AR$31</f>
        <v>0</v>
      </c>
      <c r="U47" s="436">
        <f>+ｿ.鉱さい!$AR$31</f>
        <v>0</v>
      </c>
      <c r="V47" s="436">
        <f>+ﾀ.がれき類!$AR$31</f>
        <v>0</v>
      </c>
      <c r="W47" s="436">
        <f>+ﾁ.動物のふん尿!$AR$31</f>
        <v>0</v>
      </c>
      <c r="X47" s="436">
        <f>+ﾂ.動物の死体!$AR$31</f>
        <v>0</v>
      </c>
      <c r="Y47" s="436">
        <f>+ﾃ.ばいじん!$AR$31</f>
        <v>0</v>
      </c>
      <c r="Z47" s="437">
        <f>+ﾄ.混合廃棄物その他!$AR$31</f>
        <v>0</v>
      </c>
      <c r="AA47" s="438">
        <f t="shared" si="4"/>
        <v>0</v>
      </c>
    </row>
    <row r="48" spans="2:27" ht="20" customHeight="1" x14ac:dyDescent="0.2">
      <c r="G48" s="10" t="s">
        <v>106</v>
      </c>
    </row>
    <row r="50" spans="6:27" s="480" customFormat="1" x14ac:dyDescent="0.2">
      <c r="G50" s="481">
        <f>IF(ｱ.燃え殻!$O$16="エラー！：⑥残さ物量があるのに、④自ら中間処理した量がゼロになっています",1,0)</f>
        <v>0</v>
      </c>
      <c r="H50" s="481">
        <f>IF(ｲ.汚泥!$O$16="エラー！：⑥残さ物量があるのに、④自ら中間処理した量がゼロになっています",1,0)</f>
        <v>0</v>
      </c>
      <c r="I50" s="481">
        <f>IF(ｳ.廃油!$O$16="エラー！：⑥残さ物量があるのに、④自ら中間処理した量がゼロになっています",1,0)</f>
        <v>0</v>
      </c>
      <c r="J50" s="481">
        <f>IF(ｴ.廃酸!$O$16="エラー！：⑥残さ物量があるのに、④自ら中間処理した量がゼロになっています",1,0)</f>
        <v>0</v>
      </c>
      <c r="K50" s="481">
        <f>IF(ｵ.廃ｱﾙｶﾘ!$O$16="エラー！：⑥残さ物量があるのに、④自ら中間処理した量がゼロになっています",1,0)</f>
        <v>0</v>
      </c>
      <c r="L50" s="481">
        <f>IF(ｶ.廃ﾌﾟﾗ類!$O$16="エラー！：⑥残さ物量があるのに、④自ら中間処理した量がゼロになっています",1,0)</f>
        <v>0</v>
      </c>
      <c r="M50" s="481">
        <f>IF(ｷ.紙くず!$O$16="エラー！：⑥残さ物量があるのに、④自ら中間処理した量がゼロになっています",1,0)</f>
        <v>0</v>
      </c>
      <c r="N50" s="481">
        <f>IF(ｸ.木くず!$O$16="エラー！：⑥残さ物量があるのに、④自ら中間処理した量がゼロになっています",1,0)</f>
        <v>0</v>
      </c>
      <c r="O50" s="481">
        <f>IF(ｹ.繊維くず!$O$16="エラー！：⑥残さ物量があるのに、④自ら中間処理した量がゼロになっています",1,0)</f>
        <v>0</v>
      </c>
      <c r="P50" s="481">
        <f>IF(ｺ.動植物性残さ!$O$16="エラー！：⑥残さ物量があるのに、④自ら中間処理した量がゼロになっています",1,0)</f>
        <v>0</v>
      </c>
      <c r="Q50" s="481">
        <f>IF(ｻ.動物系固形不要物!$O$16="エラー！：⑥残さ物量があるのに、④自ら中間処理した量がゼロになっています",1,0)</f>
        <v>0</v>
      </c>
      <c r="R50" s="481">
        <f>IF(ｼ.ｺﾞﾑくず!$O$16="エラー！：⑥残さ物量があるのに、④自ら中間処理した量がゼロになっています",1,0)</f>
        <v>0</v>
      </c>
      <c r="S50" s="481">
        <f>IF(ｽ.金属くず!$O$16="エラー！：⑥残さ物量があるのに、④自ら中間処理した量がゼロになっています",1,0)</f>
        <v>0</v>
      </c>
      <c r="T50" s="481">
        <f>IF(ｾ.ｶﾞﾗｽ･ｺﾝｸﾘ･陶磁器くず!$O$16="エラー！：⑥残さ物量があるのに、④自ら中間処理した量がゼロになっています",1,0)</f>
        <v>0</v>
      </c>
      <c r="U50" s="481">
        <f>IF(ｿ.鉱さい!$O$16="エラー！：⑥残さ物量があるのに、④自ら中間処理した量がゼロになっています",1,0)</f>
        <v>0</v>
      </c>
      <c r="V50" s="481">
        <f>IF(ﾀ.がれき類!$O$16="エラー！：⑥残さ物量があるのに、④自ら中間処理した量がゼロになっています",1,0)</f>
        <v>0</v>
      </c>
      <c r="W50" s="481">
        <f>IF(ﾁ.動物のふん尿!$O$16="エラー！：⑥残さ物量があるのに、④自ら中間処理した量がゼロになっています",1,0)</f>
        <v>0</v>
      </c>
      <c r="X50" s="481">
        <f>IF(ﾂ.動物の死体!$O$16="エラー！：⑥残さ物量があるのに、④自ら中間処理した量がゼロになっています",1,0)</f>
        <v>0</v>
      </c>
      <c r="Y50" s="481">
        <f>IF(ﾃ.ばいじん!$O$16="エラー！：⑥残さ物量があるのに、④自ら中間処理した量がゼロになっています",1,0)</f>
        <v>0</v>
      </c>
      <c r="Z50" s="481">
        <f>IF(ﾄ.混合廃棄物その他!$O$16="エラー！：⑥残さ物量があるのに、④自ら中間処理した量がゼロになっています",1,0)</f>
        <v>0</v>
      </c>
    </row>
    <row r="51" spans="6:27" s="480" customFormat="1" x14ac:dyDescent="0.2">
      <c r="G51" s="481">
        <f>IF(ｱ.燃え殻!$O$22="エラー !：④の内数である⑤の量が④を超えています",1,0)</f>
        <v>0</v>
      </c>
      <c r="H51" s="481">
        <f>IF(ｲ.汚泥!$O$22="エラー !：④の内数である⑤の量が④を超えています",1,0)</f>
        <v>0</v>
      </c>
      <c r="I51" s="481">
        <f>IF(ｳ.廃油!$O$22="エラー !：④の内数である⑤の量が④を超えています",1,0)</f>
        <v>0</v>
      </c>
      <c r="J51" s="481">
        <f>IF(ｴ.廃酸!$O$22="エラー !：④の内数である⑤の量が④を超えています",1,0)</f>
        <v>0</v>
      </c>
      <c r="K51" s="481">
        <f>IF(ｵ.廃ｱﾙｶﾘ!$O$22="エラー !：④の内数である⑤の量が④を超えています",1,0)</f>
        <v>0</v>
      </c>
      <c r="L51" s="481">
        <f>IF(ｶ.廃ﾌﾟﾗ類!$O$22="エラー !：④の内数である⑤の量が④を超えています",1,0)</f>
        <v>0</v>
      </c>
      <c r="M51" s="481">
        <f>IF(ｷ.紙くず!$O$22="エラー !：④の内数である⑤の量が④を超えています",1,0)</f>
        <v>0</v>
      </c>
      <c r="N51" s="481">
        <f>IF(ｸ.木くず!$O$22="エラー !：④の内数である⑤の量が④を超えています",1,0)</f>
        <v>0</v>
      </c>
      <c r="O51" s="481">
        <f>IF(ｹ.繊維くず!$O$22="エラー !：④の内数である⑤の量が④を超えています",1,0)</f>
        <v>0</v>
      </c>
      <c r="P51" s="481">
        <f>IF(ｺ.動植物性残さ!$O$22="エラー !：④の内数である⑤の量が④を超えています",1,0)</f>
        <v>0</v>
      </c>
      <c r="Q51" s="481">
        <f>IF(ｻ.動物系固形不要物!$O$22="エラー !：④の内数である⑤の量が④を超えています",1,0)</f>
        <v>0</v>
      </c>
      <c r="R51" s="481">
        <f>IF(ｼ.ｺﾞﾑくず!$O$22="エラー !：④の内数である⑤の量が④を超えています",1,0)</f>
        <v>0</v>
      </c>
      <c r="S51" s="481">
        <f>IF(ｽ.金属くず!$O$22="エラー !：④の内数である⑤の量が④を超えています",1,0)</f>
        <v>0</v>
      </c>
      <c r="T51" s="481">
        <f>IF(ｾ.ｶﾞﾗｽ･ｺﾝｸﾘ･陶磁器くず!$O$22="エラー !：④の内数である⑤の量が④を超えています",1,0)</f>
        <v>0</v>
      </c>
      <c r="U51" s="481">
        <f>IF(ｿ.鉱さい!$O$22="エラー !：④の内数である⑤の量が④を超えています",1,0)</f>
        <v>0</v>
      </c>
      <c r="V51" s="481">
        <f>IF(ﾀ.がれき類!$O$22="エラー !：④の内数である⑤の量が④を超えています",1,0)</f>
        <v>0</v>
      </c>
      <c r="W51" s="481">
        <f>IF(ﾁ.動物のふん尿!$O$22="エラー !：④の内数である⑤の量が④を超えています",1,0)</f>
        <v>0</v>
      </c>
      <c r="X51" s="481">
        <f>IF(ﾂ.動物の死体!$O$22="エラー !：④の内数である⑤の量が④を超えています",1,0)</f>
        <v>0</v>
      </c>
      <c r="Y51" s="481">
        <f>IF(ﾃ.ばいじん!$O$22="エラー !：④の内数である⑤の量が④を超えています",1,0)</f>
        <v>0</v>
      </c>
      <c r="Z51" s="481">
        <f>IF(ﾄ.混合廃棄物その他!$O$22="エラー !：④の内数である⑤の量が④を超えています",1,0)</f>
        <v>0</v>
      </c>
    </row>
    <row r="52" spans="6:27" s="480" customFormat="1" x14ac:dyDescent="0.2">
      <c r="G52" s="481">
        <f>IF(ｱ.燃え殻!$AK$31="エラー !：⑩の内数である⑪の量が⑩を超えています",1,0)</f>
        <v>0</v>
      </c>
      <c r="H52" s="481">
        <f>IF(ｲ.汚泥!$AK$31="エラー !：⑩の内数である⑪の量が⑩を超えています",1,0)</f>
        <v>0</v>
      </c>
      <c r="I52" s="481">
        <f>IF(ｳ.廃油!$AK$31="エラー !：⑩の内数である⑪の量が⑩を超えています",1,0)</f>
        <v>0</v>
      </c>
      <c r="J52" s="481">
        <f>IF(ｴ.廃酸!$AK$31="エラー !：⑩の内数である⑪の量が⑩を超えています",1,0)</f>
        <v>0</v>
      </c>
      <c r="K52" s="481">
        <f>IF(ｵ.廃ｱﾙｶﾘ!$AK$31="エラー !：⑩の内数である⑪の量が⑩を超えています",1,0)</f>
        <v>0</v>
      </c>
      <c r="L52" s="481">
        <f>IF(ｶ.廃ﾌﾟﾗ類!$AK$31="エラー !：⑩の内数である⑪の量が⑩を超えています",1,0)</f>
        <v>0</v>
      </c>
      <c r="M52" s="481">
        <f>IF(ｷ.紙くず!$AK$31="エラー !：⑩の内数である⑪の量が⑩を超えています",1,0)</f>
        <v>0</v>
      </c>
      <c r="N52" s="481">
        <f>IF(ｸ.木くず!$AK$31="エラー !：⑩の内数である⑪の量が⑩を超えています",1,0)</f>
        <v>0</v>
      </c>
      <c r="O52" s="481">
        <f>IF(ｹ.繊維くず!$AK$31="エラー !：⑩の内数である⑪の量が⑩を超えています",1,0)</f>
        <v>0</v>
      </c>
      <c r="P52" s="481">
        <f>IF(ｺ.動植物性残さ!$AK$31="エラー !：⑩の内数である⑪の量が⑩を超えています",1,0)</f>
        <v>0</v>
      </c>
      <c r="Q52" s="481">
        <f>IF(ｻ.動物系固形不要物!$AK$31="エラー !：⑩の内数である⑪の量が⑩を超えています",1,0)</f>
        <v>0</v>
      </c>
      <c r="R52" s="481">
        <f>IF(ｼ.ｺﾞﾑくず!$AK$31="エラー !：⑩の内数である⑪の量が⑩を超えています",1,0)</f>
        <v>0</v>
      </c>
      <c r="S52" s="481">
        <f>IF(ｽ.金属くず!$AK$31="エラー !：⑩の内数である⑪の量が⑩を超えています",1,0)</f>
        <v>0</v>
      </c>
      <c r="T52" s="481">
        <f>IF(ｾ.ｶﾞﾗｽ･ｺﾝｸﾘ･陶磁器くず!$AK$31="エラー !：⑩の内数である⑪の量が⑩を超えています",1,0)</f>
        <v>0</v>
      </c>
      <c r="U52" s="481">
        <f>IF(ｿ.鉱さい!$AK$31="エラー !：⑩の内数である⑪の量が⑩を超えています",1,0)</f>
        <v>0</v>
      </c>
      <c r="V52" s="481">
        <f>IF(ﾀ.がれき類!$AK$31="エラー !：⑩の内数である⑪の量が⑩を超えています",1,0)</f>
        <v>0</v>
      </c>
      <c r="W52" s="481">
        <f>IF(ﾁ.動物のふん尿!$AK$31="エラー !：⑩の内数である⑪の量が⑩を超えています",1,0)</f>
        <v>0</v>
      </c>
      <c r="X52" s="481">
        <f>IF(ﾂ.動物の死体!$AK$31="エラー !：⑩の内数である⑪の量が⑩を超えています",1,0)</f>
        <v>0</v>
      </c>
      <c r="Y52" s="481">
        <f>IF(ﾃ.ばいじん!$AK$31="エラー !：⑩の内数である⑪の量が⑩を超えています",1,0)</f>
        <v>0</v>
      </c>
      <c r="Z52" s="481">
        <f>IF(ﾄ.混合廃棄物その他!$AK$31="エラー !：⑩の内数である⑪の量が⑩を超えています",1,0)</f>
        <v>0</v>
      </c>
    </row>
    <row r="53" spans="6:27" s="480" customFormat="1" x14ac:dyDescent="0.2">
      <c r="G53" s="481">
        <f>IF(ｱ.燃え殻!$AR$28="エラー !：⑩の内数である（⑫+⑬＋⑭）の量が⑩を超えています",1,0)</f>
        <v>0</v>
      </c>
      <c r="H53" s="481">
        <f>IF(ｲ.汚泥!$AR$28="エラー !：⑩の内数である（⑫+⑬＋⑭）の量が⑩を超えています",1,0)</f>
        <v>0</v>
      </c>
      <c r="I53" s="481">
        <f>IF(ｳ.廃油!$AR$28="エラー !：⑩の内数である（⑫+⑬＋⑭）の量が⑩を超えています",1,0)</f>
        <v>0</v>
      </c>
      <c r="J53" s="481">
        <f>IF(ｴ.廃酸!$AR$28="エラー !：⑩の内数である（⑫+⑬＋⑭）の量が⑩を超えています",1,0)</f>
        <v>0</v>
      </c>
      <c r="K53" s="481">
        <f>IF(ｵ.廃ｱﾙｶﾘ!$AR$28="エラー !：⑩の内数である（⑫+⑬＋⑭）の量が⑩を超えています",1,0)</f>
        <v>0</v>
      </c>
      <c r="L53" s="481">
        <f>IF(ｶ.廃ﾌﾟﾗ類!$AR$28="エラー !：⑩の内数である（⑫+⑬＋⑭）の量が⑩を超えています",1,0)</f>
        <v>0</v>
      </c>
      <c r="M53" s="481">
        <f>IF(ｷ.紙くず!$AR$28="エラー !：⑩の内数である（⑫+⑬＋⑭）の量が⑩を超えています",1,0)</f>
        <v>0</v>
      </c>
      <c r="N53" s="481">
        <f>IF(ｸ.木くず!$AR$28="エラー !：⑩の内数である（⑫+⑬＋⑭）の量が⑩を超えています",1,0)</f>
        <v>0</v>
      </c>
      <c r="O53" s="481">
        <f>IF(ｹ.繊維くず!$AR$28="エラー !：⑩の内数である（⑫+⑬＋⑭）の量が⑩を超えています",1,0)</f>
        <v>0</v>
      </c>
      <c r="P53" s="481">
        <f>IF(ｺ.動植物性残さ!$AR$28="エラー !：⑩の内数である（⑫+⑬＋⑭）の量が⑩を超えています",1,0)</f>
        <v>0</v>
      </c>
      <c r="Q53" s="481">
        <f>IF(ｻ.動物系固形不要物!$AR$28="エラー !：⑩の内数である（⑫+⑬＋⑭）の量が⑩を超えています",1,0)</f>
        <v>0</v>
      </c>
      <c r="R53" s="481">
        <f>IF(ｼ.ｺﾞﾑくず!$AR$28="エラー !：⑩の内数である（⑫+⑬＋⑭）の量が⑩を超えています",1,0)</f>
        <v>0</v>
      </c>
      <c r="S53" s="481">
        <f>IF(ｽ.金属くず!$AR$28="エラー !：⑩の内数である（⑫+⑬＋⑭）の量が⑩を超えています",1,0)</f>
        <v>0</v>
      </c>
      <c r="T53" s="481">
        <f>IF(ｾ.ｶﾞﾗｽ･ｺﾝｸﾘ･陶磁器くず!$AR$28="エラー !：⑩の内数である（⑫+⑬＋⑭）の量が⑩を超えています",1,0)</f>
        <v>0</v>
      </c>
      <c r="U53" s="481">
        <f>IF(ｿ.鉱さい!$AR$28="エラー !：⑩の内数である（⑫+⑬＋⑭）の量が⑩を超えています",1,0)</f>
        <v>0</v>
      </c>
      <c r="V53" s="481">
        <f>IF(ﾀ.がれき類!$AR$28="エラー !：⑩の内数である（⑫+⑬＋⑭）の量が⑩を超えています",1,0)</f>
        <v>0</v>
      </c>
      <c r="W53" s="481">
        <f>IF(ﾁ.動物のふん尿!$AR$28="エラー !：⑩の内数である（⑫+⑬＋⑭）の量が⑩を超えています",1,0)</f>
        <v>0</v>
      </c>
      <c r="X53" s="481">
        <f>IF(ﾂ.動物の死体!$AR$28="エラー !：⑩の内数である（⑫+⑬＋⑭）の量が⑩を超えています",1,0)</f>
        <v>0</v>
      </c>
      <c r="Y53" s="481">
        <f>IF(ﾃ.ばいじん!$AR$28="エラー !：⑩の内数である（⑫+⑬＋⑭）の量が⑩を超えています",1,0)</f>
        <v>0</v>
      </c>
      <c r="Z53" s="481">
        <f>IF(ﾄ.混合廃棄物その他!$AR$28="エラー !：⑩の内数である（⑫+⑬＋⑭）の量が⑩を超えています",1,0)</f>
        <v>0</v>
      </c>
    </row>
    <row r="54" spans="6:27" s="480" customFormat="1" x14ac:dyDescent="0.2">
      <c r="G54" s="481">
        <f>IF(ｱ.燃え殻!$AR$32="エラー !：⑩の内数である（⑫+⑬＋⑭）の量が⑩を超えています",1,0)</f>
        <v>0</v>
      </c>
      <c r="H54" s="481">
        <f>IF(ｲ.汚泥!$AR$32="エラー !：⑩の内数である（⑫+⑬＋⑭）の量が⑩を超えています",1,0)</f>
        <v>0</v>
      </c>
      <c r="I54" s="481">
        <f>IF(ｳ.廃油!$AR$32="エラー !：⑩の内数である（⑫+⑬＋⑭）の量が⑩を超えています",1,0)</f>
        <v>0</v>
      </c>
      <c r="J54" s="481">
        <f>IF(ｴ.廃酸!$AR$32="エラー !：⑩の内数である（⑫+⑬＋⑭）の量が⑩を超えています",1,0)</f>
        <v>0</v>
      </c>
      <c r="K54" s="481">
        <f>IF(ｵ.廃ｱﾙｶﾘ!$AR$32="エラー !：⑩の内数である（⑫+⑬＋⑭）の量が⑩を超えています",1,0)</f>
        <v>0</v>
      </c>
      <c r="L54" s="481">
        <f>IF(ｶ.廃ﾌﾟﾗ類!$AR$32="エラー !：⑩の内数である（⑫+⑬＋⑭）の量が⑩を超えています",1,0)</f>
        <v>0</v>
      </c>
      <c r="M54" s="481">
        <f>IF(ｷ.紙くず!$AR$32="エラー !：⑩の内数である（⑫+⑬＋⑭）の量が⑩を超えています",1,0)</f>
        <v>0</v>
      </c>
      <c r="N54" s="481">
        <f>IF(ｸ.木くず!$AR$32="エラー !：⑩の内数である（⑫+⑬＋⑭）の量が⑩を超えています",1,0)</f>
        <v>0</v>
      </c>
      <c r="O54" s="481">
        <f>IF(ｹ.繊維くず!$AR$32="エラー !：⑩の内数である（⑫+⑬＋⑭）の量が⑩を超えています",1,0)</f>
        <v>0</v>
      </c>
      <c r="P54" s="481">
        <f>IF(ｺ.動植物性残さ!$AR$32="エラー !：⑩の内数である（⑫+⑬＋⑭）の量が⑩を超えています",1,0)</f>
        <v>0</v>
      </c>
      <c r="Q54" s="481">
        <f>IF(ｻ.動物系固形不要物!$AR$32="エラー !：⑩の内数である（⑫+⑬＋⑭）の量が⑩を超えています",1,0)</f>
        <v>0</v>
      </c>
      <c r="R54" s="481">
        <f>IF(ｼ.ｺﾞﾑくず!$AR$32="エラー !：⑩の内数である（⑫+⑬＋⑭）の量が⑩を超えています",1,0)</f>
        <v>0</v>
      </c>
      <c r="S54" s="481">
        <f>IF(ｽ.金属くず!$AR$32="エラー !：⑩の内数である（⑫+⑬＋⑭）の量が⑩を超えています",1,0)</f>
        <v>0</v>
      </c>
      <c r="T54" s="481">
        <f>IF(ｾ.ｶﾞﾗｽ･ｺﾝｸﾘ･陶磁器くず!$AR$32="エラー !：⑩の内数である（⑫+⑬＋⑭）の量が⑩を超えています",1,0)</f>
        <v>0</v>
      </c>
      <c r="U54" s="481">
        <f>IF(ｿ.鉱さい!$AR$32="エラー !：⑩の内数である（⑫+⑬＋⑭）の量が⑩を超えています",1,0)</f>
        <v>0</v>
      </c>
      <c r="V54" s="481">
        <f>IF(ﾀ.がれき類!$AR$32="エラー !：⑩の内数である（⑫+⑬＋⑭）の量が⑩を超えています",1,0)</f>
        <v>0</v>
      </c>
      <c r="W54" s="481">
        <f>IF(ﾁ.動物のふん尿!$AR$32="エラー !：⑩の内数である（⑫+⑬＋⑭）の量が⑩を超えています",1,0)</f>
        <v>0</v>
      </c>
      <c r="X54" s="481">
        <f>IF(ﾂ.動物の死体!$AR$32="エラー !：⑩の内数である（⑫+⑬＋⑭）の量が⑩を超えています",1,0)</f>
        <v>0</v>
      </c>
      <c r="Y54" s="481">
        <f>IF(ﾃ.ばいじん!$AR$32="エラー !：⑩の内数である（⑫+⑬＋⑭）の量が⑩を超えています",1,0)</f>
        <v>0</v>
      </c>
      <c r="Z54" s="481">
        <f>IF(ﾄ.混合廃棄物その他!$AR$32="エラー !：⑩の内数である（⑫+⑬＋⑭）の量が⑩を超えています",1,0)</f>
        <v>0</v>
      </c>
    </row>
    <row r="55" spans="6:27" s="480" customFormat="1" x14ac:dyDescent="0.2">
      <c r="G55" s="480">
        <f>IF(G9="0",+G19+G20,+G9+G19+G20)</f>
        <v>0</v>
      </c>
      <c r="H55" s="480">
        <f t="shared" ref="H55:Z55" si="10">IF(H9="0",+H19+H20,+H9+H19+H20)</f>
        <v>0</v>
      </c>
      <c r="I55" s="480">
        <f t="shared" si="10"/>
        <v>0</v>
      </c>
      <c r="J55" s="480">
        <f t="shared" si="10"/>
        <v>0</v>
      </c>
      <c r="K55" s="480">
        <f t="shared" si="10"/>
        <v>0</v>
      </c>
      <c r="L55" s="480">
        <f t="shared" si="10"/>
        <v>175.2</v>
      </c>
      <c r="M55" s="480">
        <f t="shared" si="10"/>
        <v>0</v>
      </c>
      <c r="N55" s="480">
        <f t="shared" si="10"/>
        <v>2969.2</v>
      </c>
      <c r="O55" s="480">
        <f t="shared" si="10"/>
        <v>27.7</v>
      </c>
      <c r="P55" s="480">
        <f t="shared" si="10"/>
        <v>0</v>
      </c>
      <c r="Q55" s="480">
        <f t="shared" si="10"/>
        <v>0</v>
      </c>
      <c r="R55" s="480">
        <f t="shared" si="10"/>
        <v>0</v>
      </c>
      <c r="S55" s="480">
        <f t="shared" si="10"/>
        <v>0</v>
      </c>
      <c r="T55" s="480">
        <f t="shared" si="10"/>
        <v>756.2</v>
      </c>
      <c r="U55" s="480">
        <f t="shared" si="10"/>
        <v>0</v>
      </c>
      <c r="V55" s="480">
        <f t="shared" si="10"/>
        <v>16821.8</v>
      </c>
      <c r="W55" s="480">
        <f t="shared" si="10"/>
        <v>0</v>
      </c>
      <c r="X55" s="480">
        <f t="shared" si="10"/>
        <v>0</v>
      </c>
      <c r="Y55" s="480">
        <f t="shared" si="10"/>
        <v>0</v>
      </c>
      <c r="Z55" s="480">
        <f t="shared" si="10"/>
        <v>592.4</v>
      </c>
      <c r="AA55" s="481">
        <f>+AA9+AA19+AA20</f>
        <v>21342.5</v>
      </c>
    </row>
    <row r="56" spans="6:27" ht="13" x14ac:dyDescent="0.2">
      <c r="F56" s="76"/>
    </row>
    <row r="57" spans="6:27" ht="13" x14ac:dyDescent="0.2">
      <c r="F57" s="76"/>
    </row>
    <row r="58" spans="6:27" ht="13" x14ac:dyDescent="0.2">
      <c r="F58" s="76"/>
    </row>
    <row r="59" spans="6:27" ht="13" x14ac:dyDescent="0.2">
      <c r="F59" s="76"/>
    </row>
    <row r="65" s="10" customFormat="1" x14ac:dyDescent="0.2"/>
    <row r="66" s="10" customFormat="1" x14ac:dyDescent="0.2"/>
    <row r="67" s="10" customFormat="1" x14ac:dyDescent="0.2"/>
    <row r="68" s="10" customFormat="1" x14ac:dyDescent="0.2"/>
    <row r="69" s="10" customFormat="1" x14ac:dyDescent="0.2"/>
    <row r="70" s="10" customFormat="1" x14ac:dyDescent="0.2"/>
    <row r="71" s="10" customFormat="1" x14ac:dyDescent="0.2"/>
    <row r="72" s="10" customFormat="1" x14ac:dyDescent="0.2"/>
    <row r="73" s="10" customFormat="1" x14ac:dyDescent="0.2"/>
    <row r="74" s="10" customFormat="1" x14ac:dyDescent="0.2"/>
    <row r="75" s="10" customFormat="1" x14ac:dyDescent="0.2"/>
    <row r="76" s="10" customFormat="1" x14ac:dyDescent="0.2"/>
    <row r="77" s="10" customFormat="1" x14ac:dyDescent="0.2"/>
    <row r="78" s="10" customFormat="1" x14ac:dyDescent="0.2"/>
    <row r="79" s="10" customFormat="1" x14ac:dyDescent="0.2"/>
    <row r="80" s="10" customFormat="1" x14ac:dyDescent="0.2"/>
    <row r="81" s="10" customFormat="1" x14ac:dyDescent="0.2"/>
  </sheetData>
  <sheetProtection algorithmName="SHA-512" hashValue="/a/PQ28TR+DzRhqOveOvhhMMHcYIoOLYxE8gwyTfo0W7IjPdtc6qsLkj5M/zGCbsqqlPDyrPXyOlPhG33LimtQ==" saltValue="pFuzg9xVIqrvWM/Y9xhrGg==" spinCount="100000" sheet="1" objects="1" scenarios="1"/>
  <mergeCells count="33">
    <mergeCell ref="C10:F10"/>
    <mergeCell ref="C11:F11"/>
    <mergeCell ref="B3:F4"/>
    <mergeCell ref="V6:Z6"/>
    <mergeCell ref="C9:F9"/>
    <mergeCell ref="M6:N6"/>
    <mergeCell ref="Y4:Y5"/>
    <mergeCell ref="P6:U6"/>
    <mergeCell ref="E47:F47"/>
    <mergeCell ref="D43:F43"/>
    <mergeCell ref="E37:F37"/>
    <mergeCell ref="D19:F19"/>
    <mergeCell ref="D20:F20"/>
    <mergeCell ref="E21:F21"/>
    <mergeCell ref="E45:F45"/>
    <mergeCell ref="E46:F46"/>
    <mergeCell ref="D28:D30"/>
    <mergeCell ref="E26:F26"/>
    <mergeCell ref="E44:F44"/>
    <mergeCell ref="E27:F27"/>
    <mergeCell ref="E22:F22"/>
    <mergeCell ref="C12:F12"/>
    <mergeCell ref="C13:F13"/>
    <mergeCell ref="C14:F14"/>
    <mergeCell ref="C15:F15"/>
    <mergeCell ref="C16:F16"/>
    <mergeCell ref="C37:C42"/>
    <mergeCell ref="E31:F31"/>
    <mergeCell ref="D18:F18"/>
    <mergeCell ref="C17:F17"/>
    <mergeCell ref="C26:C31"/>
    <mergeCell ref="E23:F23"/>
    <mergeCell ref="E25:F25"/>
  </mergeCells>
  <phoneticPr fontId="3"/>
  <conditionalFormatting sqref="G23">
    <cfRule type="expression" dxfId="98" priority="1" stopIfTrue="1">
      <formula>$G$50=1</formula>
    </cfRule>
  </conditionalFormatting>
  <conditionalFormatting sqref="G24">
    <cfRule type="expression" dxfId="97" priority="2" stopIfTrue="1">
      <formula>$G$51=1</formula>
    </cfRule>
  </conditionalFormatting>
  <conditionalFormatting sqref="G44">
    <cfRule type="expression" dxfId="96" priority="3" stopIfTrue="1">
      <formula>$G$52=1</formula>
    </cfRule>
  </conditionalFormatting>
  <conditionalFormatting sqref="G46">
    <cfRule type="expression" dxfId="95" priority="4" stopIfTrue="1">
      <formula>$G$53=1</formula>
    </cfRule>
  </conditionalFormatting>
  <conditionalFormatting sqref="G47">
    <cfRule type="expression" dxfId="94" priority="5" stopIfTrue="1">
      <formula>$G$54=1</formula>
    </cfRule>
  </conditionalFormatting>
  <conditionalFormatting sqref="H23">
    <cfRule type="expression" dxfId="93" priority="6" stopIfTrue="1">
      <formula>$H$50=1</formula>
    </cfRule>
  </conditionalFormatting>
  <conditionalFormatting sqref="H24">
    <cfRule type="expression" dxfId="92" priority="7" stopIfTrue="1">
      <formula>$H$51=1</formula>
    </cfRule>
  </conditionalFormatting>
  <conditionalFormatting sqref="H44">
    <cfRule type="expression" dxfId="91" priority="8" stopIfTrue="1">
      <formula>$H$52=1</formula>
    </cfRule>
  </conditionalFormatting>
  <conditionalFormatting sqref="H46">
    <cfRule type="expression" dxfId="90" priority="9" stopIfTrue="1">
      <formula>$H$53=1</formula>
    </cfRule>
  </conditionalFormatting>
  <conditionalFormatting sqref="H47">
    <cfRule type="expression" dxfId="89" priority="10" stopIfTrue="1">
      <formula>$H$54=1</formula>
    </cfRule>
  </conditionalFormatting>
  <conditionalFormatting sqref="I23">
    <cfRule type="expression" dxfId="88" priority="11" stopIfTrue="1">
      <formula>$I$50=1</formula>
    </cfRule>
  </conditionalFormatting>
  <conditionalFormatting sqref="I24">
    <cfRule type="expression" dxfId="87" priority="12" stopIfTrue="1">
      <formula>$I$51=1</formula>
    </cfRule>
  </conditionalFormatting>
  <conditionalFormatting sqref="I44">
    <cfRule type="expression" dxfId="86" priority="13" stopIfTrue="1">
      <formula>$I$52=1</formula>
    </cfRule>
  </conditionalFormatting>
  <conditionalFormatting sqref="I46">
    <cfRule type="expression" dxfId="85" priority="14" stopIfTrue="1">
      <formula>$I$53=1</formula>
    </cfRule>
  </conditionalFormatting>
  <conditionalFormatting sqref="I47">
    <cfRule type="expression" dxfId="84" priority="15" stopIfTrue="1">
      <formula>$I$54=1</formula>
    </cfRule>
  </conditionalFormatting>
  <conditionalFormatting sqref="J23">
    <cfRule type="expression" dxfId="83" priority="16" stopIfTrue="1">
      <formula>$J$50=1</formula>
    </cfRule>
  </conditionalFormatting>
  <conditionalFormatting sqref="J24">
    <cfRule type="expression" dxfId="82" priority="17" stopIfTrue="1">
      <formula>$J$51=1</formula>
    </cfRule>
  </conditionalFormatting>
  <conditionalFormatting sqref="J44">
    <cfRule type="expression" dxfId="81" priority="18" stopIfTrue="1">
      <formula>$J$52=1</formula>
    </cfRule>
  </conditionalFormatting>
  <conditionalFormatting sqref="J46">
    <cfRule type="expression" dxfId="80" priority="19" stopIfTrue="1">
      <formula>$J$53=1</formula>
    </cfRule>
  </conditionalFormatting>
  <conditionalFormatting sqref="J47">
    <cfRule type="expression" dxfId="79" priority="20" stopIfTrue="1">
      <formula>$J$54=1</formula>
    </cfRule>
  </conditionalFormatting>
  <conditionalFormatting sqref="K23">
    <cfRule type="expression" dxfId="78" priority="21" stopIfTrue="1">
      <formula>$K$50=1</formula>
    </cfRule>
  </conditionalFormatting>
  <conditionalFormatting sqref="K24">
    <cfRule type="expression" dxfId="77" priority="22" stopIfTrue="1">
      <formula>$K$51=1</formula>
    </cfRule>
  </conditionalFormatting>
  <conditionalFormatting sqref="K44">
    <cfRule type="expression" dxfId="76" priority="23" stopIfTrue="1">
      <formula>$K$52=1</formula>
    </cfRule>
  </conditionalFormatting>
  <conditionalFormatting sqref="K46">
    <cfRule type="expression" dxfId="75" priority="24" stopIfTrue="1">
      <formula>$K$53=1</formula>
    </cfRule>
  </conditionalFormatting>
  <conditionalFormatting sqref="K47">
    <cfRule type="expression" dxfId="74" priority="25" stopIfTrue="1">
      <formula>$K$54=1</formula>
    </cfRule>
  </conditionalFormatting>
  <conditionalFormatting sqref="L23">
    <cfRule type="expression" dxfId="73" priority="26" stopIfTrue="1">
      <formula>$L$50=1</formula>
    </cfRule>
  </conditionalFormatting>
  <conditionalFormatting sqref="L24">
    <cfRule type="expression" dxfId="72" priority="27" stopIfTrue="1">
      <formula>$L$51=1</formula>
    </cfRule>
  </conditionalFormatting>
  <conditionalFormatting sqref="L44">
    <cfRule type="expression" dxfId="71" priority="28" stopIfTrue="1">
      <formula>$L$52=1</formula>
    </cfRule>
  </conditionalFormatting>
  <conditionalFormatting sqref="L46">
    <cfRule type="expression" dxfId="70" priority="29" stopIfTrue="1">
      <formula>$L$53=1</formula>
    </cfRule>
  </conditionalFormatting>
  <conditionalFormatting sqref="L47">
    <cfRule type="expression" dxfId="69" priority="30" stopIfTrue="1">
      <formula>$L$54=1</formula>
    </cfRule>
  </conditionalFormatting>
  <conditionalFormatting sqref="M23">
    <cfRule type="expression" dxfId="68" priority="31" stopIfTrue="1">
      <formula>$M$50=1</formula>
    </cfRule>
  </conditionalFormatting>
  <conditionalFormatting sqref="M24">
    <cfRule type="expression" dxfId="67" priority="32" stopIfTrue="1">
      <formula>$M$51=1</formula>
    </cfRule>
  </conditionalFormatting>
  <conditionalFormatting sqref="M44">
    <cfRule type="expression" dxfId="66" priority="33" stopIfTrue="1">
      <formula>$M$52=1</formula>
    </cfRule>
  </conditionalFormatting>
  <conditionalFormatting sqref="M46">
    <cfRule type="expression" dxfId="65" priority="34" stopIfTrue="1">
      <formula>$M$53=1</formula>
    </cfRule>
  </conditionalFormatting>
  <conditionalFormatting sqref="M47">
    <cfRule type="expression" dxfId="64" priority="35" stopIfTrue="1">
      <formula>$M$54=1</formula>
    </cfRule>
  </conditionalFormatting>
  <conditionalFormatting sqref="N23">
    <cfRule type="expression" dxfId="63" priority="36" stopIfTrue="1">
      <formula>$N$50=1</formula>
    </cfRule>
  </conditionalFormatting>
  <conditionalFormatting sqref="N24">
    <cfRule type="expression" dxfId="62" priority="37" stopIfTrue="1">
      <formula>$N$51=1</formula>
    </cfRule>
  </conditionalFormatting>
  <conditionalFormatting sqref="N44">
    <cfRule type="expression" dxfId="61" priority="38" stopIfTrue="1">
      <formula>$N$52=1</formula>
    </cfRule>
  </conditionalFormatting>
  <conditionalFormatting sqref="N46">
    <cfRule type="expression" dxfId="60" priority="39" stopIfTrue="1">
      <formula>$N$53=1</formula>
    </cfRule>
  </conditionalFormatting>
  <conditionalFormatting sqref="N47">
    <cfRule type="expression" dxfId="59" priority="40" stopIfTrue="1">
      <formula>$N$54=1</formula>
    </cfRule>
  </conditionalFormatting>
  <conditionalFormatting sqref="O23">
    <cfRule type="expression" dxfId="58" priority="41" stopIfTrue="1">
      <formula>$O$50=1</formula>
    </cfRule>
  </conditionalFormatting>
  <conditionalFormatting sqref="O24">
    <cfRule type="expression" dxfId="57" priority="42" stopIfTrue="1">
      <formula>$O$51=1</formula>
    </cfRule>
  </conditionalFormatting>
  <conditionalFormatting sqref="O44">
    <cfRule type="expression" dxfId="56" priority="43" stopIfTrue="1">
      <formula>$O$52=1</formula>
    </cfRule>
  </conditionalFormatting>
  <conditionalFormatting sqref="O46">
    <cfRule type="expression" dxfId="55" priority="44" stopIfTrue="1">
      <formula>$O$53=1</formula>
    </cfRule>
  </conditionalFormatting>
  <conditionalFormatting sqref="O47">
    <cfRule type="expression" dxfId="54" priority="45" stopIfTrue="1">
      <formula>$O$54=1</formula>
    </cfRule>
  </conditionalFormatting>
  <conditionalFormatting sqref="P23">
    <cfRule type="expression" dxfId="53" priority="46" stopIfTrue="1">
      <formula>$P$50=1</formula>
    </cfRule>
  </conditionalFormatting>
  <conditionalFormatting sqref="P24">
    <cfRule type="expression" dxfId="52" priority="47" stopIfTrue="1">
      <formula>$P$51=1</formula>
    </cfRule>
  </conditionalFormatting>
  <conditionalFormatting sqref="P44">
    <cfRule type="expression" dxfId="51" priority="48" stopIfTrue="1">
      <formula>$P$52=1</formula>
    </cfRule>
  </conditionalFormatting>
  <conditionalFormatting sqref="P46">
    <cfRule type="expression" dxfId="50" priority="49" stopIfTrue="1">
      <formula>$P$53=1</formula>
    </cfRule>
  </conditionalFormatting>
  <conditionalFormatting sqref="P47">
    <cfRule type="expression" dxfId="49" priority="50" stopIfTrue="1">
      <formula>$P$54=1</formula>
    </cfRule>
  </conditionalFormatting>
  <conditionalFormatting sqref="Q23">
    <cfRule type="expression" dxfId="48" priority="51" stopIfTrue="1">
      <formula>$Q$50=1</formula>
    </cfRule>
  </conditionalFormatting>
  <conditionalFormatting sqref="Q24">
    <cfRule type="expression" dxfId="47" priority="52" stopIfTrue="1">
      <formula>$Q$51=1</formula>
    </cfRule>
  </conditionalFormatting>
  <conditionalFormatting sqref="Q44">
    <cfRule type="expression" dxfId="46" priority="53" stopIfTrue="1">
      <formula>$Q$52=1</formula>
    </cfRule>
  </conditionalFormatting>
  <conditionalFormatting sqref="Q46">
    <cfRule type="expression" dxfId="45" priority="54" stopIfTrue="1">
      <formula>$Q$53=1</formula>
    </cfRule>
  </conditionalFormatting>
  <conditionalFormatting sqref="Q47">
    <cfRule type="expression" dxfId="44" priority="55" stopIfTrue="1">
      <formula>$Q$54=1</formula>
    </cfRule>
  </conditionalFormatting>
  <conditionalFormatting sqref="R23">
    <cfRule type="expression" dxfId="43" priority="56" stopIfTrue="1">
      <formula>$R$50=1</formula>
    </cfRule>
  </conditionalFormatting>
  <conditionalFormatting sqref="R24">
    <cfRule type="expression" dxfId="42" priority="57" stopIfTrue="1">
      <formula>$R$51=1</formula>
    </cfRule>
  </conditionalFormatting>
  <conditionalFormatting sqref="R44">
    <cfRule type="expression" dxfId="41" priority="58" stopIfTrue="1">
      <formula>$R$52=1</formula>
    </cfRule>
  </conditionalFormatting>
  <conditionalFormatting sqref="R46">
    <cfRule type="expression" dxfId="40" priority="59" stopIfTrue="1">
      <formula>$R$53=1</formula>
    </cfRule>
  </conditionalFormatting>
  <conditionalFormatting sqref="R47">
    <cfRule type="expression" dxfId="39" priority="60" stopIfTrue="1">
      <formula>$R$54=1</formula>
    </cfRule>
  </conditionalFormatting>
  <conditionalFormatting sqref="S23">
    <cfRule type="expression" dxfId="38" priority="61" stopIfTrue="1">
      <formula>$S$50=1</formula>
    </cfRule>
  </conditionalFormatting>
  <conditionalFormatting sqref="S24">
    <cfRule type="expression" dxfId="37" priority="62" stopIfTrue="1">
      <formula>$S$51=1</formula>
    </cfRule>
  </conditionalFormatting>
  <conditionalFormatting sqref="S44">
    <cfRule type="expression" dxfId="36" priority="63" stopIfTrue="1">
      <formula>$S$52=1</formula>
    </cfRule>
  </conditionalFormatting>
  <conditionalFormatting sqref="S46">
    <cfRule type="expression" dxfId="35" priority="64" stopIfTrue="1">
      <formula>$S$53=1</formula>
    </cfRule>
  </conditionalFormatting>
  <conditionalFormatting sqref="S47:T47">
    <cfRule type="expression" dxfId="34" priority="65" stopIfTrue="1">
      <formula>$S$54=1</formula>
    </cfRule>
  </conditionalFormatting>
  <conditionalFormatting sqref="T23">
    <cfRule type="expression" dxfId="33" priority="66" stopIfTrue="1">
      <formula>$T$50=1</formula>
    </cfRule>
  </conditionalFormatting>
  <conditionalFormatting sqref="T24">
    <cfRule type="expression" dxfId="32" priority="67" stopIfTrue="1">
      <formula>$T$51=1</formula>
    </cfRule>
  </conditionalFormatting>
  <conditionalFormatting sqref="T44">
    <cfRule type="expression" dxfId="31" priority="68" stopIfTrue="1">
      <formula>$T$52=1</formula>
    </cfRule>
  </conditionalFormatting>
  <conditionalFormatting sqref="T46">
    <cfRule type="expression" dxfId="30" priority="69" stopIfTrue="1">
      <formula>$T$53=1</formula>
    </cfRule>
  </conditionalFormatting>
  <conditionalFormatting sqref="U23">
    <cfRule type="expression" dxfId="29" priority="70" stopIfTrue="1">
      <formula>$U$50=1</formula>
    </cfRule>
  </conditionalFormatting>
  <conditionalFormatting sqref="U24">
    <cfRule type="expression" dxfId="28" priority="71" stopIfTrue="1">
      <formula>$U$51=1</formula>
    </cfRule>
  </conditionalFormatting>
  <conditionalFormatting sqref="U44">
    <cfRule type="expression" dxfId="27" priority="72" stopIfTrue="1">
      <formula>$U$52=1</formula>
    </cfRule>
  </conditionalFormatting>
  <conditionalFormatting sqref="U46">
    <cfRule type="expression" dxfId="26" priority="73" stopIfTrue="1">
      <formula>$U$53=1</formula>
    </cfRule>
  </conditionalFormatting>
  <conditionalFormatting sqref="U47">
    <cfRule type="expression" dxfId="25" priority="74" stopIfTrue="1">
      <formula>$U$54=1</formula>
    </cfRule>
  </conditionalFormatting>
  <conditionalFormatting sqref="V23">
    <cfRule type="expression" dxfId="24" priority="75" stopIfTrue="1">
      <formula>$V$50=1</formula>
    </cfRule>
  </conditionalFormatting>
  <conditionalFormatting sqref="V24">
    <cfRule type="expression" dxfId="23" priority="76" stopIfTrue="1">
      <formula>$V$51=1</formula>
    </cfRule>
  </conditionalFormatting>
  <conditionalFormatting sqref="V44">
    <cfRule type="expression" dxfId="22" priority="77" stopIfTrue="1">
      <formula>$V$52=1</formula>
    </cfRule>
  </conditionalFormatting>
  <conditionalFormatting sqref="V46">
    <cfRule type="expression" dxfId="21" priority="78" stopIfTrue="1">
      <formula>$V$53=1</formula>
    </cfRule>
  </conditionalFormatting>
  <conditionalFormatting sqref="V47">
    <cfRule type="expression" dxfId="20" priority="79" stopIfTrue="1">
      <formula>$V$54=1</formula>
    </cfRule>
  </conditionalFormatting>
  <conditionalFormatting sqref="W23">
    <cfRule type="expression" dxfId="19" priority="80" stopIfTrue="1">
      <formula>$W$50=1</formula>
    </cfRule>
  </conditionalFormatting>
  <conditionalFormatting sqref="W24">
    <cfRule type="expression" dxfId="18" priority="81" stopIfTrue="1">
      <formula>$W$51=1</formula>
    </cfRule>
  </conditionalFormatting>
  <conditionalFormatting sqref="W44">
    <cfRule type="expression" dxfId="17" priority="82" stopIfTrue="1">
      <formula>$W$52=1</formula>
    </cfRule>
  </conditionalFormatting>
  <conditionalFormatting sqref="W46">
    <cfRule type="expression" dxfId="16" priority="83" stopIfTrue="1">
      <formula>$W$53=1</formula>
    </cfRule>
  </conditionalFormatting>
  <conditionalFormatting sqref="W47">
    <cfRule type="expression" dxfId="15" priority="84" stopIfTrue="1">
      <formula>$W$54=1</formula>
    </cfRule>
  </conditionalFormatting>
  <conditionalFormatting sqref="X23">
    <cfRule type="expression" dxfId="14" priority="85" stopIfTrue="1">
      <formula>$X$50=1</formula>
    </cfRule>
  </conditionalFormatting>
  <conditionalFormatting sqref="X24">
    <cfRule type="expression" dxfId="13" priority="86" stopIfTrue="1">
      <formula>$X$51=1</formula>
    </cfRule>
  </conditionalFormatting>
  <conditionalFormatting sqref="X44">
    <cfRule type="expression" dxfId="12" priority="87" stopIfTrue="1">
      <formula>$X$52=1</formula>
    </cfRule>
  </conditionalFormatting>
  <conditionalFormatting sqref="X46">
    <cfRule type="expression" dxfId="11" priority="88" stopIfTrue="1">
      <formula>$X$53=1</formula>
    </cfRule>
  </conditionalFormatting>
  <conditionalFormatting sqref="X47">
    <cfRule type="expression" dxfId="10" priority="89" stopIfTrue="1">
      <formula>$X$54=1</formula>
    </cfRule>
  </conditionalFormatting>
  <conditionalFormatting sqref="Y23">
    <cfRule type="expression" dxfId="9" priority="90" stopIfTrue="1">
      <formula>$Y$50=1</formula>
    </cfRule>
  </conditionalFormatting>
  <conditionalFormatting sqref="Y24">
    <cfRule type="expression" dxfId="8" priority="91" stopIfTrue="1">
      <formula>$Y$51=1</formula>
    </cfRule>
  </conditionalFormatting>
  <conditionalFormatting sqref="Y44">
    <cfRule type="expression" dxfId="7" priority="92" stopIfTrue="1">
      <formula>$Y$52=1</formula>
    </cfRule>
  </conditionalFormatting>
  <conditionalFormatting sqref="Y46">
    <cfRule type="expression" dxfId="6" priority="93" stopIfTrue="1">
      <formula>$Y$53=1</formula>
    </cfRule>
  </conditionalFormatting>
  <conditionalFormatting sqref="Y47">
    <cfRule type="expression" dxfId="5" priority="94" stopIfTrue="1">
      <formula>$Y$54=1</formula>
    </cfRule>
  </conditionalFormatting>
  <conditionalFormatting sqref="Z23">
    <cfRule type="expression" dxfId="4" priority="95" stopIfTrue="1">
      <formula>$Z$50=1</formula>
    </cfRule>
  </conditionalFormatting>
  <conditionalFormatting sqref="Z24">
    <cfRule type="expression" dxfId="3" priority="96" stopIfTrue="1">
      <formula>$Z$51=1</formula>
    </cfRule>
  </conditionalFormatting>
  <conditionalFormatting sqref="Z44">
    <cfRule type="expression" dxfId="2" priority="97" stopIfTrue="1">
      <formula>$Z$52=1</formula>
    </cfRule>
  </conditionalFormatting>
  <conditionalFormatting sqref="Z46">
    <cfRule type="expression" dxfId="1" priority="98" stopIfTrue="1">
      <formula>$Z$53=1</formula>
    </cfRule>
  </conditionalFormatting>
  <conditionalFormatting sqref="Z47">
    <cfRule type="expression" dxfId="0" priority="99" stopIfTrue="1">
      <formula>$Z$54=1</formula>
    </cfRule>
  </conditionalFormatting>
  <printOptions horizontalCentered="1"/>
  <pageMargins left="0.39370078740157483" right="0.39370078740157483" top="0.6692913385826772" bottom="0.55118110236220474" header="0.51181102362204722" footer="0.51181102362204722"/>
  <pageSetup paperSize="8" scale="76" orientation="landscape" r:id="rId1"/>
  <headerFooter alignWithMargins="0"/>
  <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7"/>
  <dimension ref="A1:X241"/>
  <sheetViews>
    <sheetView showGridLines="0" view="pageBreakPreview" topLeftCell="B32" zoomScale="115" zoomScaleNormal="100" zoomScaleSheetLayoutView="115" workbookViewId="0">
      <selection activeCell="Z46" sqref="Z46"/>
    </sheetView>
  </sheetViews>
  <sheetFormatPr defaultColWidth="9" defaultRowHeight="12" x14ac:dyDescent="0.2"/>
  <cols>
    <col min="1" max="1" width="3" style="22" hidden="1" customWidth="1"/>
    <col min="2" max="2" width="3.36328125" style="22" customWidth="1"/>
    <col min="3" max="3" width="2.81640625" style="22" customWidth="1"/>
    <col min="4" max="4" width="3.36328125" style="22" customWidth="1"/>
    <col min="5" max="5" width="8.81640625" style="22" customWidth="1"/>
    <col min="6" max="6" width="2.81640625" style="22" customWidth="1"/>
    <col min="7" max="7" width="9.81640625" style="22" customWidth="1"/>
    <col min="8" max="8" width="1.81640625" style="22" customWidth="1"/>
    <col min="9" max="9" width="3.81640625" style="22" customWidth="1"/>
    <col min="10" max="10" width="9.81640625" style="22" customWidth="1"/>
    <col min="11" max="11" width="1.81640625" style="22" customWidth="1"/>
    <col min="12" max="12" width="3.81640625" style="22" customWidth="1"/>
    <col min="13" max="13" width="9.81640625" style="22" customWidth="1"/>
    <col min="14" max="14" width="1.81640625" style="22" customWidth="1"/>
    <col min="15" max="15" width="4.81640625" style="22" customWidth="1"/>
    <col min="16" max="16" width="8.81640625" style="22" customWidth="1"/>
    <col min="17" max="17" width="1.81640625" style="22" customWidth="1"/>
    <col min="18" max="18" width="4.81640625" style="22" customWidth="1"/>
    <col min="19" max="19" width="0.90625" style="22" customWidth="1"/>
    <col min="20" max="20" width="7.81640625" style="22" customWidth="1"/>
    <col min="21" max="21" width="1.36328125" style="22" customWidth="1"/>
    <col min="22" max="22" width="2.1796875" style="22" customWidth="1"/>
    <col min="23" max="16384" width="9" style="22"/>
  </cols>
  <sheetData>
    <row r="1" spans="1:23" ht="16.25" customHeight="1" x14ac:dyDescent="0.2">
      <c r="C1" s="82" t="s">
        <v>351</v>
      </c>
    </row>
    <row r="2" spans="1:23" ht="16.25" customHeight="1" x14ac:dyDescent="0.2">
      <c r="C2" s="82"/>
    </row>
    <row r="3" spans="1:23" ht="14" customHeight="1" thickBot="1" x14ac:dyDescent="0.25">
      <c r="U3" s="104"/>
      <c r="V3" s="104"/>
      <c r="W3" s="104"/>
    </row>
    <row r="4" spans="1:23" ht="13" x14ac:dyDescent="0.2">
      <c r="A4" s="22">
        <v>14</v>
      </c>
      <c r="P4" s="600" t="s">
        <v>356</v>
      </c>
      <c r="Q4" s="605" t="s">
        <v>114</v>
      </c>
      <c r="R4" s="606"/>
      <c r="S4" s="607"/>
      <c r="T4" s="343" t="s">
        <v>115</v>
      </c>
      <c r="U4" s="290"/>
      <c r="V4" s="290"/>
    </row>
    <row r="5" spans="1:23" ht="20.149999999999999" customHeight="1" thickBot="1" x14ac:dyDescent="0.25">
      <c r="A5" s="22" t="e">
        <f>+#REF!</f>
        <v>#REF!</v>
      </c>
      <c r="C5" s="22" t="s">
        <v>238</v>
      </c>
      <c r="P5" s="817"/>
      <c r="Q5" s="848" t="str">
        <f>+表紙!Q29</f>
        <v>〇</v>
      </c>
      <c r="R5" s="849"/>
      <c r="S5" s="850"/>
      <c r="T5" s="344" t="str">
        <f>+表紙!T29</f>
        <v/>
      </c>
      <c r="U5" s="121"/>
      <c r="V5" s="121"/>
    </row>
    <row r="6" spans="1:23" ht="13.25" customHeight="1" x14ac:dyDescent="0.2">
      <c r="C6" s="608" t="s">
        <v>416</v>
      </c>
      <c r="D6" s="608"/>
      <c r="E6" s="608"/>
      <c r="F6" s="608"/>
      <c r="G6" s="608"/>
      <c r="H6" s="608"/>
      <c r="I6" s="608"/>
      <c r="J6" s="608"/>
      <c r="K6" s="608"/>
      <c r="L6" s="608"/>
      <c r="M6" s="608"/>
      <c r="N6" s="608"/>
      <c r="O6" s="608"/>
      <c r="P6" s="608"/>
      <c r="Q6" s="608"/>
      <c r="R6" s="608"/>
      <c r="S6" s="608"/>
      <c r="T6" s="608"/>
      <c r="U6" s="608"/>
    </row>
    <row r="7" spans="1:23" ht="13.25" customHeight="1" x14ac:dyDescent="0.2">
      <c r="C7" s="83"/>
      <c r="D7" s="84"/>
      <c r="E7" s="84"/>
      <c r="F7" s="84"/>
      <c r="G7" s="84"/>
      <c r="H7" s="84"/>
      <c r="I7" s="84"/>
      <c r="J7" s="84"/>
      <c r="K7" s="84"/>
      <c r="L7" s="84"/>
      <c r="M7" s="84"/>
      <c r="N7" s="84"/>
      <c r="O7" s="84"/>
      <c r="P7" s="84"/>
      <c r="Q7" s="84"/>
      <c r="R7" s="84"/>
      <c r="S7" s="84"/>
      <c r="T7" s="84"/>
      <c r="U7" s="85"/>
    </row>
    <row r="8" spans="1:23" ht="12" customHeight="1" x14ac:dyDescent="0.2">
      <c r="C8" s="609" t="s">
        <v>92</v>
      </c>
      <c r="D8" s="610"/>
      <c r="E8" s="610"/>
      <c r="F8" s="610"/>
      <c r="G8" s="610"/>
      <c r="H8" s="610"/>
      <c r="I8" s="610"/>
      <c r="J8" s="610"/>
      <c r="K8" s="610"/>
      <c r="L8" s="610"/>
      <c r="M8" s="610"/>
      <c r="N8" s="610"/>
      <c r="O8" s="610"/>
      <c r="P8" s="610"/>
      <c r="Q8" s="610"/>
      <c r="R8" s="610"/>
      <c r="S8" s="610"/>
      <c r="T8" s="610"/>
      <c r="U8" s="611"/>
      <c r="V8" s="21"/>
    </row>
    <row r="9" spans="1:23" ht="12" customHeight="1" x14ac:dyDescent="0.2">
      <c r="C9" s="609"/>
      <c r="D9" s="610"/>
      <c r="E9" s="610"/>
      <c r="F9" s="610"/>
      <c r="G9" s="610"/>
      <c r="H9" s="610"/>
      <c r="I9" s="610"/>
      <c r="J9" s="610"/>
      <c r="K9" s="610"/>
      <c r="L9" s="610"/>
      <c r="M9" s="610"/>
      <c r="N9" s="610"/>
      <c r="O9" s="610"/>
      <c r="P9" s="610"/>
      <c r="Q9" s="610"/>
      <c r="R9" s="610"/>
      <c r="S9" s="610"/>
      <c r="T9" s="610"/>
      <c r="U9" s="611"/>
    </row>
    <row r="10" spans="1:23" ht="10.25" customHeight="1" x14ac:dyDescent="0.2">
      <c r="C10" s="86"/>
      <c r="U10" s="87"/>
    </row>
    <row r="11" spans="1:23" ht="13" x14ac:dyDescent="0.2">
      <c r="C11" s="86"/>
      <c r="P11" s="842" t="str">
        <f>+表紙!P35</f>
        <v>令和 7  年  6  月   30 日</v>
      </c>
      <c r="Q11" s="843"/>
      <c r="R11" s="843"/>
      <c r="S11" s="843"/>
      <c r="T11" s="844"/>
      <c r="U11" s="281"/>
    </row>
    <row r="12" spans="1:23" ht="13.25" customHeight="1" x14ac:dyDescent="0.2">
      <c r="C12" s="86"/>
      <c r="S12" s="43"/>
      <c r="T12" s="43"/>
      <c r="U12" s="88"/>
    </row>
    <row r="13" spans="1:23" ht="13" x14ac:dyDescent="0.2">
      <c r="C13" s="852" t="str">
        <f>+表紙!C37</f>
        <v>横浜市長</v>
      </c>
      <c r="D13" s="853"/>
      <c r="E13" s="853"/>
      <c r="F13" s="853"/>
      <c r="G13" s="23" t="s">
        <v>5</v>
      </c>
      <c r="H13" s="23"/>
      <c r="U13" s="87"/>
    </row>
    <row r="14" spans="1:23" ht="13.25" customHeight="1" x14ac:dyDescent="0.2">
      <c r="C14" s="86"/>
      <c r="U14" s="87"/>
    </row>
    <row r="15" spans="1:23" ht="13.25" customHeight="1" x14ac:dyDescent="0.2">
      <c r="A15" s="22">
        <v>3</v>
      </c>
      <c r="C15" s="86"/>
      <c r="I15" s="79"/>
      <c r="J15" s="79" t="s">
        <v>328</v>
      </c>
      <c r="K15" s="79"/>
      <c r="U15" s="87"/>
    </row>
    <row r="16" spans="1:23" ht="26.25" customHeight="1" x14ac:dyDescent="0.2">
      <c r="C16" s="86"/>
      <c r="I16" s="25"/>
      <c r="J16" s="25" t="s">
        <v>6</v>
      </c>
      <c r="K16" s="25"/>
      <c r="L16" s="851" t="str">
        <f>+表紙!L40</f>
        <v>横浜市港北区鳥山町657-3</v>
      </c>
      <c r="M16" s="851"/>
      <c r="N16" s="851"/>
      <c r="O16" s="851"/>
      <c r="P16" s="851"/>
      <c r="Q16" s="851"/>
      <c r="R16" s="851"/>
      <c r="S16" s="851"/>
      <c r="T16" s="851"/>
      <c r="U16" s="282"/>
    </row>
    <row r="17" spans="1:21" ht="26.25" customHeight="1" x14ac:dyDescent="0.2">
      <c r="C17" s="86"/>
      <c r="I17" s="25"/>
      <c r="J17" s="25" t="s">
        <v>7</v>
      </c>
      <c r="K17" s="25"/>
      <c r="L17" s="851" t="str">
        <f>+表紙!L41</f>
        <v>三晃商事㈱代表取締役　佐々木富見夫</v>
      </c>
      <c r="M17" s="851"/>
      <c r="N17" s="851"/>
      <c r="O17" s="851"/>
      <c r="P17" s="851"/>
      <c r="Q17" s="851"/>
      <c r="R17" s="851"/>
      <c r="S17" s="851"/>
      <c r="T17" s="851"/>
      <c r="U17" s="282"/>
    </row>
    <row r="18" spans="1:21" x14ac:dyDescent="0.2">
      <c r="C18" s="86"/>
      <c r="L18" s="22" t="s">
        <v>8</v>
      </c>
      <c r="U18" s="87"/>
    </row>
    <row r="19" spans="1:21" x14ac:dyDescent="0.2">
      <c r="C19" s="86"/>
      <c r="L19" s="26"/>
      <c r="M19" s="26" t="s">
        <v>9</v>
      </c>
      <c r="N19" s="26"/>
      <c r="O19" s="821" t="str">
        <f>IF(+表紙!O43="","",+表紙!O43)</f>
        <v>045-474-1175</v>
      </c>
      <c r="P19" s="821"/>
      <c r="Q19" s="821"/>
      <c r="R19" s="821"/>
      <c r="S19" s="821"/>
      <c r="T19" s="821"/>
      <c r="U19" s="283"/>
    </row>
    <row r="20" spans="1:21" x14ac:dyDescent="0.2">
      <c r="C20" s="86"/>
      <c r="L20" s="26"/>
      <c r="M20" s="26"/>
      <c r="N20" s="26"/>
      <c r="U20" s="87"/>
    </row>
    <row r="21" spans="1:21" x14ac:dyDescent="0.2">
      <c r="C21" s="86"/>
      <c r="U21" s="87"/>
    </row>
    <row r="22" spans="1:21" ht="30" customHeight="1" x14ac:dyDescent="0.2">
      <c r="A22" s="22">
        <v>4</v>
      </c>
      <c r="C22" s="845" t="s">
        <v>405</v>
      </c>
      <c r="D22" s="846"/>
      <c r="E22" s="846"/>
      <c r="F22" s="846"/>
      <c r="G22" s="846"/>
      <c r="H22" s="846"/>
      <c r="I22" s="846"/>
      <c r="J22" s="846"/>
      <c r="K22" s="846"/>
      <c r="L22" s="846"/>
      <c r="M22" s="846"/>
      <c r="N22" s="846"/>
      <c r="O22" s="846"/>
      <c r="P22" s="846"/>
      <c r="Q22" s="846"/>
      <c r="R22" s="846"/>
      <c r="S22" s="846"/>
      <c r="T22" s="846"/>
      <c r="U22" s="847"/>
    </row>
    <row r="23" spans="1:21" x14ac:dyDescent="0.2">
      <c r="C23" s="89"/>
      <c r="D23" s="27"/>
      <c r="E23" s="27"/>
      <c r="F23" s="27"/>
      <c r="G23" s="27"/>
      <c r="H23" s="27"/>
      <c r="I23" s="27"/>
      <c r="J23" s="27"/>
      <c r="K23" s="27"/>
      <c r="L23" s="27"/>
      <c r="M23" s="27"/>
      <c r="N23" s="27"/>
      <c r="O23" s="27"/>
      <c r="P23" s="27"/>
      <c r="Q23" s="27"/>
      <c r="R23" s="27"/>
      <c r="S23" s="27"/>
      <c r="U23" s="87"/>
    </row>
    <row r="24" spans="1:21" ht="24.75" customHeight="1" x14ac:dyDescent="0.2">
      <c r="C24" s="570" t="s">
        <v>10</v>
      </c>
      <c r="D24" s="590"/>
      <c r="E24" s="591"/>
      <c r="F24" s="828" t="str">
        <f>+表紙!F48</f>
        <v>三晃商事株式会社</v>
      </c>
      <c r="G24" s="829"/>
      <c r="H24" s="829"/>
      <c r="I24" s="830"/>
      <c r="J24" s="830"/>
      <c r="K24" s="830"/>
      <c r="L24" s="830"/>
      <c r="M24" s="830"/>
      <c r="N24" s="830"/>
      <c r="O24" s="830"/>
      <c r="P24" s="487" t="s">
        <v>432</v>
      </c>
      <c r="Q24" s="595"/>
      <c r="R24" s="595"/>
      <c r="S24" s="595"/>
      <c r="T24" s="595"/>
      <c r="U24" s="596"/>
    </row>
    <row r="25" spans="1:21" ht="21.75" customHeight="1" x14ac:dyDescent="0.2">
      <c r="C25" s="592"/>
      <c r="D25" s="593"/>
      <c r="E25" s="594"/>
      <c r="F25" s="831"/>
      <c r="G25" s="832"/>
      <c r="H25" s="832"/>
      <c r="I25" s="832"/>
      <c r="J25" s="832"/>
      <c r="K25" s="832"/>
      <c r="L25" s="832"/>
      <c r="M25" s="832"/>
      <c r="N25" s="832"/>
      <c r="O25" s="832"/>
      <c r="P25" s="822">
        <f>表紙!P49</f>
        <v>2745</v>
      </c>
      <c r="Q25" s="823"/>
      <c r="R25" s="823"/>
      <c r="S25" s="823"/>
      <c r="T25" s="823"/>
      <c r="U25" s="824"/>
    </row>
    <row r="26" spans="1:21" ht="26.25" customHeight="1" x14ac:dyDescent="0.2">
      <c r="C26" s="570" t="s">
        <v>11</v>
      </c>
      <c r="D26" s="571"/>
      <c r="E26" s="572"/>
      <c r="F26" s="838" t="str">
        <f>+表紙!F50</f>
        <v>横浜市港北区鳥山町657-3</v>
      </c>
      <c r="G26" s="839"/>
      <c r="H26" s="839"/>
      <c r="I26" s="839"/>
      <c r="J26" s="839"/>
      <c r="K26" s="839"/>
      <c r="L26" s="839"/>
      <c r="M26" s="839"/>
      <c r="N26" s="341" t="s">
        <v>172</v>
      </c>
      <c r="O26"/>
      <c r="P26"/>
      <c r="Q26" s="833" t="str">
        <f>IF(+表紙!Q50="","",+表紙!Q50)</f>
        <v>045-474-1175</v>
      </c>
      <c r="R26" s="833"/>
      <c r="S26" s="833"/>
      <c r="T26" s="833"/>
      <c r="U26" s="834"/>
    </row>
    <row r="27" spans="1:21" ht="26.25" customHeight="1" x14ac:dyDescent="0.2">
      <c r="C27" s="573"/>
      <c r="D27" s="574"/>
      <c r="E27" s="575"/>
      <c r="F27" s="840"/>
      <c r="G27" s="841"/>
      <c r="H27" s="841"/>
      <c r="I27" s="841"/>
      <c r="J27" s="841"/>
      <c r="K27" s="841"/>
      <c r="L27" s="841"/>
      <c r="M27" s="841"/>
      <c r="N27" s="836" t="str">
        <f>IF(+表紙!N51="","",+表紙!N51)</f>
        <v/>
      </c>
      <c r="O27" s="836"/>
      <c r="P27" s="836"/>
      <c r="Q27" s="836"/>
      <c r="R27" s="836"/>
      <c r="S27" s="836"/>
      <c r="T27" s="836"/>
      <c r="U27" s="837"/>
    </row>
    <row r="28" spans="1:21" ht="26.25" customHeight="1" x14ac:dyDescent="0.2">
      <c r="C28" s="484" t="s">
        <v>239</v>
      </c>
      <c r="D28" s="485"/>
      <c r="E28" s="486"/>
      <c r="F28" s="504" t="str">
        <f>+表紙!F52</f>
        <v>令和 ７ 年 ４ 月 １ 日 ～ 令和 ８ 年 ３ 月 31 日（ １ 年間）</v>
      </c>
      <c r="G28" s="505"/>
      <c r="H28" s="505"/>
      <c r="I28" s="505"/>
      <c r="J28" s="505"/>
      <c r="K28" s="505"/>
      <c r="L28" s="505"/>
      <c r="M28" s="505"/>
      <c r="N28" s="505"/>
      <c r="O28" s="505"/>
      <c r="P28" s="505"/>
      <c r="Q28" s="505"/>
      <c r="R28" s="505"/>
      <c r="S28" s="505"/>
      <c r="T28" s="505"/>
      <c r="U28" s="835"/>
    </row>
    <row r="29" spans="1:21" ht="15" customHeight="1" x14ac:dyDescent="0.2">
      <c r="C29" s="182" t="s">
        <v>423</v>
      </c>
      <c r="D29" s="183"/>
      <c r="E29" s="183"/>
      <c r="F29" s="184"/>
      <c r="G29" s="184"/>
      <c r="H29" s="184"/>
      <c r="I29" s="184"/>
      <c r="J29" s="184"/>
      <c r="K29" s="184"/>
      <c r="L29" s="184"/>
      <c r="M29" s="184"/>
      <c r="N29" s="184"/>
      <c r="O29" s="185"/>
      <c r="P29" s="240"/>
      <c r="Q29" s="240"/>
      <c r="R29" s="240"/>
      <c r="S29" s="194"/>
      <c r="T29" s="194"/>
      <c r="U29" s="295"/>
    </row>
    <row r="30" spans="1:21" ht="45" customHeight="1" x14ac:dyDescent="0.2">
      <c r="C30" s="186"/>
      <c r="D30" s="187" t="s">
        <v>17</v>
      </c>
      <c r="E30" s="191" t="s">
        <v>12</v>
      </c>
      <c r="F30" s="825" t="str">
        <f>+表紙!F54</f>
        <v>Ｄ－建設業</v>
      </c>
      <c r="G30" s="826"/>
      <c r="H30" s="826"/>
      <c r="I30" s="826"/>
      <c r="J30" s="826"/>
      <c r="K30" s="826"/>
      <c r="L30" s="32" t="s">
        <v>48</v>
      </c>
      <c r="M30" s="32"/>
      <c r="N30" s="632" t="str">
        <f>IF(COUNTA(表紙!N54)=1,+表紙!N54,"")</f>
        <v>Ｄ－建設業</v>
      </c>
      <c r="O30" s="632"/>
      <c r="P30" s="632"/>
      <c r="Q30" s="632"/>
      <c r="R30" s="632"/>
      <c r="S30" s="632"/>
      <c r="T30" s="632"/>
      <c r="U30" s="827"/>
    </row>
    <row r="31" spans="1:21" ht="27" customHeight="1" x14ac:dyDescent="0.2">
      <c r="C31" s="188"/>
      <c r="D31" s="339" t="s">
        <v>19</v>
      </c>
      <c r="E31" s="347" t="s">
        <v>240</v>
      </c>
      <c r="F31" s="510" t="s">
        <v>278</v>
      </c>
      <c r="G31" s="511"/>
      <c r="H31" s="511"/>
      <c r="I31" s="512"/>
      <c r="J31" s="504" t="s">
        <v>281</v>
      </c>
      <c r="K31" s="505"/>
      <c r="L31" s="505"/>
      <c r="M31" s="506"/>
      <c r="N31" s="819" t="str">
        <f>IF(+表紙!N55="","",+表紙!N55)</f>
        <v/>
      </c>
      <c r="O31" s="820"/>
      <c r="P31" s="820"/>
      <c r="Q31" s="820"/>
      <c r="R31" s="820"/>
      <c r="S31" s="30" t="str">
        <f>+表紙!S55</f>
        <v>百万円</v>
      </c>
      <c r="T31" s="296"/>
      <c r="U31" s="239"/>
    </row>
    <row r="32" spans="1:21" ht="27" customHeight="1" x14ac:dyDescent="0.2">
      <c r="C32" s="188"/>
      <c r="D32" s="189"/>
      <c r="E32" s="190"/>
      <c r="F32" s="510" t="s">
        <v>279</v>
      </c>
      <c r="G32" s="511"/>
      <c r="H32" s="511"/>
      <c r="I32" s="512"/>
      <c r="J32" s="504" t="s">
        <v>284</v>
      </c>
      <c r="K32" s="505"/>
      <c r="L32" s="505"/>
      <c r="M32" s="506"/>
      <c r="N32" s="819" t="str">
        <f>IF(+表紙!N56="","",+表紙!N56)</f>
        <v/>
      </c>
      <c r="O32" s="820"/>
      <c r="P32" s="820"/>
      <c r="Q32" s="820"/>
      <c r="R32" s="820"/>
      <c r="S32" s="30" t="str">
        <f>+表紙!S56</f>
        <v>百万円</v>
      </c>
      <c r="T32" s="296"/>
      <c r="U32" s="239"/>
    </row>
    <row r="33" spans="3:21" ht="27" customHeight="1" x14ac:dyDescent="0.2">
      <c r="C33" s="188"/>
      <c r="D33" s="534" t="s">
        <v>327</v>
      </c>
      <c r="E33" s="535"/>
      <c r="F33" s="510" t="s">
        <v>280</v>
      </c>
      <c r="G33" s="511"/>
      <c r="H33" s="511"/>
      <c r="I33" s="512"/>
      <c r="J33" s="504" t="s">
        <v>282</v>
      </c>
      <c r="K33" s="505"/>
      <c r="L33" s="505"/>
      <c r="M33" s="506"/>
      <c r="N33" s="819" t="str">
        <f>IF(+表紙!N57="","",+表紙!N57)</f>
        <v/>
      </c>
      <c r="O33" s="820"/>
      <c r="P33" s="820"/>
      <c r="Q33" s="820"/>
      <c r="R33" s="820"/>
      <c r="S33" s="30" t="str">
        <f>+表紙!S57</f>
        <v>床</v>
      </c>
      <c r="T33" s="296"/>
      <c r="U33" s="239"/>
    </row>
    <row r="34" spans="3:21" ht="27" customHeight="1" x14ac:dyDescent="0.2">
      <c r="C34" s="188"/>
      <c r="D34" s="534"/>
      <c r="E34" s="535"/>
      <c r="F34" s="510" t="str">
        <f>+表紙!F58</f>
        <v>その他の業種</v>
      </c>
      <c r="G34" s="511">
        <f>+表紙!G58</f>
        <v>0</v>
      </c>
      <c r="H34" s="511"/>
      <c r="I34" s="512">
        <f>+表紙!I58</f>
        <v>0</v>
      </c>
      <c r="J34" s="504" t="str">
        <f>+表紙!J58</f>
        <v>売上高</v>
      </c>
      <c r="K34" s="505"/>
      <c r="L34" s="505">
        <f>+表紙!L58</f>
        <v>0</v>
      </c>
      <c r="M34" s="506">
        <f>+表紙!M58</f>
        <v>0</v>
      </c>
      <c r="N34" s="819" t="str">
        <f>IF(+表紙!N58="","",+表紙!N58)</f>
        <v/>
      </c>
      <c r="O34" s="820"/>
      <c r="P34" s="820"/>
      <c r="Q34" s="820"/>
      <c r="R34" s="820"/>
      <c r="S34" s="30" t="str">
        <f>+表紙!S58</f>
        <v>百万円</v>
      </c>
      <c r="T34" s="296"/>
      <c r="U34" s="239"/>
    </row>
    <row r="35" spans="3:21" ht="15" customHeight="1" x14ac:dyDescent="0.2">
      <c r="C35" s="188"/>
      <c r="D35" s="284"/>
      <c r="E35" s="338"/>
      <c r="F35" s="180" t="s">
        <v>358</v>
      </c>
      <c r="G35" s="334"/>
      <c r="H35" s="334"/>
      <c r="I35" s="334"/>
      <c r="J35" s="259"/>
      <c r="K35" s="259"/>
      <c r="L35" s="259"/>
      <c r="M35" s="259"/>
      <c r="N35" s="259"/>
      <c r="O35" s="285"/>
      <c r="P35" s="285"/>
      <c r="Q35" s="285"/>
      <c r="R35" s="285"/>
      <c r="S35" s="297"/>
      <c r="T35" s="297"/>
      <c r="U35" s="286"/>
    </row>
    <row r="36" spans="3:21" ht="28.25" customHeight="1" x14ac:dyDescent="0.2">
      <c r="C36" s="188"/>
      <c r="D36" s="284"/>
      <c r="E36" s="338"/>
      <c r="F36" s="854" t="str">
        <f>IF(+表紙!F60="","",+表紙!F60)</f>
        <v/>
      </c>
      <c r="G36" s="855"/>
      <c r="H36" s="855"/>
      <c r="I36" s="855"/>
      <c r="J36" s="855"/>
      <c r="K36" s="855"/>
      <c r="L36" s="855"/>
      <c r="M36" s="855"/>
      <c r="N36" s="855"/>
      <c r="O36" s="855"/>
      <c r="P36" s="855"/>
      <c r="Q36" s="855"/>
      <c r="R36" s="855"/>
      <c r="S36" s="855"/>
      <c r="T36" s="855"/>
      <c r="U36" s="524"/>
    </row>
    <row r="37" spans="3:21" ht="18" customHeight="1" x14ac:dyDescent="0.2">
      <c r="C37" s="241"/>
      <c r="D37" s="340" t="s">
        <v>24</v>
      </c>
      <c r="E37" s="342" t="s">
        <v>241</v>
      </c>
      <c r="F37" s="864">
        <f>IF(+表紙!F61="","",+表紙!F61)</f>
        <v>15</v>
      </c>
      <c r="G37" s="865"/>
      <c r="H37" s="865"/>
      <c r="I37" s="865"/>
      <c r="J37" s="865"/>
      <c r="K37" s="865"/>
      <c r="L37" s="865"/>
      <c r="M37" s="865"/>
      <c r="N37" s="865"/>
      <c r="O37" s="865"/>
      <c r="P37" s="865"/>
      <c r="Q37" s="865"/>
      <c r="R37" s="865"/>
      <c r="S37" s="865"/>
      <c r="T37" s="865"/>
      <c r="U37" s="866"/>
    </row>
    <row r="38" spans="3:21" ht="14" customHeight="1" x14ac:dyDescent="0.2">
      <c r="C38" s="241"/>
      <c r="D38" s="373"/>
      <c r="E38" s="347"/>
      <c r="F38" s="875"/>
      <c r="G38" s="876"/>
      <c r="H38" s="876"/>
      <c r="I38" s="876"/>
      <c r="J38" s="876"/>
      <c r="K38" s="876"/>
      <c r="L38" s="876"/>
      <c r="M38" s="876"/>
      <c r="N38" s="876"/>
      <c r="O38" s="876"/>
      <c r="P38" s="876"/>
      <c r="Q38" s="876"/>
      <c r="R38" s="876"/>
      <c r="S38" s="876"/>
      <c r="T38" s="876"/>
      <c r="U38" s="877"/>
    </row>
    <row r="39" spans="3:21" ht="14" customHeight="1" x14ac:dyDescent="0.2">
      <c r="C39" s="241"/>
      <c r="D39" s="374" t="s">
        <v>61</v>
      </c>
      <c r="E39" s="513" t="s">
        <v>413</v>
      </c>
      <c r="F39" s="878"/>
      <c r="G39" s="879"/>
      <c r="H39" s="879"/>
      <c r="I39" s="879"/>
      <c r="J39" s="879"/>
      <c r="K39" s="879"/>
      <c r="L39" s="879"/>
      <c r="M39" s="879"/>
      <c r="N39" s="879"/>
      <c r="O39" s="879"/>
      <c r="P39" s="879"/>
      <c r="Q39" s="879"/>
      <c r="R39" s="879"/>
      <c r="S39" s="879"/>
      <c r="T39" s="879"/>
      <c r="U39" s="880"/>
    </row>
    <row r="40" spans="3:21" ht="14" customHeight="1" x14ac:dyDescent="0.2">
      <c r="C40" s="241"/>
      <c r="D40" s="374"/>
      <c r="E40" s="514"/>
      <c r="F40" s="878"/>
      <c r="G40" s="879"/>
      <c r="H40" s="879"/>
      <c r="I40" s="879"/>
      <c r="J40" s="879"/>
      <c r="K40" s="879"/>
      <c r="L40" s="879"/>
      <c r="M40" s="879"/>
      <c r="N40" s="879"/>
      <c r="O40" s="879"/>
      <c r="P40" s="879"/>
      <c r="Q40" s="879"/>
      <c r="R40" s="879"/>
      <c r="S40" s="879"/>
      <c r="T40" s="879"/>
      <c r="U40" s="880"/>
    </row>
    <row r="41" spans="3:21" ht="14" customHeight="1" x14ac:dyDescent="0.2">
      <c r="C41" s="241"/>
      <c r="D41" s="374"/>
      <c r="E41" s="514"/>
      <c r="F41" s="878"/>
      <c r="G41" s="879"/>
      <c r="H41" s="879"/>
      <c r="I41" s="879"/>
      <c r="J41" s="879"/>
      <c r="K41" s="879"/>
      <c r="L41" s="879"/>
      <c r="M41" s="879"/>
      <c r="N41" s="879"/>
      <c r="O41" s="879"/>
      <c r="P41" s="879"/>
      <c r="Q41" s="879"/>
      <c r="R41" s="879"/>
      <c r="S41" s="879"/>
      <c r="T41" s="879"/>
      <c r="U41" s="880"/>
    </row>
    <row r="42" spans="3:21" ht="14" customHeight="1" x14ac:dyDescent="0.2">
      <c r="C42" s="241"/>
      <c r="D42" s="374"/>
      <c r="E42" s="514"/>
      <c r="F42" s="878"/>
      <c r="G42" s="879"/>
      <c r="H42" s="879"/>
      <c r="I42" s="879"/>
      <c r="J42" s="879"/>
      <c r="K42" s="879"/>
      <c r="L42" s="879"/>
      <c r="M42" s="879"/>
      <c r="N42" s="879"/>
      <c r="O42" s="879"/>
      <c r="P42" s="879"/>
      <c r="Q42" s="879"/>
      <c r="R42" s="879"/>
      <c r="S42" s="879"/>
      <c r="T42" s="879"/>
      <c r="U42" s="880"/>
    </row>
    <row r="43" spans="3:21" ht="14" customHeight="1" x14ac:dyDescent="0.2">
      <c r="C43" s="241"/>
      <c r="D43" s="515" t="s">
        <v>414</v>
      </c>
      <c r="E43" s="516"/>
      <c r="F43" s="878"/>
      <c r="G43" s="879"/>
      <c r="H43" s="879"/>
      <c r="I43" s="879"/>
      <c r="J43" s="879"/>
      <c r="K43" s="879"/>
      <c r="L43" s="879"/>
      <c r="M43" s="879"/>
      <c r="N43" s="879"/>
      <c r="O43" s="879"/>
      <c r="P43" s="879"/>
      <c r="Q43" s="879"/>
      <c r="R43" s="879"/>
      <c r="S43" s="879"/>
      <c r="T43" s="879"/>
      <c r="U43" s="880"/>
    </row>
    <row r="44" spans="3:21" ht="14" customHeight="1" x14ac:dyDescent="0.2">
      <c r="C44" s="241"/>
      <c r="D44" s="517"/>
      <c r="E44" s="516"/>
      <c r="F44" s="878"/>
      <c r="G44" s="879"/>
      <c r="H44" s="879"/>
      <c r="I44" s="879"/>
      <c r="J44" s="879"/>
      <c r="K44" s="879"/>
      <c r="L44" s="879"/>
      <c r="M44" s="879"/>
      <c r="N44" s="879"/>
      <c r="O44" s="879"/>
      <c r="P44" s="879"/>
      <c r="Q44" s="879"/>
      <c r="R44" s="879"/>
      <c r="S44" s="879"/>
      <c r="T44" s="879"/>
      <c r="U44" s="880"/>
    </row>
    <row r="45" spans="3:21" ht="14" customHeight="1" x14ac:dyDescent="0.2">
      <c r="C45" s="241"/>
      <c r="D45" s="517"/>
      <c r="E45" s="516"/>
      <c r="F45" s="878"/>
      <c r="G45" s="879"/>
      <c r="H45" s="879"/>
      <c r="I45" s="879"/>
      <c r="J45" s="879"/>
      <c r="K45" s="879"/>
      <c r="L45" s="879"/>
      <c r="M45" s="879"/>
      <c r="N45" s="879"/>
      <c r="O45" s="879"/>
      <c r="P45" s="879"/>
      <c r="Q45" s="879"/>
      <c r="R45" s="879"/>
      <c r="S45" s="879"/>
      <c r="T45" s="879"/>
      <c r="U45" s="880"/>
    </row>
    <row r="46" spans="3:21" ht="14" customHeight="1" x14ac:dyDescent="0.2">
      <c r="C46" s="241"/>
      <c r="D46" s="517"/>
      <c r="E46" s="516"/>
      <c r="F46" s="878"/>
      <c r="G46" s="879"/>
      <c r="H46" s="879"/>
      <c r="I46" s="879"/>
      <c r="J46" s="879"/>
      <c r="K46" s="879"/>
      <c r="L46" s="879"/>
      <c r="M46" s="879"/>
      <c r="N46" s="879"/>
      <c r="O46" s="879"/>
      <c r="P46" s="879"/>
      <c r="Q46" s="879"/>
      <c r="R46" s="879"/>
      <c r="S46" s="879"/>
      <c r="T46" s="879"/>
      <c r="U46" s="880"/>
    </row>
    <row r="47" spans="3:21" ht="14" customHeight="1" x14ac:dyDescent="0.2">
      <c r="C47" s="241"/>
      <c r="D47" s="517"/>
      <c r="E47" s="516"/>
      <c r="F47" s="878"/>
      <c r="G47" s="879"/>
      <c r="H47" s="879"/>
      <c r="I47" s="879"/>
      <c r="J47" s="879"/>
      <c r="K47" s="879"/>
      <c r="L47" s="879"/>
      <c r="M47" s="879"/>
      <c r="N47" s="879"/>
      <c r="O47" s="879"/>
      <c r="P47" s="879"/>
      <c r="Q47" s="879"/>
      <c r="R47" s="879"/>
      <c r="S47" s="879"/>
      <c r="T47" s="879"/>
      <c r="U47" s="880"/>
    </row>
    <row r="48" spans="3:21" ht="14" customHeight="1" x14ac:dyDescent="0.2">
      <c r="C48" s="242"/>
      <c r="D48" s="375"/>
      <c r="E48" s="376"/>
      <c r="F48" s="881"/>
      <c r="G48" s="882"/>
      <c r="H48" s="882"/>
      <c r="I48" s="882"/>
      <c r="J48" s="882"/>
      <c r="K48" s="882"/>
      <c r="L48" s="882"/>
      <c r="M48" s="882"/>
      <c r="N48" s="882"/>
      <c r="O48" s="882"/>
      <c r="P48" s="882"/>
      <c r="Q48" s="882"/>
      <c r="R48" s="882"/>
      <c r="S48" s="882"/>
      <c r="T48" s="882"/>
      <c r="U48" s="883"/>
    </row>
    <row r="49" spans="3:21" ht="14" customHeight="1" x14ac:dyDescent="0.2">
      <c r="C49" s="336"/>
      <c r="D49" s="334"/>
      <c r="E49" s="335"/>
      <c r="F49" s="285"/>
      <c r="G49" s="285"/>
      <c r="H49" s="285"/>
      <c r="I49" s="285"/>
      <c r="J49" s="285"/>
      <c r="K49" s="285"/>
      <c r="L49" s="285"/>
      <c r="M49" s="285"/>
      <c r="N49" s="285"/>
      <c r="O49" s="285"/>
      <c r="P49" s="285"/>
      <c r="Q49" s="285"/>
      <c r="R49" s="285"/>
      <c r="S49" s="285"/>
      <c r="T49" s="285"/>
      <c r="U49" s="285"/>
    </row>
    <row r="50" spans="3:21" ht="13.25" customHeight="1" x14ac:dyDescent="0.2">
      <c r="C50" s="539" t="s">
        <v>415</v>
      </c>
      <c r="D50" s="539"/>
      <c r="E50" s="539"/>
      <c r="F50" s="539"/>
      <c r="G50" s="539"/>
      <c r="H50" s="539"/>
      <c r="I50" s="539"/>
      <c r="J50" s="539"/>
      <c r="K50" s="539"/>
      <c r="L50" s="539"/>
      <c r="M50" s="539"/>
      <c r="N50" s="539"/>
      <c r="O50" s="539"/>
      <c r="P50" s="539"/>
      <c r="Q50" s="539"/>
      <c r="R50" s="539"/>
      <c r="S50" s="539"/>
      <c r="T50" s="539"/>
      <c r="U50" s="539"/>
    </row>
    <row r="51" spans="3:21" ht="15" customHeight="1" x14ac:dyDescent="0.2">
      <c r="C51" s="182" t="s">
        <v>242</v>
      </c>
      <c r="D51" s="340"/>
      <c r="E51" s="183"/>
      <c r="F51" s="29"/>
      <c r="G51" s="29"/>
      <c r="H51" s="29"/>
      <c r="I51" s="30"/>
      <c r="J51" s="30"/>
      <c r="K51" s="30"/>
      <c r="L51" s="31"/>
      <c r="M51" s="31"/>
      <c r="N51" s="31"/>
      <c r="O51" s="32"/>
      <c r="P51" s="32"/>
      <c r="Q51" s="32"/>
      <c r="R51" s="32"/>
      <c r="S51" s="30"/>
      <c r="T51" s="30"/>
      <c r="U51" s="33"/>
    </row>
    <row r="52" spans="3:21" ht="15" customHeight="1" x14ac:dyDescent="0.2">
      <c r="C52" s="192"/>
      <c r="D52" s="180" t="s">
        <v>243</v>
      </c>
      <c r="E52" s="181"/>
      <c r="F52" s="34"/>
      <c r="G52" s="34"/>
      <c r="H52" s="34"/>
      <c r="I52" s="35"/>
      <c r="J52" s="35"/>
      <c r="K52" s="35"/>
      <c r="L52" s="36"/>
      <c r="M52" s="36"/>
      <c r="N52" s="36"/>
      <c r="O52" s="37"/>
      <c r="P52" s="37"/>
      <c r="Q52" s="37"/>
      <c r="R52" s="37"/>
      <c r="S52" s="35"/>
      <c r="T52" s="291"/>
      <c r="U52" s="298"/>
    </row>
    <row r="53" spans="3:21" ht="14" customHeight="1" x14ac:dyDescent="0.2">
      <c r="C53" s="188"/>
      <c r="D53" s="884"/>
      <c r="E53" s="885"/>
      <c r="F53" s="885"/>
      <c r="G53" s="885"/>
      <c r="H53" s="885"/>
      <c r="I53" s="885"/>
      <c r="J53" s="885"/>
      <c r="K53" s="885"/>
      <c r="L53" s="885"/>
      <c r="M53" s="885"/>
      <c r="N53" s="885"/>
      <c r="O53" s="885"/>
      <c r="P53" s="885"/>
      <c r="Q53" s="885"/>
      <c r="R53" s="885"/>
      <c r="S53" s="885"/>
      <c r="T53" s="885"/>
      <c r="U53" s="886"/>
    </row>
    <row r="54" spans="3:21" ht="14" customHeight="1" x14ac:dyDescent="0.2">
      <c r="C54" s="188"/>
      <c r="D54" s="884"/>
      <c r="E54" s="885"/>
      <c r="F54" s="885"/>
      <c r="G54" s="885"/>
      <c r="H54" s="885"/>
      <c r="I54" s="885"/>
      <c r="J54" s="885"/>
      <c r="K54" s="885"/>
      <c r="L54" s="885"/>
      <c r="M54" s="885"/>
      <c r="N54" s="885"/>
      <c r="O54" s="885"/>
      <c r="P54" s="885"/>
      <c r="Q54" s="885"/>
      <c r="R54" s="885"/>
      <c r="S54" s="885"/>
      <c r="T54" s="885"/>
      <c r="U54" s="886"/>
    </row>
    <row r="55" spans="3:21" ht="14" customHeight="1" x14ac:dyDescent="0.2">
      <c r="C55" s="188"/>
      <c r="D55" s="884"/>
      <c r="E55" s="885"/>
      <c r="F55" s="885"/>
      <c r="G55" s="885"/>
      <c r="H55" s="885"/>
      <c r="I55" s="885"/>
      <c r="J55" s="885"/>
      <c r="K55" s="885"/>
      <c r="L55" s="885"/>
      <c r="M55" s="885"/>
      <c r="N55" s="885"/>
      <c r="O55" s="885"/>
      <c r="P55" s="885"/>
      <c r="Q55" s="885"/>
      <c r="R55" s="885"/>
      <c r="S55" s="885"/>
      <c r="T55" s="885"/>
      <c r="U55" s="886"/>
    </row>
    <row r="56" spans="3:21" ht="14" customHeight="1" x14ac:dyDescent="0.2">
      <c r="C56" s="188"/>
      <c r="D56" s="884"/>
      <c r="E56" s="885"/>
      <c r="F56" s="885"/>
      <c r="G56" s="885"/>
      <c r="H56" s="885"/>
      <c r="I56" s="885"/>
      <c r="J56" s="885"/>
      <c r="K56" s="885"/>
      <c r="L56" s="885"/>
      <c r="M56" s="885"/>
      <c r="N56" s="885"/>
      <c r="O56" s="885"/>
      <c r="P56" s="885"/>
      <c r="Q56" s="885"/>
      <c r="R56" s="885"/>
      <c r="S56" s="885"/>
      <c r="T56" s="885"/>
      <c r="U56" s="886"/>
    </row>
    <row r="57" spans="3:21" ht="14" customHeight="1" x14ac:dyDescent="0.2">
      <c r="C57" s="188"/>
      <c r="D57" s="884"/>
      <c r="E57" s="885"/>
      <c r="F57" s="885"/>
      <c r="G57" s="885"/>
      <c r="H57" s="885"/>
      <c r="I57" s="885"/>
      <c r="J57" s="885"/>
      <c r="K57" s="885"/>
      <c r="L57" s="885"/>
      <c r="M57" s="885"/>
      <c r="N57" s="885"/>
      <c r="O57" s="885"/>
      <c r="P57" s="885"/>
      <c r="Q57" s="885"/>
      <c r="R57" s="885"/>
      <c r="S57" s="885"/>
      <c r="T57" s="885"/>
      <c r="U57" s="886"/>
    </row>
    <row r="58" spans="3:21" ht="14" customHeight="1" x14ac:dyDescent="0.2">
      <c r="C58" s="188"/>
      <c r="D58" s="884"/>
      <c r="E58" s="885"/>
      <c r="F58" s="885"/>
      <c r="G58" s="885"/>
      <c r="H58" s="885"/>
      <c r="I58" s="885"/>
      <c r="J58" s="885"/>
      <c r="K58" s="885"/>
      <c r="L58" s="885"/>
      <c r="M58" s="885"/>
      <c r="N58" s="885"/>
      <c r="O58" s="885"/>
      <c r="P58" s="885"/>
      <c r="Q58" s="885"/>
      <c r="R58" s="885"/>
      <c r="S58" s="885"/>
      <c r="T58" s="885"/>
      <c r="U58" s="886"/>
    </row>
    <row r="59" spans="3:21" ht="14" customHeight="1" x14ac:dyDescent="0.2">
      <c r="C59" s="188"/>
      <c r="D59" s="884"/>
      <c r="E59" s="885"/>
      <c r="F59" s="885"/>
      <c r="G59" s="885"/>
      <c r="H59" s="885"/>
      <c r="I59" s="885"/>
      <c r="J59" s="885"/>
      <c r="K59" s="885"/>
      <c r="L59" s="885"/>
      <c r="M59" s="885"/>
      <c r="N59" s="885"/>
      <c r="O59" s="885"/>
      <c r="P59" s="885"/>
      <c r="Q59" s="885"/>
      <c r="R59" s="885"/>
      <c r="S59" s="885"/>
      <c r="T59" s="885"/>
      <c r="U59" s="886"/>
    </row>
    <row r="60" spans="3:21" ht="14" customHeight="1" x14ac:dyDescent="0.2">
      <c r="C60" s="188"/>
      <c r="D60" s="884"/>
      <c r="E60" s="885"/>
      <c r="F60" s="885"/>
      <c r="G60" s="885"/>
      <c r="H60" s="885"/>
      <c r="I60" s="885"/>
      <c r="J60" s="885"/>
      <c r="K60" s="885"/>
      <c r="L60" s="885"/>
      <c r="M60" s="885"/>
      <c r="N60" s="885"/>
      <c r="O60" s="885"/>
      <c r="P60" s="885"/>
      <c r="Q60" s="885"/>
      <c r="R60" s="885"/>
      <c r="S60" s="885"/>
      <c r="T60" s="885"/>
      <c r="U60" s="886"/>
    </row>
    <row r="61" spans="3:21" ht="14" customHeight="1" x14ac:dyDescent="0.2">
      <c r="C61" s="188"/>
      <c r="D61" s="884"/>
      <c r="E61" s="885"/>
      <c r="F61" s="885"/>
      <c r="G61" s="885"/>
      <c r="H61" s="885"/>
      <c r="I61" s="885"/>
      <c r="J61" s="885"/>
      <c r="K61" s="885"/>
      <c r="L61" s="885"/>
      <c r="M61" s="885"/>
      <c r="N61" s="885"/>
      <c r="O61" s="885"/>
      <c r="P61" s="885"/>
      <c r="Q61" s="885"/>
      <c r="R61" s="885"/>
      <c r="S61" s="885"/>
      <c r="T61" s="885"/>
      <c r="U61" s="886"/>
    </row>
    <row r="62" spans="3:21" ht="14" customHeight="1" x14ac:dyDescent="0.2">
      <c r="C62" s="242"/>
      <c r="D62" s="887"/>
      <c r="E62" s="888"/>
      <c r="F62" s="888"/>
      <c r="G62" s="888"/>
      <c r="H62" s="888"/>
      <c r="I62" s="888"/>
      <c r="J62" s="888"/>
      <c r="K62" s="888"/>
      <c r="L62" s="888"/>
      <c r="M62" s="888"/>
      <c r="N62" s="888"/>
      <c r="O62" s="888"/>
      <c r="P62" s="888"/>
      <c r="Q62" s="888"/>
      <c r="R62" s="888"/>
      <c r="S62" s="888"/>
      <c r="T62" s="888"/>
      <c r="U62" s="889"/>
    </row>
    <row r="63" spans="3:21" ht="15" customHeight="1" x14ac:dyDescent="0.2">
      <c r="C63" s="182" t="s">
        <v>244</v>
      </c>
      <c r="D63" s="340"/>
      <c r="E63" s="183"/>
      <c r="F63" s="29"/>
      <c r="G63" s="29"/>
      <c r="H63" s="29"/>
      <c r="I63" s="30"/>
      <c r="J63" s="30"/>
      <c r="K63" s="30"/>
      <c r="L63" s="31"/>
      <c r="M63" s="31"/>
      <c r="N63" s="31"/>
      <c r="O63" s="32"/>
      <c r="P63" s="32"/>
      <c r="Q63" s="32"/>
      <c r="R63" s="32"/>
      <c r="S63" s="30"/>
      <c r="T63" s="30"/>
      <c r="U63" s="33"/>
    </row>
    <row r="64" spans="3:21" ht="15" customHeight="1" x14ac:dyDescent="0.2">
      <c r="C64" s="890"/>
      <c r="D64" s="487" t="s">
        <v>17</v>
      </c>
      <c r="E64" s="522" t="s">
        <v>245</v>
      </c>
      <c r="F64" s="32" t="s">
        <v>436</v>
      </c>
      <c r="G64" s="243"/>
      <c r="H64" s="243"/>
      <c r="I64" s="30"/>
      <c r="J64" s="30"/>
      <c r="K64" s="30"/>
      <c r="L64" s="31"/>
      <c r="M64" s="31"/>
      <c r="N64" s="31"/>
      <c r="O64" s="32"/>
      <c r="P64" s="32"/>
      <c r="Q64" s="32"/>
      <c r="R64" s="32"/>
      <c r="S64" s="30"/>
      <c r="T64" s="300"/>
      <c r="U64" s="301"/>
    </row>
    <row r="65" spans="1:24" ht="15" customHeight="1" x14ac:dyDescent="0.2">
      <c r="A65" s="22">
        <v>5</v>
      </c>
      <c r="C65" s="891"/>
      <c r="D65" s="488"/>
      <c r="E65" s="523"/>
      <c r="F65" s="180" t="s">
        <v>252</v>
      </c>
      <c r="G65" s="285"/>
      <c r="H65" s="285"/>
      <c r="I65" s="285"/>
      <c r="J65" s="285"/>
      <c r="K65" s="873">
        <f>+表紙!K89</f>
        <v>6</v>
      </c>
      <c r="L65" s="873"/>
      <c r="M65" s="873"/>
      <c r="N65" s="35" t="s">
        <v>47</v>
      </c>
      <c r="O65" s="35"/>
      <c r="P65" s="4"/>
      <c r="Q65" s="867" t="s">
        <v>353</v>
      </c>
      <c r="R65" s="867"/>
      <c r="S65" s="867"/>
      <c r="T65" s="867"/>
      <c r="U65" s="868"/>
      <c r="V65" s="292"/>
      <c r="W65" s="292"/>
    </row>
    <row r="66" spans="1:24" ht="18" customHeight="1" x14ac:dyDescent="0.2">
      <c r="A66" s="22">
        <v>6</v>
      </c>
      <c r="C66" s="891"/>
      <c r="D66" s="488"/>
      <c r="E66" s="523"/>
      <c r="F66" s="186" t="s">
        <v>200</v>
      </c>
      <c r="G66" s="193"/>
      <c r="H66" s="193"/>
      <c r="I66" s="193"/>
      <c r="J66" s="193"/>
      <c r="K66" s="871">
        <f>+表紙!K90</f>
        <v>10568.499999999998</v>
      </c>
      <c r="L66" s="871"/>
      <c r="M66" s="871"/>
      <c r="N66" s="871"/>
      <c r="O66" s="871"/>
      <c r="P66" s="193" t="s">
        <v>13</v>
      </c>
      <c r="Q66" s="869"/>
      <c r="R66" s="869"/>
      <c r="S66" s="869"/>
      <c r="T66" s="869"/>
      <c r="U66" s="870"/>
      <c r="V66" s="292"/>
      <c r="W66" s="292"/>
      <c r="X66" s="102"/>
    </row>
    <row r="67" spans="1:24" ht="14" customHeight="1" x14ac:dyDescent="0.2">
      <c r="C67" s="891"/>
      <c r="D67" s="488"/>
      <c r="E67" s="523"/>
      <c r="F67" s="244"/>
      <c r="G67" s="244"/>
      <c r="H67" s="244"/>
      <c r="I67" s="245"/>
      <c r="J67" s="245"/>
      <c r="K67" s="245"/>
      <c r="L67" s="245"/>
      <c r="M67" s="245"/>
      <c r="N67" s="245"/>
      <c r="O67" s="246"/>
      <c r="P67" s="163"/>
      <c r="Q67" s="163"/>
      <c r="R67" s="163"/>
      <c r="S67" s="163"/>
      <c r="T67" s="163"/>
      <c r="U67" s="247"/>
      <c r="V67" s="248"/>
    </row>
    <row r="68" spans="1:24" ht="18" hidden="1" customHeight="1" x14ac:dyDescent="0.2">
      <c r="C68" s="891"/>
      <c r="D68" s="488"/>
      <c r="E68" s="523"/>
      <c r="F68" s="325"/>
      <c r="G68" s="345"/>
      <c r="H68" s="352"/>
      <c r="I68" s="352"/>
      <c r="J68" s="345"/>
      <c r="K68" s="352"/>
      <c r="L68" s="353"/>
      <c r="M68" s="345"/>
      <c r="N68" s="352"/>
      <c r="O68" s="354"/>
      <c r="P68" s="345"/>
      <c r="Q68" s="352"/>
      <c r="R68" s="354"/>
      <c r="S68" s="872"/>
      <c r="T68" s="872"/>
      <c r="U68" s="355"/>
      <c r="V68" s="164"/>
    </row>
    <row r="69" spans="1:24" ht="15" customHeight="1" x14ac:dyDescent="0.2">
      <c r="C69" s="891"/>
      <c r="D69" s="488"/>
      <c r="E69" s="523"/>
      <c r="F69" s="180" t="s">
        <v>246</v>
      </c>
      <c r="G69" s="249"/>
      <c r="H69" s="249"/>
      <c r="I69" s="35"/>
      <c r="J69" s="35"/>
      <c r="K69" s="35"/>
      <c r="L69" s="36"/>
      <c r="M69" s="36"/>
      <c r="N69" s="36"/>
      <c r="O69" s="37"/>
      <c r="P69" s="37"/>
      <c r="Q69" s="37"/>
      <c r="R69" s="37"/>
      <c r="S69" s="35"/>
      <c r="T69" s="35"/>
      <c r="U69" s="38"/>
      <c r="V69" s="179"/>
    </row>
    <row r="70" spans="1:24" ht="14" customHeight="1" x14ac:dyDescent="0.2">
      <c r="C70" s="891"/>
      <c r="D70" s="488"/>
      <c r="E70" s="523"/>
      <c r="F70" s="856" t="str">
        <f>IF(COUNTA(表紙!F94)=1,+表紙!F94,"")</f>
        <v>解体工事における排出物は対象建物の規模に左右される。建物の全てを解体・撤去する廃棄物の抑制は、非常に困難である。がれき・木くずなど再生利用な廃材については現場内で仕分けを行い再生利用業者へ搬出するようにしている。</v>
      </c>
      <c r="G70" s="857"/>
      <c r="H70" s="857"/>
      <c r="I70" s="857"/>
      <c r="J70" s="857"/>
      <c r="K70" s="857"/>
      <c r="L70" s="857"/>
      <c r="M70" s="857"/>
      <c r="N70" s="857"/>
      <c r="O70" s="857"/>
      <c r="P70" s="857"/>
      <c r="Q70" s="857"/>
      <c r="R70" s="857"/>
      <c r="S70" s="857"/>
      <c r="T70" s="857"/>
      <c r="U70" s="858"/>
      <c r="V70" s="164"/>
    </row>
    <row r="71" spans="1:24" ht="14" customHeight="1" x14ac:dyDescent="0.2">
      <c r="C71" s="348"/>
      <c r="D71" s="488"/>
      <c r="E71" s="523"/>
      <c r="F71" s="856"/>
      <c r="G71" s="857"/>
      <c r="H71" s="857"/>
      <c r="I71" s="857"/>
      <c r="J71" s="857"/>
      <c r="K71" s="857"/>
      <c r="L71" s="857"/>
      <c r="M71" s="857"/>
      <c r="N71" s="857"/>
      <c r="O71" s="857"/>
      <c r="P71" s="857"/>
      <c r="Q71" s="857"/>
      <c r="R71" s="857"/>
      <c r="S71" s="857"/>
      <c r="T71" s="857"/>
      <c r="U71" s="858"/>
      <c r="V71" s="164"/>
    </row>
    <row r="72" spans="1:24" ht="14" customHeight="1" x14ac:dyDescent="0.2">
      <c r="C72" s="348"/>
      <c r="D72" s="488"/>
      <c r="E72" s="523"/>
      <c r="F72" s="856"/>
      <c r="G72" s="857"/>
      <c r="H72" s="857"/>
      <c r="I72" s="857"/>
      <c r="J72" s="857"/>
      <c r="K72" s="857"/>
      <c r="L72" s="857"/>
      <c r="M72" s="857"/>
      <c r="N72" s="857"/>
      <c r="O72" s="857"/>
      <c r="P72" s="857"/>
      <c r="Q72" s="857"/>
      <c r="R72" s="857"/>
      <c r="S72" s="857"/>
      <c r="T72" s="857"/>
      <c r="U72" s="858"/>
      <c r="V72" s="164"/>
    </row>
    <row r="73" spans="1:24" ht="14" customHeight="1" x14ac:dyDescent="0.2">
      <c r="C73" s="348"/>
      <c r="D73" s="488"/>
      <c r="E73" s="523"/>
      <c r="F73" s="856"/>
      <c r="G73" s="857"/>
      <c r="H73" s="857"/>
      <c r="I73" s="857"/>
      <c r="J73" s="857"/>
      <c r="K73" s="857"/>
      <c r="L73" s="857"/>
      <c r="M73" s="857"/>
      <c r="N73" s="857"/>
      <c r="O73" s="857"/>
      <c r="P73" s="857"/>
      <c r="Q73" s="857"/>
      <c r="R73" s="857"/>
      <c r="S73" s="857"/>
      <c r="T73" s="857"/>
      <c r="U73" s="858"/>
      <c r="V73" s="164"/>
    </row>
    <row r="74" spans="1:24" ht="14" customHeight="1" x14ac:dyDescent="0.2">
      <c r="C74" s="348"/>
      <c r="D74" s="488"/>
      <c r="E74" s="523"/>
      <c r="F74" s="856"/>
      <c r="G74" s="857"/>
      <c r="H74" s="857"/>
      <c r="I74" s="857"/>
      <c r="J74" s="857"/>
      <c r="K74" s="857"/>
      <c r="L74" s="857"/>
      <c r="M74" s="857"/>
      <c r="N74" s="857"/>
      <c r="O74" s="857"/>
      <c r="P74" s="857"/>
      <c r="Q74" s="857"/>
      <c r="R74" s="857"/>
      <c r="S74" s="857"/>
      <c r="T74" s="857"/>
      <c r="U74" s="858"/>
      <c r="V74" s="164"/>
    </row>
    <row r="75" spans="1:24" ht="13.5" customHeight="1" x14ac:dyDescent="0.2">
      <c r="C75" s="348"/>
      <c r="D75" s="488"/>
      <c r="E75" s="523"/>
      <c r="F75" s="856"/>
      <c r="G75" s="857"/>
      <c r="H75" s="857"/>
      <c r="I75" s="857"/>
      <c r="J75" s="857"/>
      <c r="K75" s="857"/>
      <c r="L75" s="857"/>
      <c r="M75" s="857"/>
      <c r="N75" s="857"/>
      <c r="O75" s="857"/>
      <c r="P75" s="857"/>
      <c r="Q75" s="857"/>
      <c r="R75" s="857"/>
      <c r="S75" s="857"/>
      <c r="T75" s="857"/>
      <c r="U75" s="858"/>
      <c r="V75" s="164"/>
    </row>
    <row r="76" spans="1:24" ht="14" customHeight="1" x14ac:dyDescent="0.2">
      <c r="C76" s="348"/>
      <c r="D76" s="488"/>
      <c r="E76" s="523"/>
      <c r="F76" s="856"/>
      <c r="G76" s="857"/>
      <c r="H76" s="857"/>
      <c r="I76" s="857"/>
      <c r="J76" s="857"/>
      <c r="K76" s="857"/>
      <c r="L76" s="857"/>
      <c r="M76" s="857"/>
      <c r="N76" s="857"/>
      <c r="O76" s="857"/>
      <c r="P76" s="857"/>
      <c r="Q76" s="857"/>
      <c r="R76" s="857"/>
      <c r="S76" s="857"/>
      <c r="T76" s="857"/>
      <c r="U76" s="858"/>
      <c r="V76" s="164"/>
    </row>
    <row r="77" spans="1:24" ht="14" customHeight="1" x14ac:dyDescent="0.2">
      <c r="C77" s="348"/>
      <c r="D77" s="488"/>
      <c r="E77" s="523"/>
      <c r="F77" s="856"/>
      <c r="G77" s="857"/>
      <c r="H77" s="857"/>
      <c r="I77" s="857"/>
      <c r="J77" s="857"/>
      <c r="K77" s="857"/>
      <c r="L77" s="857"/>
      <c r="M77" s="857"/>
      <c r="N77" s="857"/>
      <c r="O77" s="857"/>
      <c r="P77" s="857"/>
      <c r="Q77" s="857"/>
      <c r="R77" s="857"/>
      <c r="S77" s="857"/>
      <c r="T77" s="857"/>
      <c r="U77" s="858"/>
      <c r="V77" s="164"/>
    </row>
    <row r="78" spans="1:24" ht="14" customHeight="1" x14ac:dyDescent="0.2">
      <c r="C78" s="348"/>
      <c r="D78" s="489"/>
      <c r="E78" s="524"/>
      <c r="F78" s="859"/>
      <c r="G78" s="860"/>
      <c r="H78" s="860"/>
      <c r="I78" s="860"/>
      <c r="J78" s="860"/>
      <c r="K78" s="860"/>
      <c r="L78" s="860"/>
      <c r="M78" s="860"/>
      <c r="N78" s="860"/>
      <c r="O78" s="860"/>
      <c r="P78" s="860"/>
      <c r="Q78" s="860"/>
      <c r="R78" s="860"/>
      <c r="S78" s="860"/>
      <c r="T78" s="860"/>
      <c r="U78" s="861"/>
      <c r="V78" s="164"/>
    </row>
    <row r="79" spans="1:24" ht="15" customHeight="1" x14ac:dyDescent="0.2">
      <c r="C79" s="862"/>
      <c r="D79" s="536" t="s">
        <v>19</v>
      </c>
      <c r="E79" s="633" t="s">
        <v>248</v>
      </c>
      <c r="F79" s="299" t="s">
        <v>437</v>
      </c>
      <c r="G79" s="243"/>
      <c r="H79" s="243"/>
      <c r="I79" s="30"/>
      <c r="J79" s="30"/>
      <c r="K79" s="30"/>
      <c r="L79" s="31"/>
      <c r="M79" s="31"/>
      <c r="N79" s="31"/>
      <c r="O79" s="32"/>
      <c r="P79" s="32"/>
      <c r="Q79" s="32"/>
      <c r="R79" s="32"/>
      <c r="S79" s="30"/>
      <c r="T79" s="291"/>
      <c r="U79" s="33"/>
      <c r="V79" s="164"/>
    </row>
    <row r="80" spans="1:24" ht="15" customHeight="1" x14ac:dyDescent="0.2">
      <c r="A80" s="22">
        <v>7</v>
      </c>
      <c r="C80" s="863"/>
      <c r="D80" s="537"/>
      <c r="E80" s="634"/>
      <c r="F80" s="180" t="s">
        <v>252</v>
      </c>
      <c r="G80" s="37"/>
      <c r="H80" s="37"/>
      <c r="I80" s="37"/>
      <c r="J80" s="37"/>
      <c r="K80" s="873">
        <f>+表紙!K104</f>
        <v>6</v>
      </c>
      <c r="L80" s="873"/>
      <c r="M80" s="873"/>
      <c r="N80" s="35" t="s">
        <v>47</v>
      </c>
      <c r="O80" s="35"/>
      <c r="P80" s="4"/>
      <c r="Q80" s="867" t="s">
        <v>354</v>
      </c>
      <c r="R80" s="867"/>
      <c r="S80" s="867"/>
      <c r="T80" s="867"/>
      <c r="U80" s="868"/>
      <c r="V80" s="292"/>
      <c r="W80" s="292"/>
      <c r="X80" s="165"/>
    </row>
    <row r="81" spans="1:24" ht="18" customHeight="1" x14ac:dyDescent="0.2">
      <c r="A81" s="22">
        <v>8</v>
      </c>
      <c r="C81" s="863"/>
      <c r="D81" s="537"/>
      <c r="E81" s="634"/>
      <c r="F81" s="186" t="s">
        <v>200</v>
      </c>
      <c r="G81" s="193"/>
      <c r="H81" s="193"/>
      <c r="I81" s="193"/>
      <c r="J81" s="193"/>
      <c r="K81" s="871">
        <f>+表紙!K105</f>
        <v>10774</v>
      </c>
      <c r="L81" s="871"/>
      <c r="M81" s="871"/>
      <c r="N81" s="871"/>
      <c r="O81" s="871"/>
      <c r="P81" s="246" t="s">
        <v>13</v>
      </c>
      <c r="Q81" s="869"/>
      <c r="R81" s="869"/>
      <c r="S81" s="869"/>
      <c r="T81" s="869"/>
      <c r="U81" s="870"/>
      <c r="V81" s="292"/>
      <c r="W81" s="292"/>
      <c r="X81" s="102"/>
    </row>
    <row r="82" spans="1:24" ht="14" customHeight="1" x14ac:dyDescent="0.2">
      <c r="C82" s="863"/>
      <c r="D82" s="537"/>
      <c r="E82" s="634"/>
      <c r="F82" s="250"/>
      <c r="G82" s="244"/>
      <c r="H82" s="244"/>
      <c r="I82" s="245"/>
      <c r="J82" s="245"/>
      <c r="K82" s="245"/>
      <c r="L82" s="245"/>
      <c r="M82" s="245"/>
      <c r="N82" s="245"/>
      <c r="O82" s="246"/>
      <c r="P82" s="163"/>
      <c r="Q82" s="163"/>
      <c r="R82" s="163"/>
      <c r="S82" s="163"/>
      <c r="T82" s="163"/>
      <c r="U82" s="247"/>
      <c r="V82" s="102"/>
    </row>
    <row r="83" spans="1:24" ht="18" hidden="1" customHeight="1" x14ac:dyDescent="0.2">
      <c r="A83" s="22">
        <v>9</v>
      </c>
      <c r="C83" s="863"/>
      <c r="D83" s="537"/>
      <c r="E83" s="634"/>
      <c r="F83" s="325"/>
      <c r="G83" s="345"/>
      <c r="H83" s="352"/>
      <c r="I83" s="352"/>
      <c r="J83" s="345"/>
      <c r="K83" s="352"/>
      <c r="L83" s="353"/>
      <c r="M83" s="345"/>
      <c r="N83" s="352"/>
      <c r="O83" s="354"/>
      <c r="P83" s="345"/>
      <c r="Q83" s="352"/>
      <c r="R83" s="354"/>
      <c r="S83" s="872"/>
      <c r="T83" s="872"/>
      <c r="U83" s="355"/>
      <c r="V83" s="164"/>
    </row>
    <row r="84" spans="1:24" ht="15" customHeight="1" x14ac:dyDescent="0.2">
      <c r="C84" s="863"/>
      <c r="D84" s="537"/>
      <c r="E84" s="634"/>
      <c r="F84" s="180" t="s">
        <v>247</v>
      </c>
      <c r="G84" s="249"/>
      <c r="H84" s="249"/>
      <c r="I84" s="35"/>
      <c r="J84" s="35"/>
      <c r="K84" s="35"/>
      <c r="L84" s="36"/>
      <c r="M84" s="36"/>
      <c r="N84" s="36"/>
      <c r="O84" s="37"/>
      <c r="P84" s="37"/>
      <c r="Q84" s="37"/>
      <c r="R84" s="37"/>
      <c r="S84" s="35"/>
      <c r="T84" s="35"/>
      <c r="U84" s="38"/>
      <c r="V84" s="179"/>
    </row>
    <row r="85" spans="1:24" ht="14" customHeight="1" x14ac:dyDescent="0.2">
      <c r="C85" s="863"/>
      <c r="D85" s="537"/>
      <c r="E85" s="634"/>
      <c r="F85" s="856" t="str">
        <f>IF(COUNTA(表紙!F109)=1,+表紙!F109,"")</f>
        <v>解体工事については受注量との関係が大きく単純に排出量の抑制は難しいが廃棄物の再生利用に努める。</v>
      </c>
      <c r="G85" s="857"/>
      <c r="H85" s="857"/>
      <c r="I85" s="857"/>
      <c r="J85" s="857"/>
      <c r="K85" s="857"/>
      <c r="L85" s="857"/>
      <c r="M85" s="857"/>
      <c r="N85" s="857"/>
      <c r="O85" s="857"/>
      <c r="P85" s="857"/>
      <c r="Q85" s="857"/>
      <c r="R85" s="857"/>
      <c r="S85" s="857"/>
      <c r="T85" s="857"/>
      <c r="U85" s="858"/>
      <c r="V85" s="179"/>
    </row>
    <row r="86" spans="1:24" ht="14" customHeight="1" x14ac:dyDescent="0.2">
      <c r="C86" s="349"/>
      <c r="D86" s="537"/>
      <c r="E86" s="634"/>
      <c r="F86" s="856"/>
      <c r="G86" s="857"/>
      <c r="H86" s="857"/>
      <c r="I86" s="857"/>
      <c r="J86" s="857"/>
      <c r="K86" s="857"/>
      <c r="L86" s="857"/>
      <c r="M86" s="857"/>
      <c r="N86" s="857"/>
      <c r="O86" s="857"/>
      <c r="P86" s="857"/>
      <c r="Q86" s="857"/>
      <c r="R86" s="857"/>
      <c r="S86" s="857"/>
      <c r="T86" s="857"/>
      <c r="U86" s="858"/>
      <c r="V86" s="179"/>
    </row>
    <row r="87" spans="1:24" ht="14" customHeight="1" x14ac:dyDescent="0.2">
      <c r="C87" s="349"/>
      <c r="D87" s="537"/>
      <c r="E87" s="634"/>
      <c r="F87" s="856"/>
      <c r="G87" s="857"/>
      <c r="H87" s="857"/>
      <c r="I87" s="857"/>
      <c r="J87" s="857"/>
      <c r="K87" s="857"/>
      <c r="L87" s="857"/>
      <c r="M87" s="857"/>
      <c r="N87" s="857"/>
      <c r="O87" s="857"/>
      <c r="P87" s="857"/>
      <c r="Q87" s="857"/>
      <c r="R87" s="857"/>
      <c r="S87" s="857"/>
      <c r="T87" s="857"/>
      <c r="U87" s="858"/>
      <c r="V87" s="179"/>
    </row>
    <row r="88" spans="1:24" ht="14" customHeight="1" x14ac:dyDescent="0.2">
      <c r="C88" s="349"/>
      <c r="D88" s="537"/>
      <c r="E88" s="634"/>
      <c r="F88" s="856"/>
      <c r="G88" s="857"/>
      <c r="H88" s="857"/>
      <c r="I88" s="857"/>
      <c r="J88" s="857"/>
      <c r="K88" s="857"/>
      <c r="L88" s="857"/>
      <c r="M88" s="857"/>
      <c r="N88" s="857"/>
      <c r="O88" s="857"/>
      <c r="P88" s="857"/>
      <c r="Q88" s="857"/>
      <c r="R88" s="857"/>
      <c r="S88" s="857"/>
      <c r="T88" s="857"/>
      <c r="U88" s="858"/>
      <c r="V88" s="179"/>
    </row>
    <row r="89" spans="1:24" ht="14" customHeight="1" x14ac:dyDescent="0.2">
      <c r="C89" s="349"/>
      <c r="D89" s="537"/>
      <c r="E89" s="634"/>
      <c r="F89" s="856"/>
      <c r="G89" s="857"/>
      <c r="H89" s="857"/>
      <c r="I89" s="857"/>
      <c r="J89" s="857"/>
      <c r="K89" s="857"/>
      <c r="L89" s="857"/>
      <c r="M89" s="857"/>
      <c r="N89" s="857"/>
      <c r="O89" s="857"/>
      <c r="P89" s="857"/>
      <c r="Q89" s="857"/>
      <c r="R89" s="857"/>
      <c r="S89" s="857"/>
      <c r="T89" s="857"/>
      <c r="U89" s="858"/>
      <c r="V89" s="179"/>
    </row>
    <row r="90" spans="1:24" ht="14" customHeight="1" x14ac:dyDescent="0.2">
      <c r="C90" s="349"/>
      <c r="D90" s="537"/>
      <c r="E90" s="634"/>
      <c r="F90" s="856"/>
      <c r="G90" s="857"/>
      <c r="H90" s="857"/>
      <c r="I90" s="857"/>
      <c r="J90" s="857"/>
      <c r="K90" s="857"/>
      <c r="L90" s="857"/>
      <c r="M90" s="857"/>
      <c r="N90" s="857"/>
      <c r="O90" s="857"/>
      <c r="P90" s="857"/>
      <c r="Q90" s="857"/>
      <c r="R90" s="857"/>
      <c r="S90" s="857"/>
      <c r="T90" s="857"/>
      <c r="U90" s="858"/>
      <c r="V90" s="179"/>
    </row>
    <row r="91" spans="1:24" ht="14" customHeight="1" x14ac:dyDescent="0.2">
      <c r="C91" s="349"/>
      <c r="D91" s="537"/>
      <c r="E91" s="634"/>
      <c r="F91" s="856"/>
      <c r="G91" s="857"/>
      <c r="H91" s="857"/>
      <c r="I91" s="857"/>
      <c r="J91" s="857"/>
      <c r="K91" s="857"/>
      <c r="L91" s="857"/>
      <c r="M91" s="857"/>
      <c r="N91" s="857"/>
      <c r="O91" s="857"/>
      <c r="P91" s="857"/>
      <c r="Q91" s="857"/>
      <c r="R91" s="857"/>
      <c r="S91" s="857"/>
      <c r="T91" s="857"/>
      <c r="U91" s="858"/>
      <c r="V91" s="179"/>
    </row>
    <row r="92" spans="1:24" ht="14" customHeight="1" x14ac:dyDescent="0.2">
      <c r="C92" s="349"/>
      <c r="D92" s="537"/>
      <c r="E92" s="634"/>
      <c r="F92" s="856"/>
      <c r="G92" s="857"/>
      <c r="H92" s="857"/>
      <c r="I92" s="857"/>
      <c r="J92" s="857"/>
      <c r="K92" s="857"/>
      <c r="L92" s="857"/>
      <c r="M92" s="857"/>
      <c r="N92" s="857"/>
      <c r="O92" s="857"/>
      <c r="P92" s="857"/>
      <c r="Q92" s="857"/>
      <c r="R92" s="857"/>
      <c r="S92" s="857"/>
      <c r="T92" s="857"/>
      <c r="U92" s="858"/>
      <c r="V92" s="179"/>
    </row>
    <row r="93" spans="1:24" ht="14" customHeight="1" x14ac:dyDescent="0.2">
      <c r="C93" s="251"/>
      <c r="D93" s="538"/>
      <c r="E93" s="635"/>
      <c r="F93" s="859"/>
      <c r="G93" s="860"/>
      <c r="H93" s="860"/>
      <c r="I93" s="860"/>
      <c r="J93" s="860"/>
      <c r="K93" s="860"/>
      <c r="L93" s="860"/>
      <c r="M93" s="860"/>
      <c r="N93" s="860"/>
      <c r="O93" s="860"/>
      <c r="P93" s="860"/>
      <c r="Q93" s="860"/>
      <c r="R93" s="860"/>
      <c r="S93" s="860"/>
      <c r="T93" s="860"/>
      <c r="U93" s="861"/>
      <c r="V93" s="179"/>
    </row>
    <row r="94" spans="1:24" ht="15" customHeight="1" x14ac:dyDescent="0.2">
      <c r="C94" s="182" t="s">
        <v>249</v>
      </c>
      <c r="D94" s="252"/>
      <c r="E94" s="253"/>
      <c r="F94" s="254"/>
      <c r="G94" s="254"/>
      <c r="H94" s="254"/>
      <c r="I94" s="255"/>
      <c r="J94" s="255"/>
      <c r="K94" s="255"/>
      <c r="L94" s="255"/>
      <c r="M94" s="255"/>
      <c r="N94" s="255"/>
      <c r="O94" s="255"/>
      <c r="P94" s="255"/>
      <c r="Q94" s="255"/>
      <c r="R94" s="255"/>
      <c r="S94" s="255"/>
      <c r="T94" s="255"/>
      <c r="U94" s="256"/>
      <c r="V94" s="179"/>
    </row>
    <row r="95" spans="1:24" ht="15" customHeight="1" x14ac:dyDescent="0.2">
      <c r="C95" s="231"/>
      <c r="D95" s="536" t="s">
        <v>17</v>
      </c>
      <c r="E95" s="633" t="s">
        <v>245</v>
      </c>
      <c r="F95" s="37" t="s">
        <v>250</v>
      </c>
      <c r="G95" s="249"/>
      <c r="H95" s="249"/>
      <c r="I95" s="257"/>
      <c r="J95" s="257"/>
      <c r="K95" s="257"/>
      <c r="L95" s="257"/>
      <c r="M95" s="257"/>
      <c r="N95" s="257"/>
      <c r="O95" s="257"/>
      <c r="P95" s="257"/>
      <c r="Q95" s="257"/>
      <c r="R95" s="257"/>
      <c r="S95" s="257"/>
      <c r="T95" s="294"/>
      <c r="U95" s="302"/>
      <c r="V95" s="179"/>
    </row>
    <row r="96" spans="1:24" ht="14" customHeight="1" x14ac:dyDescent="0.2">
      <c r="C96" s="231"/>
      <c r="D96" s="537"/>
      <c r="E96" s="634"/>
      <c r="F96" s="856" t="str">
        <f>IF(COUNTA(表紙!F120)=1,+表紙!F120,"")</f>
        <v>がれき類(コンクリート塊)、木くずは分別し、その他の品目についても分別をできる限り行い、混合廃棄物の再生利用に努める。</v>
      </c>
      <c r="G96" s="857"/>
      <c r="H96" s="857"/>
      <c r="I96" s="857"/>
      <c r="J96" s="857"/>
      <c r="K96" s="857"/>
      <c r="L96" s="857"/>
      <c r="M96" s="857"/>
      <c r="N96" s="857"/>
      <c r="O96" s="857"/>
      <c r="P96" s="857"/>
      <c r="Q96" s="857"/>
      <c r="R96" s="857"/>
      <c r="S96" s="857"/>
      <c r="T96" s="857"/>
      <c r="U96" s="858"/>
      <c r="V96" s="179"/>
    </row>
    <row r="97" spans="3:24" ht="14" customHeight="1" x14ac:dyDescent="0.2">
      <c r="C97" s="231"/>
      <c r="D97" s="537"/>
      <c r="E97" s="634"/>
      <c r="F97" s="856"/>
      <c r="G97" s="857"/>
      <c r="H97" s="857"/>
      <c r="I97" s="857"/>
      <c r="J97" s="857"/>
      <c r="K97" s="857"/>
      <c r="L97" s="857"/>
      <c r="M97" s="857"/>
      <c r="N97" s="857"/>
      <c r="O97" s="857"/>
      <c r="P97" s="857"/>
      <c r="Q97" s="857"/>
      <c r="R97" s="857"/>
      <c r="S97" s="857"/>
      <c r="T97" s="857"/>
      <c r="U97" s="858"/>
      <c r="V97" s="179"/>
    </row>
    <row r="98" spans="3:24" ht="14" customHeight="1" x14ac:dyDescent="0.2">
      <c r="C98" s="231"/>
      <c r="D98" s="537"/>
      <c r="E98" s="634"/>
      <c r="F98" s="856"/>
      <c r="G98" s="857"/>
      <c r="H98" s="857"/>
      <c r="I98" s="857"/>
      <c r="J98" s="857"/>
      <c r="K98" s="857"/>
      <c r="L98" s="857"/>
      <c r="M98" s="857"/>
      <c r="N98" s="857"/>
      <c r="O98" s="857"/>
      <c r="P98" s="857"/>
      <c r="Q98" s="857"/>
      <c r="R98" s="857"/>
      <c r="S98" s="857"/>
      <c r="T98" s="857"/>
      <c r="U98" s="858"/>
      <c r="V98" s="179"/>
    </row>
    <row r="99" spans="3:24" ht="14" customHeight="1" x14ac:dyDescent="0.2">
      <c r="C99" s="231"/>
      <c r="D99" s="537"/>
      <c r="E99" s="634"/>
      <c r="F99" s="856"/>
      <c r="G99" s="857"/>
      <c r="H99" s="857"/>
      <c r="I99" s="857"/>
      <c r="J99" s="857"/>
      <c r="K99" s="857"/>
      <c r="L99" s="857"/>
      <c r="M99" s="857"/>
      <c r="N99" s="857"/>
      <c r="O99" s="857"/>
      <c r="P99" s="857"/>
      <c r="Q99" s="857"/>
      <c r="R99" s="857"/>
      <c r="S99" s="857"/>
      <c r="T99" s="857"/>
      <c r="U99" s="858"/>
      <c r="V99" s="179"/>
    </row>
    <row r="100" spans="3:24" ht="14" customHeight="1" x14ac:dyDescent="0.2">
      <c r="C100" s="231"/>
      <c r="D100" s="538"/>
      <c r="E100" s="635"/>
      <c r="F100" s="859"/>
      <c r="G100" s="860"/>
      <c r="H100" s="860"/>
      <c r="I100" s="860"/>
      <c r="J100" s="860"/>
      <c r="K100" s="860"/>
      <c r="L100" s="860"/>
      <c r="M100" s="860"/>
      <c r="N100" s="860"/>
      <c r="O100" s="860"/>
      <c r="P100" s="860"/>
      <c r="Q100" s="860"/>
      <c r="R100" s="860"/>
      <c r="S100" s="860"/>
      <c r="T100" s="860"/>
      <c r="U100" s="861"/>
      <c r="V100" s="179"/>
    </row>
    <row r="101" spans="3:24" ht="15" customHeight="1" x14ac:dyDescent="0.2">
      <c r="C101" s="258"/>
      <c r="D101" s="536" t="s">
        <v>19</v>
      </c>
      <c r="E101" s="633" t="s">
        <v>248</v>
      </c>
      <c r="F101" s="180" t="s">
        <v>251</v>
      </c>
      <c r="G101" s="37"/>
      <c r="H101" s="37"/>
      <c r="I101" s="259"/>
      <c r="J101" s="259"/>
      <c r="K101" s="259"/>
      <c r="L101" s="259"/>
      <c r="M101" s="259"/>
      <c r="N101" s="259"/>
      <c r="O101" s="259"/>
      <c r="P101" s="259"/>
      <c r="Q101" s="259"/>
      <c r="R101" s="259"/>
      <c r="S101" s="259"/>
      <c r="T101" s="293"/>
      <c r="U101" s="303"/>
      <c r="V101" s="179"/>
    </row>
    <row r="102" spans="3:24" ht="14" customHeight="1" x14ac:dyDescent="0.2">
      <c r="C102" s="258"/>
      <c r="D102" s="537"/>
      <c r="E102" s="634"/>
      <c r="F102" s="892" t="str">
        <f>IF(COUNTA(表紙!F126)=1,+表紙!F126,"")</f>
        <v>同上</v>
      </c>
      <c r="G102" s="893"/>
      <c r="H102" s="893"/>
      <c r="I102" s="893"/>
      <c r="J102" s="893"/>
      <c r="K102" s="893"/>
      <c r="L102" s="893"/>
      <c r="M102" s="893"/>
      <c r="N102" s="893"/>
      <c r="O102" s="893"/>
      <c r="P102" s="893"/>
      <c r="Q102" s="893"/>
      <c r="R102" s="893"/>
      <c r="S102" s="893"/>
      <c r="T102" s="893"/>
      <c r="U102" s="894"/>
      <c r="V102" s="179"/>
    </row>
    <row r="103" spans="3:24" ht="14" customHeight="1" x14ac:dyDescent="0.2">
      <c r="C103" s="231"/>
      <c r="D103" s="537"/>
      <c r="E103" s="634"/>
      <c r="F103" s="892"/>
      <c r="G103" s="893"/>
      <c r="H103" s="893"/>
      <c r="I103" s="893"/>
      <c r="J103" s="893"/>
      <c r="K103" s="893"/>
      <c r="L103" s="893"/>
      <c r="M103" s="893"/>
      <c r="N103" s="893"/>
      <c r="O103" s="893"/>
      <c r="P103" s="893"/>
      <c r="Q103" s="893"/>
      <c r="R103" s="893"/>
      <c r="S103" s="893"/>
      <c r="T103" s="893"/>
      <c r="U103" s="894"/>
      <c r="V103" s="179"/>
    </row>
    <row r="104" spans="3:24" ht="14" customHeight="1" x14ac:dyDescent="0.2">
      <c r="C104" s="258"/>
      <c r="D104" s="537"/>
      <c r="E104" s="634"/>
      <c r="F104" s="892"/>
      <c r="G104" s="893"/>
      <c r="H104" s="893"/>
      <c r="I104" s="893"/>
      <c r="J104" s="893"/>
      <c r="K104" s="893"/>
      <c r="L104" s="893"/>
      <c r="M104" s="893"/>
      <c r="N104" s="893"/>
      <c r="O104" s="893"/>
      <c r="P104" s="893"/>
      <c r="Q104" s="893"/>
      <c r="R104" s="893"/>
      <c r="S104" s="893"/>
      <c r="T104" s="893"/>
      <c r="U104" s="894"/>
      <c r="V104" s="179"/>
    </row>
    <row r="105" spans="3:24" ht="14" customHeight="1" x14ac:dyDescent="0.2">
      <c r="C105" s="258"/>
      <c r="D105" s="537"/>
      <c r="E105" s="634"/>
      <c r="F105" s="892"/>
      <c r="G105" s="893"/>
      <c r="H105" s="893"/>
      <c r="I105" s="893"/>
      <c r="J105" s="893"/>
      <c r="K105" s="893"/>
      <c r="L105" s="893"/>
      <c r="M105" s="893"/>
      <c r="N105" s="893"/>
      <c r="O105" s="893"/>
      <c r="P105" s="893"/>
      <c r="Q105" s="893"/>
      <c r="R105" s="893"/>
      <c r="S105" s="893"/>
      <c r="T105" s="893"/>
      <c r="U105" s="894"/>
      <c r="V105" s="179"/>
    </row>
    <row r="106" spans="3:24" ht="14" customHeight="1" x14ac:dyDescent="0.2">
      <c r="C106" s="261"/>
      <c r="D106" s="538"/>
      <c r="E106" s="635"/>
      <c r="F106" s="895"/>
      <c r="G106" s="896"/>
      <c r="H106" s="896"/>
      <c r="I106" s="896"/>
      <c r="J106" s="896"/>
      <c r="K106" s="896"/>
      <c r="L106" s="896"/>
      <c r="M106" s="896"/>
      <c r="N106" s="896"/>
      <c r="O106" s="896"/>
      <c r="P106" s="896"/>
      <c r="Q106" s="896"/>
      <c r="R106" s="896"/>
      <c r="S106" s="896"/>
      <c r="T106" s="896"/>
      <c r="U106" s="897"/>
      <c r="V106" s="179"/>
    </row>
    <row r="107" spans="3:24" ht="14" customHeight="1" x14ac:dyDescent="0.2">
      <c r="C107" s="539" t="s">
        <v>417</v>
      </c>
      <c r="D107" s="539"/>
      <c r="E107" s="539"/>
      <c r="F107" s="539"/>
      <c r="G107" s="539"/>
      <c r="H107" s="539"/>
      <c r="I107" s="539"/>
      <c r="J107" s="539"/>
      <c r="K107" s="539"/>
      <c r="L107" s="539"/>
      <c r="M107" s="539"/>
      <c r="N107" s="539"/>
      <c r="O107" s="539"/>
      <c r="P107" s="539"/>
      <c r="Q107" s="539"/>
      <c r="R107" s="539"/>
      <c r="S107" s="539"/>
      <c r="T107" s="539"/>
      <c r="U107" s="539"/>
      <c r="V107" s="179"/>
    </row>
    <row r="108" spans="3:24" ht="15" customHeight="1" x14ac:dyDescent="0.2">
      <c r="C108" s="182" t="s">
        <v>253</v>
      </c>
      <c r="D108" s="194"/>
      <c r="E108" s="194"/>
      <c r="F108" s="337"/>
      <c r="G108" s="337"/>
      <c r="H108" s="337"/>
      <c r="I108" s="337"/>
      <c r="J108" s="337"/>
      <c r="K108" s="337"/>
      <c r="L108" s="337"/>
      <c r="M108" s="337"/>
      <c r="N108" s="337"/>
      <c r="O108" s="337"/>
      <c r="P108" s="337"/>
      <c r="Q108" s="337"/>
      <c r="R108" s="337"/>
      <c r="S108" s="337"/>
      <c r="T108" s="337"/>
      <c r="U108" s="262"/>
      <c r="V108" s="164"/>
    </row>
    <row r="109" spans="3:24" ht="15" customHeight="1" x14ac:dyDescent="0.2">
      <c r="C109" s="195"/>
      <c r="D109" s="536" t="s">
        <v>17</v>
      </c>
      <c r="E109" s="636" t="s">
        <v>245</v>
      </c>
      <c r="F109" s="32" t="s">
        <v>436</v>
      </c>
      <c r="G109" s="32"/>
      <c r="H109" s="32"/>
      <c r="I109" s="30"/>
      <c r="J109" s="30"/>
      <c r="K109" s="30"/>
      <c r="L109" s="31"/>
      <c r="M109" s="31"/>
      <c r="N109" s="31"/>
      <c r="O109" s="32"/>
      <c r="P109" s="32"/>
      <c r="Q109" s="32"/>
      <c r="R109" s="32"/>
      <c r="S109" s="30"/>
      <c r="T109" s="30"/>
      <c r="U109" s="33"/>
      <c r="V109" s="164"/>
    </row>
    <row r="110" spans="3:24" ht="30" customHeight="1" x14ac:dyDescent="0.2">
      <c r="C110" s="195"/>
      <c r="D110" s="537"/>
      <c r="E110" s="637"/>
      <c r="F110" s="631" t="s">
        <v>259</v>
      </c>
      <c r="G110" s="632"/>
      <c r="H110" s="632"/>
      <c r="I110" s="632"/>
      <c r="J110" s="632"/>
      <c r="K110" s="874" t="str">
        <f>+表紙!K134</f>
        <v>0</v>
      </c>
      <c r="L110" s="874"/>
      <c r="M110" s="874"/>
      <c r="N110" s="874"/>
      <c r="O110" s="874"/>
      <c r="P110" s="196" t="s">
        <v>13</v>
      </c>
      <c r="Q110" s="520" t="s">
        <v>359</v>
      </c>
      <c r="R110" s="520"/>
      <c r="S110" s="520"/>
      <c r="T110" s="520"/>
      <c r="U110" s="521"/>
      <c r="V110" s="292"/>
      <c r="W110" s="292"/>
      <c r="X110" s="179"/>
    </row>
    <row r="111" spans="3:24" ht="14" customHeight="1" x14ac:dyDescent="0.2">
      <c r="C111" s="195"/>
      <c r="D111" s="537"/>
      <c r="E111" s="637"/>
      <c r="F111" s="37" t="s">
        <v>246</v>
      </c>
      <c r="G111" s="37"/>
      <c r="H111" s="37"/>
      <c r="I111" s="259"/>
      <c r="J111" s="259"/>
      <c r="K111" s="259"/>
      <c r="L111" s="259"/>
      <c r="M111" s="259"/>
      <c r="N111" s="259"/>
      <c r="O111" s="259"/>
      <c r="P111" s="259"/>
      <c r="Q111" s="259"/>
      <c r="R111" s="259"/>
      <c r="S111" s="259"/>
      <c r="T111" s="259"/>
      <c r="U111" s="260"/>
      <c r="V111" s="164"/>
    </row>
    <row r="112" spans="3:24" ht="14" customHeight="1" x14ac:dyDescent="0.2">
      <c r="C112" s="195"/>
      <c r="D112" s="537"/>
      <c r="E112" s="637"/>
      <c r="F112" s="856" t="str">
        <f>IF(COUNTA(表紙!F136)=1,+表紙!F136,"")</f>
        <v/>
      </c>
      <c r="G112" s="857"/>
      <c r="H112" s="857"/>
      <c r="I112" s="857"/>
      <c r="J112" s="857"/>
      <c r="K112" s="857"/>
      <c r="L112" s="857"/>
      <c r="M112" s="857"/>
      <c r="N112" s="857"/>
      <c r="O112" s="857"/>
      <c r="P112" s="857"/>
      <c r="Q112" s="857"/>
      <c r="R112" s="857"/>
      <c r="S112" s="857"/>
      <c r="T112" s="857"/>
      <c r="U112" s="858"/>
      <c r="V112" s="164"/>
    </row>
    <row r="113" spans="3:24" ht="14" customHeight="1" x14ac:dyDescent="0.2">
      <c r="C113" s="195"/>
      <c r="D113" s="537"/>
      <c r="E113" s="637"/>
      <c r="F113" s="856"/>
      <c r="G113" s="857"/>
      <c r="H113" s="857"/>
      <c r="I113" s="857"/>
      <c r="J113" s="857"/>
      <c r="K113" s="857"/>
      <c r="L113" s="857"/>
      <c r="M113" s="857"/>
      <c r="N113" s="857"/>
      <c r="O113" s="857"/>
      <c r="P113" s="857"/>
      <c r="Q113" s="857"/>
      <c r="R113" s="857"/>
      <c r="S113" s="857"/>
      <c r="T113" s="857"/>
      <c r="U113" s="858"/>
      <c r="V113" s="164"/>
    </row>
    <row r="114" spans="3:24" ht="14" customHeight="1" x14ac:dyDescent="0.2">
      <c r="C114" s="195"/>
      <c r="D114" s="537"/>
      <c r="E114" s="637"/>
      <c r="F114" s="856"/>
      <c r="G114" s="857"/>
      <c r="H114" s="857"/>
      <c r="I114" s="857"/>
      <c r="J114" s="857"/>
      <c r="K114" s="857"/>
      <c r="L114" s="857"/>
      <c r="M114" s="857"/>
      <c r="N114" s="857"/>
      <c r="O114" s="857"/>
      <c r="P114" s="857"/>
      <c r="Q114" s="857"/>
      <c r="R114" s="857"/>
      <c r="S114" s="857"/>
      <c r="T114" s="857"/>
      <c r="U114" s="858"/>
      <c r="V114" s="164"/>
    </row>
    <row r="115" spans="3:24" ht="14" customHeight="1" x14ac:dyDescent="0.2">
      <c r="C115" s="195"/>
      <c r="D115" s="537"/>
      <c r="E115" s="637"/>
      <c r="F115" s="856"/>
      <c r="G115" s="857"/>
      <c r="H115" s="857"/>
      <c r="I115" s="857"/>
      <c r="J115" s="857"/>
      <c r="K115" s="857"/>
      <c r="L115" s="857"/>
      <c r="M115" s="857"/>
      <c r="N115" s="857"/>
      <c r="O115" s="857"/>
      <c r="P115" s="857"/>
      <c r="Q115" s="857"/>
      <c r="R115" s="857"/>
      <c r="S115" s="857"/>
      <c r="T115" s="857"/>
      <c r="U115" s="858"/>
      <c r="V115" s="164"/>
    </row>
    <row r="116" spans="3:24" ht="14" customHeight="1" x14ac:dyDescent="0.2">
      <c r="C116" s="195"/>
      <c r="D116" s="537"/>
      <c r="E116" s="637"/>
      <c r="F116" s="856"/>
      <c r="G116" s="857"/>
      <c r="H116" s="857"/>
      <c r="I116" s="857"/>
      <c r="J116" s="857"/>
      <c r="K116" s="857"/>
      <c r="L116" s="857"/>
      <c r="M116" s="857"/>
      <c r="N116" s="857"/>
      <c r="O116" s="857"/>
      <c r="P116" s="857"/>
      <c r="Q116" s="857"/>
      <c r="R116" s="857"/>
      <c r="S116" s="857"/>
      <c r="T116" s="857"/>
      <c r="U116" s="858"/>
      <c r="V116" s="164"/>
    </row>
    <row r="117" spans="3:24" ht="14" customHeight="1" x14ac:dyDescent="0.2">
      <c r="C117" s="195"/>
      <c r="D117" s="537"/>
      <c r="E117" s="637"/>
      <c r="F117" s="856"/>
      <c r="G117" s="857"/>
      <c r="H117" s="857"/>
      <c r="I117" s="857"/>
      <c r="J117" s="857"/>
      <c r="K117" s="857"/>
      <c r="L117" s="857"/>
      <c r="M117" s="857"/>
      <c r="N117" s="857"/>
      <c r="O117" s="857"/>
      <c r="P117" s="857"/>
      <c r="Q117" s="857"/>
      <c r="R117" s="857"/>
      <c r="S117" s="857"/>
      <c r="T117" s="857"/>
      <c r="U117" s="858"/>
      <c r="V117" s="164"/>
    </row>
    <row r="118" spans="3:24" ht="14" customHeight="1" x14ac:dyDescent="0.2">
      <c r="C118" s="195"/>
      <c r="D118" s="537"/>
      <c r="E118" s="637"/>
      <c r="F118" s="856"/>
      <c r="G118" s="857"/>
      <c r="H118" s="857"/>
      <c r="I118" s="857"/>
      <c r="J118" s="857"/>
      <c r="K118" s="857"/>
      <c r="L118" s="857"/>
      <c r="M118" s="857"/>
      <c r="N118" s="857"/>
      <c r="O118" s="857"/>
      <c r="P118" s="857"/>
      <c r="Q118" s="857"/>
      <c r="R118" s="857"/>
      <c r="S118" s="857"/>
      <c r="T118" s="857"/>
      <c r="U118" s="858"/>
      <c r="V118" s="164"/>
    </row>
    <row r="119" spans="3:24" ht="14" customHeight="1" x14ac:dyDescent="0.2">
      <c r="C119" s="195"/>
      <c r="D119" s="538"/>
      <c r="E119" s="638"/>
      <c r="F119" s="859"/>
      <c r="G119" s="860"/>
      <c r="H119" s="860"/>
      <c r="I119" s="860"/>
      <c r="J119" s="860"/>
      <c r="K119" s="860"/>
      <c r="L119" s="860"/>
      <c r="M119" s="860"/>
      <c r="N119" s="860"/>
      <c r="O119" s="860"/>
      <c r="P119" s="860"/>
      <c r="Q119" s="860"/>
      <c r="R119" s="860"/>
      <c r="S119" s="860"/>
      <c r="T119" s="860"/>
      <c r="U119" s="861"/>
      <c r="V119" s="164"/>
    </row>
    <row r="120" spans="3:24" ht="15" customHeight="1" x14ac:dyDescent="0.2">
      <c r="C120" s="195"/>
      <c r="D120" s="536" t="s">
        <v>19</v>
      </c>
      <c r="E120" s="633" t="s">
        <v>248</v>
      </c>
      <c r="F120" s="299" t="s">
        <v>437</v>
      </c>
      <c r="G120" s="32"/>
      <c r="H120" s="32"/>
      <c r="I120" s="30"/>
      <c r="J120" s="30"/>
      <c r="K120" s="30"/>
      <c r="L120" s="31"/>
      <c r="M120" s="31"/>
      <c r="N120" s="31"/>
      <c r="O120" s="32"/>
      <c r="P120" s="32"/>
      <c r="Q120" s="32"/>
      <c r="R120" s="32"/>
      <c r="S120" s="30"/>
      <c r="T120" s="300"/>
      <c r="U120" s="301"/>
      <c r="V120" s="164"/>
    </row>
    <row r="121" spans="3:24" ht="30" customHeight="1" x14ac:dyDescent="0.2">
      <c r="C121" s="195"/>
      <c r="D121" s="537"/>
      <c r="E121" s="634"/>
      <c r="F121" s="631" t="s">
        <v>260</v>
      </c>
      <c r="G121" s="632"/>
      <c r="H121" s="632"/>
      <c r="I121" s="632"/>
      <c r="J121" s="632"/>
      <c r="K121" s="874">
        <f>+表紙!K145</f>
        <v>0</v>
      </c>
      <c r="L121" s="874"/>
      <c r="M121" s="874"/>
      <c r="N121" s="874"/>
      <c r="O121" s="874"/>
      <c r="P121" s="193" t="s">
        <v>13</v>
      </c>
      <c r="Q121" s="520" t="s">
        <v>292</v>
      </c>
      <c r="R121" s="520"/>
      <c r="S121" s="520"/>
      <c r="T121" s="520"/>
      <c r="U121" s="521"/>
      <c r="V121" s="292"/>
      <c r="W121" s="292"/>
      <c r="X121" s="179"/>
    </row>
    <row r="122" spans="3:24" ht="14" customHeight="1" x14ac:dyDescent="0.2">
      <c r="C122" s="195"/>
      <c r="D122" s="537"/>
      <c r="E122" s="634"/>
      <c r="F122" s="180" t="s">
        <v>247</v>
      </c>
      <c r="G122" s="37"/>
      <c r="H122" s="37"/>
      <c r="I122" s="35"/>
      <c r="J122" s="35"/>
      <c r="K122" s="35"/>
      <c r="L122" s="36"/>
      <c r="M122" s="36"/>
      <c r="N122" s="36"/>
      <c r="O122" s="37"/>
      <c r="P122" s="37"/>
      <c r="Q122" s="37"/>
      <c r="R122" s="37"/>
      <c r="S122" s="35"/>
      <c r="T122" s="291"/>
      <c r="U122" s="38"/>
      <c r="V122" s="179"/>
    </row>
    <row r="123" spans="3:24" ht="14" customHeight="1" x14ac:dyDescent="0.2">
      <c r="C123" s="195"/>
      <c r="D123" s="537"/>
      <c r="E123" s="634"/>
      <c r="F123" s="856" t="str">
        <f>IF(COUNTA(表紙!F147)=1,+表紙!F147,"")</f>
        <v/>
      </c>
      <c r="G123" s="857"/>
      <c r="H123" s="857"/>
      <c r="I123" s="857"/>
      <c r="J123" s="857"/>
      <c r="K123" s="857"/>
      <c r="L123" s="857"/>
      <c r="M123" s="857"/>
      <c r="N123" s="857"/>
      <c r="O123" s="857"/>
      <c r="P123" s="857"/>
      <c r="Q123" s="857"/>
      <c r="R123" s="857"/>
      <c r="S123" s="857"/>
      <c r="T123" s="857"/>
      <c r="U123" s="858"/>
      <c r="V123" s="164"/>
    </row>
    <row r="124" spans="3:24" ht="14" customHeight="1" x14ac:dyDescent="0.2">
      <c r="C124" s="195"/>
      <c r="D124" s="537"/>
      <c r="E124" s="634"/>
      <c r="F124" s="856"/>
      <c r="G124" s="857"/>
      <c r="H124" s="857"/>
      <c r="I124" s="857"/>
      <c r="J124" s="857"/>
      <c r="K124" s="857"/>
      <c r="L124" s="857"/>
      <c r="M124" s="857"/>
      <c r="N124" s="857"/>
      <c r="O124" s="857"/>
      <c r="P124" s="857"/>
      <c r="Q124" s="857"/>
      <c r="R124" s="857"/>
      <c r="S124" s="857"/>
      <c r="T124" s="857"/>
      <c r="U124" s="858"/>
      <c r="V124" s="164"/>
    </row>
    <row r="125" spans="3:24" ht="14" customHeight="1" x14ac:dyDescent="0.2">
      <c r="C125" s="195"/>
      <c r="D125" s="537"/>
      <c r="E125" s="634"/>
      <c r="F125" s="856"/>
      <c r="G125" s="857"/>
      <c r="H125" s="857"/>
      <c r="I125" s="857"/>
      <c r="J125" s="857"/>
      <c r="K125" s="857"/>
      <c r="L125" s="857"/>
      <c r="M125" s="857"/>
      <c r="N125" s="857"/>
      <c r="O125" s="857"/>
      <c r="P125" s="857"/>
      <c r="Q125" s="857"/>
      <c r="R125" s="857"/>
      <c r="S125" s="857"/>
      <c r="T125" s="857"/>
      <c r="U125" s="858"/>
      <c r="V125" s="164"/>
    </row>
    <row r="126" spans="3:24" ht="14" customHeight="1" x14ac:dyDescent="0.2">
      <c r="C126" s="195"/>
      <c r="D126" s="537"/>
      <c r="E126" s="634"/>
      <c r="F126" s="856"/>
      <c r="G126" s="857"/>
      <c r="H126" s="857"/>
      <c r="I126" s="857"/>
      <c r="J126" s="857"/>
      <c r="K126" s="857"/>
      <c r="L126" s="857"/>
      <c r="M126" s="857"/>
      <c r="N126" s="857"/>
      <c r="O126" s="857"/>
      <c r="P126" s="857"/>
      <c r="Q126" s="857"/>
      <c r="R126" s="857"/>
      <c r="S126" s="857"/>
      <c r="T126" s="857"/>
      <c r="U126" s="858"/>
      <c r="V126" s="164"/>
    </row>
    <row r="127" spans="3:24" ht="14" customHeight="1" x14ac:dyDescent="0.2">
      <c r="C127" s="195"/>
      <c r="D127" s="537"/>
      <c r="E127" s="634"/>
      <c r="F127" s="856"/>
      <c r="G127" s="857"/>
      <c r="H127" s="857"/>
      <c r="I127" s="857"/>
      <c r="J127" s="857"/>
      <c r="K127" s="857"/>
      <c r="L127" s="857"/>
      <c r="M127" s="857"/>
      <c r="N127" s="857"/>
      <c r="O127" s="857"/>
      <c r="P127" s="857"/>
      <c r="Q127" s="857"/>
      <c r="R127" s="857"/>
      <c r="S127" s="857"/>
      <c r="T127" s="857"/>
      <c r="U127" s="858"/>
      <c r="V127" s="164"/>
    </row>
    <row r="128" spans="3:24" ht="14" customHeight="1" x14ac:dyDescent="0.2">
      <c r="C128" s="195"/>
      <c r="D128" s="537"/>
      <c r="E128" s="634"/>
      <c r="F128" s="856"/>
      <c r="G128" s="857"/>
      <c r="H128" s="857"/>
      <c r="I128" s="857"/>
      <c r="J128" s="857"/>
      <c r="K128" s="857"/>
      <c r="L128" s="857"/>
      <c r="M128" s="857"/>
      <c r="N128" s="857"/>
      <c r="O128" s="857"/>
      <c r="P128" s="857"/>
      <c r="Q128" s="857"/>
      <c r="R128" s="857"/>
      <c r="S128" s="857"/>
      <c r="T128" s="857"/>
      <c r="U128" s="858"/>
      <c r="V128" s="164"/>
    </row>
    <row r="129" spans="3:24" ht="14" customHeight="1" x14ac:dyDescent="0.2">
      <c r="C129" s="195"/>
      <c r="D129" s="537"/>
      <c r="E129" s="634"/>
      <c r="F129" s="856"/>
      <c r="G129" s="857"/>
      <c r="H129" s="857"/>
      <c r="I129" s="857"/>
      <c r="J129" s="857"/>
      <c r="K129" s="857"/>
      <c r="L129" s="857"/>
      <c r="M129" s="857"/>
      <c r="N129" s="857"/>
      <c r="O129" s="857"/>
      <c r="P129" s="857"/>
      <c r="Q129" s="857"/>
      <c r="R129" s="857"/>
      <c r="S129" s="857"/>
      <c r="T129" s="857"/>
      <c r="U129" s="858"/>
      <c r="V129" s="164"/>
    </row>
    <row r="130" spans="3:24" ht="14" customHeight="1" x14ac:dyDescent="0.2">
      <c r="C130" s="197"/>
      <c r="D130" s="538"/>
      <c r="E130" s="635"/>
      <c r="F130" s="859"/>
      <c r="G130" s="860"/>
      <c r="H130" s="860"/>
      <c r="I130" s="860"/>
      <c r="J130" s="860"/>
      <c r="K130" s="860"/>
      <c r="L130" s="860"/>
      <c r="M130" s="860"/>
      <c r="N130" s="860"/>
      <c r="O130" s="860"/>
      <c r="P130" s="860"/>
      <c r="Q130" s="860"/>
      <c r="R130" s="860"/>
      <c r="S130" s="860"/>
      <c r="T130" s="860"/>
      <c r="U130" s="861"/>
      <c r="V130" s="164"/>
    </row>
    <row r="131" spans="3:24" ht="15" customHeight="1" x14ac:dyDescent="0.2">
      <c r="C131" s="182" t="s">
        <v>254</v>
      </c>
      <c r="D131" s="194"/>
      <c r="E131" s="194"/>
      <c r="F131" s="337"/>
      <c r="G131" s="337"/>
      <c r="H131" s="337"/>
      <c r="I131" s="337"/>
      <c r="J131" s="337"/>
      <c r="K131" s="337"/>
      <c r="L131" s="337"/>
      <c r="M131" s="337"/>
      <c r="N131" s="337"/>
      <c r="O131" s="337"/>
      <c r="P131" s="337"/>
      <c r="Q131" s="337"/>
      <c r="R131" s="337"/>
      <c r="S131" s="337"/>
      <c r="T131" s="337"/>
      <c r="U131" s="262"/>
      <c r="V131" s="164"/>
    </row>
    <row r="132" spans="3:24" ht="15" customHeight="1" x14ac:dyDescent="0.2">
      <c r="C132" s="195"/>
      <c r="D132" s="536" t="s">
        <v>17</v>
      </c>
      <c r="E132" s="633" t="s">
        <v>245</v>
      </c>
      <c r="F132" s="32" t="s">
        <v>436</v>
      </c>
      <c r="G132" s="32"/>
      <c r="H132" s="32"/>
      <c r="I132" s="30"/>
      <c r="J132" s="30"/>
      <c r="K132" s="30"/>
      <c r="L132" s="31"/>
      <c r="M132" s="31"/>
      <c r="N132" s="31"/>
      <c r="O132" s="32"/>
      <c r="P132" s="32"/>
      <c r="Q132" s="32"/>
      <c r="R132" s="32"/>
      <c r="S132" s="30"/>
      <c r="T132" s="291"/>
      <c r="U132" s="33"/>
      <c r="V132" s="164"/>
    </row>
    <row r="133" spans="3:24" ht="38" customHeight="1" x14ac:dyDescent="0.2">
      <c r="C133" s="195"/>
      <c r="D133" s="537"/>
      <c r="E133" s="634"/>
      <c r="F133" s="631" t="s">
        <v>257</v>
      </c>
      <c r="G133" s="632"/>
      <c r="H133" s="632"/>
      <c r="I133" s="632"/>
      <c r="J133" s="632"/>
      <c r="K133" s="874" t="str">
        <f>+表紙!K157</f>
        <v>0</v>
      </c>
      <c r="L133" s="874"/>
      <c r="M133" s="874"/>
      <c r="N133" s="874"/>
      <c r="O133" s="874"/>
      <c r="P133" s="196" t="s">
        <v>13</v>
      </c>
      <c r="Q133" s="520" t="s">
        <v>256</v>
      </c>
      <c r="R133" s="520"/>
      <c r="S133" s="520"/>
      <c r="T133" s="520"/>
      <c r="U133" s="521"/>
      <c r="V133" s="292"/>
      <c r="W133" s="292"/>
      <c r="X133" s="179"/>
    </row>
    <row r="134" spans="3:24" ht="38" customHeight="1" x14ac:dyDescent="0.2">
      <c r="C134" s="195"/>
      <c r="D134" s="537"/>
      <c r="E134" s="634"/>
      <c r="F134" s="631" t="s">
        <v>258</v>
      </c>
      <c r="G134" s="632"/>
      <c r="H134" s="632"/>
      <c r="I134" s="632"/>
      <c r="J134" s="632"/>
      <c r="K134" s="874" t="str">
        <f>+表紙!K158</f>
        <v>0</v>
      </c>
      <c r="L134" s="874"/>
      <c r="M134" s="874"/>
      <c r="N134" s="874"/>
      <c r="O134" s="874"/>
      <c r="P134" s="196" t="s">
        <v>13</v>
      </c>
      <c r="Q134" s="520" t="s">
        <v>255</v>
      </c>
      <c r="R134" s="520"/>
      <c r="S134" s="520"/>
      <c r="T134" s="520"/>
      <c r="U134" s="521"/>
      <c r="V134" s="292"/>
      <c r="W134" s="292"/>
      <c r="X134" s="179"/>
    </row>
    <row r="135" spans="3:24" ht="14" customHeight="1" x14ac:dyDescent="0.2">
      <c r="C135" s="195"/>
      <c r="D135" s="537"/>
      <c r="E135" s="634"/>
      <c r="F135" s="180" t="s">
        <v>246</v>
      </c>
      <c r="G135" s="37"/>
      <c r="H135" s="37"/>
      <c r="I135" s="259"/>
      <c r="J135" s="259"/>
      <c r="K135" s="259"/>
      <c r="L135" s="259"/>
      <c r="M135" s="259"/>
      <c r="N135" s="259"/>
      <c r="O135" s="259"/>
      <c r="P135" s="259"/>
      <c r="Q135" s="259"/>
      <c r="R135" s="259"/>
      <c r="S135" s="259"/>
      <c r="T135" s="293"/>
      <c r="U135" s="260"/>
      <c r="V135" s="179"/>
    </row>
    <row r="136" spans="3:24" ht="14" customHeight="1" x14ac:dyDescent="0.2">
      <c r="C136" s="195"/>
      <c r="D136" s="537"/>
      <c r="E136" s="634"/>
      <c r="F136" s="856" t="str">
        <f>IF(COUNTA(表紙!F160)=1,+表紙!F160,"")</f>
        <v/>
      </c>
      <c r="G136" s="857"/>
      <c r="H136" s="857"/>
      <c r="I136" s="857"/>
      <c r="J136" s="857"/>
      <c r="K136" s="857"/>
      <c r="L136" s="857"/>
      <c r="M136" s="857"/>
      <c r="N136" s="857"/>
      <c r="O136" s="857"/>
      <c r="P136" s="857"/>
      <c r="Q136" s="857"/>
      <c r="R136" s="857"/>
      <c r="S136" s="857"/>
      <c r="T136" s="857"/>
      <c r="U136" s="858"/>
      <c r="V136" s="164"/>
    </row>
    <row r="137" spans="3:24" ht="14" customHeight="1" x14ac:dyDescent="0.2">
      <c r="C137" s="195"/>
      <c r="D137" s="537"/>
      <c r="E137" s="634"/>
      <c r="F137" s="856"/>
      <c r="G137" s="857"/>
      <c r="H137" s="857"/>
      <c r="I137" s="857"/>
      <c r="J137" s="857"/>
      <c r="K137" s="857"/>
      <c r="L137" s="857"/>
      <c r="M137" s="857"/>
      <c r="N137" s="857"/>
      <c r="O137" s="857"/>
      <c r="P137" s="857"/>
      <c r="Q137" s="857"/>
      <c r="R137" s="857"/>
      <c r="S137" s="857"/>
      <c r="T137" s="857"/>
      <c r="U137" s="858"/>
      <c r="V137" s="164"/>
    </row>
    <row r="138" spans="3:24" ht="14" customHeight="1" x14ac:dyDescent="0.2">
      <c r="C138" s="195"/>
      <c r="D138" s="537"/>
      <c r="E138" s="634"/>
      <c r="F138" s="856"/>
      <c r="G138" s="857"/>
      <c r="H138" s="857"/>
      <c r="I138" s="857"/>
      <c r="J138" s="857"/>
      <c r="K138" s="857"/>
      <c r="L138" s="857"/>
      <c r="M138" s="857"/>
      <c r="N138" s="857"/>
      <c r="O138" s="857"/>
      <c r="P138" s="857"/>
      <c r="Q138" s="857"/>
      <c r="R138" s="857"/>
      <c r="S138" s="857"/>
      <c r="T138" s="857"/>
      <c r="U138" s="858"/>
      <c r="V138" s="164"/>
    </row>
    <row r="139" spans="3:24" ht="14" customHeight="1" x14ac:dyDescent="0.2">
      <c r="C139" s="195"/>
      <c r="D139" s="537"/>
      <c r="E139" s="634"/>
      <c r="F139" s="856"/>
      <c r="G139" s="857"/>
      <c r="H139" s="857"/>
      <c r="I139" s="857"/>
      <c r="J139" s="857"/>
      <c r="K139" s="857"/>
      <c r="L139" s="857"/>
      <c r="M139" s="857"/>
      <c r="N139" s="857"/>
      <c r="O139" s="857"/>
      <c r="P139" s="857"/>
      <c r="Q139" s="857"/>
      <c r="R139" s="857"/>
      <c r="S139" s="857"/>
      <c r="T139" s="857"/>
      <c r="U139" s="858"/>
      <c r="V139" s="164"/>
    </row>
    <row r="140" spans="3:24" ht="14" customHeight="1" x14ac:dyDescent="0.2">
      <c r="C140" s="195"/>
      <c r="D140" s="537"/>
      <c r="E140" s="634"/>
      <c r="F140" s="856"/>
      <c r="G140" s="857"/>
      <c r="H140" s="857"/>
      <c r="I140" s="857"/>
      <c r="J140" s="857"/>
      <c r="K140" s="857"/>
      <c r="L140" s="857"/>
      <c r="M140" s="857"/>
      <c r="N140" s="857"/>
      <c r="O140" s="857"/>
      <c r="P140" s="857"/>
      <c r="Q140" s="857"/>
      <c r="R140" s="857"/>
      <c r="S140" s="857"/>
      <c r="T140" s="857"/>
      <c r="U140" s="858"/>
      <c r="V140" s="164"/>
    </row>
    <row r="141" spans="3:24" ht="14" customHeight="1" x14ac:dyDescent="0.2">
      <c r="C141" s="195"/>
      <c r="D141" s="537"/>
      <c r="E141" s="634"/>
      <c r="F141" s="856"/>
      <c r="G141" s="857"/>
      <c r="H141" s="857"/>
      <c r="I141" s="857"/>
      <c r="J141" s="857"/>
      <c r="K141" s="857"/>
      <c r="L141" s="857"/>
      <c r="M141" s="857"/>
      <c r="N141" s="857"/>
      <c r="O141" s="857"/>
      <c r="P141" s="857"/>
      <c r="Q141" s="857"/>
      <c r="R141" s="857"/>
      <c r="S141" s="857"/>
      <c r="T141" s="857"/>
      <c r="U141" s="858"/>
      <c r="V141" s="164"/>
    </row>
    <row r="142" spans="3:24" ht="14" customHeight="1" x14ac:dyDescent="0.2">
      <c r="C142" s="195"/>
      <c r="D142" s="537"/>
      <c r="E142" s="634"/>
      <c r="F142" s="856"/>
      <c r="G142" s="857"/>
      <c r="H142" s="857"/>
      <c r="I142" s="857"/>
      <c r="J142" s="857"/>
      <c r="K142" s="857"/>
      <c r="L142" s="857"/>
      <c r="M142" s="857"/>
      <c r="N142" s="857"/>
      <c r="O142" s="857"/>
      <c r="P142" s="857"/>
      <c r="Q142" s="857"/>
      <c r="R142" s="857"/>
      <c r="S142" s="857"/>
      <c r="T142" s="857"/>
      <c r="U142" s="858"/>
      <c r="V142" s="164"/>
    </row>
    <row r="143" spans="3:24" ht="14" customHeight="1" x14ac:dyDescent="0.2">
      <c r="C143" s="195"/>
      <c r="D143" s="538"/>
      <c r="E143" s="635"/>
      <c r="F143" s="859"/>
      <c r="G143" s="860"/>
      <c r="H143" s="860"/>
      <c r="I143" s="860"/>
      <c r="J143" s="860"/>
      <c r="K143" s="860"/>
      <c r="L143" s="860"/>
      <c r="M143" s="860"/>
      <c r="N143" s="860"/>
      <c r="O143" s="860"/>
      <c r="P143" s="860"/>
      <c r="Q143" s="860"/>
      <c r="R143" s="860"/>
      <c r="S143" s="860"/>
      <c r="T143" s="860"/>
      <c r="U143" s="861"/>
      <c r="V143" s="164"/>
    </row>
    <row r="144" spans="3:24" ht="14" customHeight="1" x14ac:dyDescent="0.2">
      <c r="C144" s="195"/>
      <c r="D144" s="536" t="s">
        <v>19</v>
      </c>
      <c r="E144" s="633" t="s">
        <v>248</v>
      </c>
      <c r="F144" s="299" t="s">
        <v>437</v>
      </c>
      <c r="G144" s="196"/>
      <c r="H144" s="196"/>
      <c r="I144" s="300"/>
      <c r="J144" s="300"/>
      <c r="K144" s="300"/>
      <c r="L144" s="306"/>
      <c r="M144" s="306"/>
      <c r="N144" s="306"/>
      <c r="O144" s="196"/>
      <c r="P144" s="196"/>
      <c r="Q144" s="196"/>
      <c r="R144" s="196"/>
      <c r="S144" s="300"/>
      <c r="T144" s="291"/>
      <c r="U144" s="33"/>
      <c r="V144" s="179"/>
    </row>
    <row r="145" spans="3:24" ht="38" customHeight="1" x14ac:dyDescent="0.2">
      <c r="C145" s="195"/>
      <c r="D145" s="537"/>
      <c r="E145" s="634"/>
      <c r="F145" s="631" t="s">
        <v>261</v>
      </c>
      <c r="G145" s="632"/>
      <c r="H145" s="632"/>
      <c r="I145" s="632"/>
      <c r="J145" s="632"/>
      <c r="K145" s="874">
        <f>+表紙!K169</f>
        <v>0</v>
      </c>
      <c r="L145" s="874"/>
      <c r="M145" s="874"/>
      <c r="N145" s="874"/>
      <c r="O145" s="874"/>
      <c r="P145" s="196" t="s">
        <v>13</v>
      </c>
      <c r="Q145" s="520" t="s">
        <v>361</v>
      </c>
      <c r="R145" s="520"/>
      <c r="S145" s="520"/>
      <c r="T145" s="520"/>
      <c r="U145" s="521"/>
      <c r="V145" s="292"/>
      <c r="W145" s="292"/>
      <c r="X145" s="179"/>
    </row>
    <row r="146" spans="3:24" ht="38" customHeight="1" x14ac:dyDescent="0.2">
      <c r="C146" s="195"/>
      <c r="D146" s="537"/>
      <c r="E146" s="634"/>
      <c r="F146" s="631" t="s">
        <v>262</v>
      </c>
      <c r="G146" s="632"/>
      <c r="H146" s="632"/>
      <c r="I146" s="632"/>
      <c r="J146" s="632"/>
      <c r="K146" s="874">
        <f>+表紙!K170</f>
        <v>0</v>
      </c>
      <c r="L146" s="874"/>
      <c r="M146" s="874"/>
      <c r="N146" s="874"/>
      <c r="O146" s="874"/>
      <c r="P146" s="196" t="s">
        <v>13</v>
      </c>
      <c r="Q146" s="520" t="s">
        <v>362</v>
      </c>
      <c r="R146" s="520"/>
      <c r="S146" s="520"/>
      <c r="T146" s="520"/>
      <c r="U146" s="521"/>
      <c r="V146" s="292"/>
      <c r="W146" s="292"/>
      <c r="X146" s="179"/>
    </row>
    <row r="147" spans="3:24" ht="15" customHeight="1" x14ac:dyDescent="0.2">
      <c r="C147" s="195"/>
      <c r="D147" s="537"/>
      <c r="E147" s="634"/>
      <c r="F147" s="180" t="s">
        <v>247</v>
      </c>
      <c r="G147" s="37"/>
      <c r="H147" s="37"/>
      <c r="I147" s="35"/>
      <c r="J147" s="35"/>
      <c r="K147" s="35"/>
      <c r="L147" s="36"/>
      <c r="M147" s="36"/>
      <c r="N147" s="36"/>
      <c r="O147" s="37"/>
      <c r="P147" s="37"/>
      <c r="Q147" s="37"/>
      <c r="R147" s="37"/>
      <c r="S147" s="35"/>
      <c r="T147" s="291"/>
      <c r="U147" s="38"/>
      <c r="V147" s="179"/>
    </row>
    <row r="148" spans="3:24" ht="14" customHeight="1" x14ac:dyDescent="0.2">
      <c r="C148" s="195"/>
      <c r="D148" s="537"/>
      <c r="E148" s="634"/>
      <c r="F148" s="856" t="str">
        <f>IF(COUNTA(表紙!F172)=1,+表紙!F172,"")</f>
        <v/>
      </c>
      <c r="G148" s="857"/>
      <c r="H148" s="857"/>
      <c r="I148" s="857"/>
      <c r="J148" s="857"/>
      <c r="K148" s="857"/>
      <c r="L148" s="857"/>
      <c r="M148" s="857"/>
      <c r="N148" s="857"/>
      <c r="O148" s="857"/>
      <c r="P148" s="857"/>
      <c r="Q148" s="857"/>
      <c r="R148" s="857"/>
      <c r="S148" s="857"/>
      <c r="T148" s="857"/>
      <c r="U148" s="858"/>
      <c r="V148" s="164"/>
    </row>
    <row r="149" spans="3:24" ht="14" customHeight="1" x14ac:dyDescent="0.2">
      <c r="C149" s="195"/>
      <c r="D149" s="537"/>
      <c r="E149" s="634"/>
      <c r="F149" s="856"/>
      <c r="G149" s="857"/>
      <c r="H149" s="857"/>
      <c r="I149" s="857"/>
      <c r="J149" s="857"/>
      <c r="K149" s="857"/>
      <c r="L149" s="857"/>
      <c r="M149" s="857"/>
      <c r="N149" s="857"/>
      <c r="O149" s="857"/>
      <c r="P149" s="857"/>
      <c r="Q149" s="857"/>
      <c r="R149" s="857"/>
      <c r="S149" s="857"/>
      <c r="T149" s="857"/>
      <c r="U149" s="858"/>
      <c r="V149" s="164"/>
    </row>
    <row r="150" spans="3:24" ht="14" customHeight="1" x14ac:dyDescent="0.2">
      <c r="C150" s="195"/>
      <c r="D150" s="537"/>
      <c r="E150" s="634"/>
      <c r="F150" s="856"/>
      <c r="G150" s="857"/>
      <c r="H150" s="857"/>
      <c r="I150" s="857"/>
      <c r="J150" s="857"/>
      <c r="K150" s="857"/>
      <c r="L150" s="857"/>
      <c r="M150" s="857"/>
      <c r="N150" s="857"/>
      <c r="O150" s="857"/>
      <c r="P150" s="857"/>
      <c r="Q150" s="857"/>
      <c r="R150" s="857"/>
      <c r="S150" s="857"/>
      <c r="T150" s="857"/>
      <c r="U150" s="858"/>
      <c r="V150" s="164"/>
    </row>
    <row r="151" spans="3:24" ht="14" customHeight="1" x14ac:dyDescent="0.2">
      <c r="C151" s="195"/>
      <c r="D151" s="537"/>
      <c r="E151" s="634"/>
      <c r="F151" s="856"/>
      <c r="G151" s="857"/>
      <c r="H151" s="857"/>
      <c r="I151" s="857"/>
      <c r="J151" s="857"/>
      <c r="K151" s="857"/>
      <c r="L151" s="857"/>
      <c r="M151" s="857"/>
      <c r="N151" s="857"/>
      <c r="O151" s="857"/>
      <c r="P151" s="857"/>
      <c r="Q151" s="857"/>
      <c r="R151" s="857"/>
      <c r="S151" s="857"/>
      <c r="T151" s="857"/>
      <c r="U151" s="858"/>
      <c r="V151" s="164"/>
    </row>
    <row r="152" spans="3:24" ht="14" customHeight="1" x14ac:dyDescent="0.2">
      <c r="C152" s="195"/>
      <c r="D152" s="537"/>
      <c r="E152" s="634"/>
      <c r="F152" s="856"/>
      <c r="G152" s="857"/>
      <c r="H152" s="857"/>
      <c r="I152" s="857"/>
      <c r="J152" s="857"/>
      <c r="K152" s="857"/>
      <c r="L152" s="857"/>
      <c r="M152" s="857"/>
      <c r="N152" s="857"/>
      <c r="O152" s="857"/>
      <c r="P152" s="857"/>
      <c r="Q152" s="857"/>
      <c r="R152" s="857"/>
      <c r="S152" s="857"/>
      <c r="T152" s="857"/>
      <c r="U152" s="858"/>
      <c r="V152" s="164"/>
    </row>
    <row r="153" spans="3:24" ht="14" customHeight="1" x14ac:dyDescent="0.2">
      <c r="C153" s="195"/>
      <c r="D153" s="537"/>
      <c r="E153" s="634"/>
      <c r="F153" s="856"/>
      <c r="G153" s="857"/>
      <c r="H153" s="857"/>
      <c r="I153" s="857"/>
      <c r="J153" s="857"/>
      <c r="K153" s="857"/>
      <c r="L153" s="857"/>
      <c r="M153" s="857"/>
      <c r="N153" s="857"/>
      <c r="O153" s="857"/>
      <c r="P153" s="857"/>
      <c r="Q153" s="857"/>
      <c r="R153" s="857"/>
      <c r="S153" s="857"/>
      <c r="T153" s="857"/>
      <c r="U153" s="858"/>
      <c r="V153" s="164"/>
    </row>
    <row r="154" spans="3:24" ht="14" customHeight="1" x14ac:dyDescent="0.2">
      <c r="C154" s="195"/>
      <c r="D154" s="537"/>
      <c r="E154" s="634"/>
      <c r="F154" s="856"/>
      <c r="G154" s="857"/>
      <c r="H154" s="857"/>
      <c r="I154" s="857"/>
      <c r="J154" s="857"/>
      <c r="K154" s="857"/>
      <c r="L154" s="857"/>
      <c r="M154" s="857"/>
      <c r="N154" s="857"/>
      <c r="O154" s="857"/>
      <c r="P154" s="857"/>
      <c r="Q154" s="857"/>
      <c r="R154" s="857"/>
      <c r="S154" s="857"/>
      <c r="T154" s="857"/>
      <c r="U154" s="858"/>
      <c r="V154" s="164"/>
    </row>
    <row r="155" spans="3:24" ht="14" customHeight="1" x14ac:dyDescent="0.2">
      <c r="C155" s="197"/>
      <c r="D155" s="538"/>
      <c r="E155" s="635"/>
      <c r="F155" s="859"/>
      <c r="G155" s="860"/>
      <c r="H155" s="860"/>
      <c r="I155" s="860"/>
      <c r="J155" s="860"/>
      <c r="K155" s="860"/>
      <c r="L155" s="860"/>
      <c r="M155" s="860"/>
      <c r="N155" s="860"/>
      <c r="O155" s="860"/>
      <c r="P155" s="860"/>
      <c r="Q155" s="860"/>
      <c r="R155" s="860"/>
      <c r="S155" s="860"/>
      <c r="T155" s="860"/>
      <c r="U155" s="861"/>
      <c r="V155" s="164"/>
    </row>
    <row r="156" spans="3:24" ht="18" customHeight="1" x14ac:dyDescent="0.2">
      <c r="C156" s="907" t="s">
        <v>418</v>
      </c>
      <c r="D156" s="907"/>
      <c r="E156" s="907"/>
      <c r="F156" s="907"/>
      <c r="G156" s="907"/>
      <c r="H156" s="907"/>
      <c r="I156" s="907"/>
      <c r="J156" s="907"/>
      <c r="K156" s="907"/>
      <c r="L156" s="907"/>
      <c r="M156" s="907"/>
      <c r="N156" s="907"/>
      <c r="O156" s="907"/>
      <c r="P156" s="907"/>
      <c r="Q156" s="907"/>
      <c r="R156" s="907"/>
      <c r="S156" s="907"/>
      <c r="T156" s="907"/>
      <c r="U156" s="907"/>
      <c r="V156" s="179"/>
    </row>
    <row r="157" spans="3:24" ht="15" customHeight="1" x14ac:dyDescent="0.2">
      <c r="C157" s="182" t="s">
        <v>263</v>
      </c>
      <c r="D157" s="194"/>
      <c r="E157" s="194"/>
      <c r="F157" s="337"/>
      <c r="G157" s="337"/>
      <c r="H157" s="337"/>
      <c r="I157" s="337"/>
      <c r="J157" s="337"/>
      <c r="K157" s="337"/>
      <c r="L157" s="337"/>
      <c r="M157" s="337"/>
      <c r="N157" s="337"/>
      <c r="O157" s="337"/>
      <c r="P157" s="337"/>
      <c r="Q157" s="337"/>
      <c r="R157" s="337"/>
      <c r="S157" s="337"/>
      <c r="T157" s="337"/>
      <c r="U157" s="262"/>
      <c r="V157" s="164"/>
    </row>
    <row r="158" spans="3:24" ht="15" customHeight="1" x14ac:dyDescent="0.2">
      <c r="C158" s="195"/>
      <c r="D158" s="536" t="s">
        <v>17</v>
      </c>
      <c r="E158" s="636" t="s">
        <v>245</v>
      </c>
      <c r="F158" s="32" t="s">
        <v>436</v>
      </c>
      <c r="G158" s="32"/>
      <c r="H158" s="32"/>
      <c r="I158" s="30"/>
      <c r="J158" s="30"/>
      <c r="K158" s="30"/>
      <c r="L158" s="31"/>
      <c r="M158" s="31"/>
      <c r="N158" s="31"/>
      <c r="O158" s="32"/>
      <c r="P158" s="32"/>
      <c r="Q158" s="32"/>
      <c r="R158" s="32"/>
      <c r="S158" s="30"/>
      <c r="T158" s="30"/>
      <c r="U158" s="33"/>
      <c r="V158" s="164"/>
    </row>
    <row r="159" spans="3:24" ht="45" customHeight="1" x14ac:dyDescent="0.2">
      <c r="C159" s="195"/>
      <c r="D159" s="537"/>
      <c r="E159" s="637"/>
      <c r="F159" s="631" t="s">
        <v>264</v>
      </c>
      <c r="G159" s="632"/>
      <c r="H159" s="632"/>
      <c r="I159" s="632"/>
      <c r="J159" s="632"/>
      <c r="K159" s="874" t="str">
        <f>+表紙!K183</f>
        <v>0</v>
      </c>
      <c r="L159" s="874"/>
      <c r="M159" s="874"/>
      <c r="N159" s="874"/>
      <c r="O159" s="874"/>
      <c r="P159" s="196" t="s">
        <v>13</v>
      </c>
      <c r="Q159" s="520" t="s">
        <v>363</v>
      </c>
      <c r="R159" s="520"/>
      <c r="S159" s="520"/>
      <c r="T159" s="520"/>
      <c r="U159" s="521"/>
      <c r="V159" s="292"/>
      <c r="W159" s="292"/>
      <c r="X159" s="179"/>
    </row>
    <row r="160" spans="3:24" ht="14" customHeight="1" x14ac:dyDescent="0.2">
      <c r="C160" s="195"/>
      <c r="D160" s="537"/>
      <c r="E160" s="637"/>
      <c r="F160" s="180" t="s">
        <v>246</v>
      </c>
      <c r="G160" s="37"/>
      <c r="H160" s="37"/>
      <c r="I160" s="259"/>
      <c r="J160" s="259"/>
      <c r="K160" s="259"/>
      <c r="L160" s="259"/>
      <c r="M160" s="259"/>
      <c r="N160" s="259"/>
      <c r="O160" s="259"/>
      <c r="P160" s="259"/>
      <c r="Q160" s="259"/>
      <c r="R160" s="259"/>
      <c r="S160" s="259"/>
      <c r="T160" s="293"/>
      <c r="U160" s="260"/>
      <c r="V160" s="164"/>
    </row>
    <row r="161" spans="3:24" ht="14" customHeight="1" x14ac:dyDescent="0.2">
      <c r="C161" s="195"/>
      <c r="D161" s="537"/>
      <c r="E161" s="637"/>
      <c r="F161" s="856" t="str">
        <f>IF(COUNTA(表紙!F185)=1,+表紙!F185,"")</f>
        <v/>
      </c>
      <c r="G161" s="857"/>
      <c r="H161" s="857"/>
      <c r="I161" s="857"/>
      <c r="J161" s="857"/>
      <c r="K161" s="857"/>
      <c r="L161" s="857"/>
      <c r="M161" s="857"/>
      <c r="N161" s="857"/>
      <c r="O161" s="857"/>
      <c r="P161" s="857"/>
      <c r="Q161" s="857"/>
      <c r="R161" s="857"/>
      <c r="S161" s="857"/>
      <c r="T161" s="857"/>
      <c r="U161" s="858"/>
      <c r="V161" s="164"/>
    </row>
    <row r="162" spans="3:24" ht="14" customHeight="1" x14ac:dyDescent="0.2">
      <c r="C162" s="195"/>
      <c r="D162" s="537"/>
      <c r="E162" s="637"/>
      <c r="F162" s="856"/>
      <c r="G162" s="857"/>
      <c r="H162" s="857"/>
      <c r="I162" s="857"/>
      <c r="J162" s="857"/>
      <c r="K162" s="857"/>
      <c r="L162" s="857"/>
      <c r="M162" s="857"/>
      <c r="N162" s="857"/>
      <c r="O162" s="857"/>
      <c r="P162" s="857"/>
      <c r="Q162" s="857"/>
      <c r="R162" s="857"/>
      <c r="S162" s="857"/>
      <c r="T162" s="857"/>
      <c r="U162" s="858"/>
      <c r="V162" s="164"/>
    </row>
    <row r="163" spans="3:24" ht="14" customHeight="1" x14ac:dyDescent="0.2">
      <c r="C163" s="195"/>
      <c r="D163" s="537"/>
      <c r="E163" s="637"/>
      <c r="F163" s="856"/>
      <c r="G163" s="857"/>
      <c r="H163" s="857"/>
      <c r="I163" s="857"/>
      <c r="J163" s="857"/>
      <c r="K163" s="857"/>
      <c r="L163" s="857"/>
      <c r="M163" s="857"/>
      <c r="N163" s="857"/>
      <c r="O163" s="857"/>
      <c r="P163" s="857"/>
      <c r="Q163" s="857"/>
      <c r="R163" s="857"/>
      <c r="S163" s="857"/>
      <c r="T163" s="857"/>
      <c r="U163" s="858"/>
      <c r="V163" s="164"/>
    </row>
    <row r="164" spans="3:24" ht="14" customHeight="1" x14ac:dyDescent="0.2">
      <c r="C164" s="195"/>
      <c r="D164" s="537"/>
      <c r="E164" s="637"/>
      <c r="F164" s="856"/>
      <c r="G164" s="857"/>
      <c r="H164" s="857"/>
      <c r="I164" s="857"/>
      <c r="J164" s="857"/>
      <c r="K164" s="857"/>
      <c r="L164" s="857"/>
      <c r="M164" s="857"/>
      <c r="N164" s="857"/>
      <c r="O164" s="857"/>
      <c r="P164" s="857"/>
      <c r="Q164" s="857"/>
      <c r="R164" s="857"/>
      <c r="S164" s="857"/>
      <c r="T164" s="857"/>
      <c r="U164" s="858"/>
      <c r="V164" s="164"/>
    </row>
    <row r="165" spans="3:24" ht="14" customHeight="1" x14ac:dyDescent="0.2">
      <c r="C165" s="195"/>
      <c r="D165" s="537"/>
      <c r="E165" s="637"/>
      <c r="F165" s="856"/>
      <c r="G165" s="857"/>
      <c r="H165" s="857"/>
      <c r="I165" s="857"/>
      <c r="J165" s="857"/>
      <c r="K165" s="857"/>
      <c r="L165" s="857"/>
      <c r="M165" s="857"/>
      <c r="N165" s="857"/>
      <c r="O165" s="857"/>
      <c r="P165" s="857"/>
      <c r="Q165" s="857"/>
      <c r="R165" s="857"/>
      <c r="S165" s="857"/>
      <c r="T165" s="857"/>
      <c r="U165" s="858"/>
      <c r="V165" s="164"/>
    </row>
    <row r="166" spans="3:24" ht="14" customHeight="1" x14ac:dyDescent="0.2">
      <c r="C166" s="195"/>
      <c r="D166" s="537"/>
      <c r="E166" s="637"/>
      <c r="F166" s="856"/>
      <c r="G166" s="857"/>
      <c r="H166" s="857"/>
      <c r="I166" s="857"/>
      <c r="J166" s="857"/>
      <c r="K166" s="857"/>
      <c r="L166" s="857"/>
      <c r="M166" s="857"/>
      <c r="N166" s="857"/>
      <c r="O166" s="857"/>
      <c r="P166" s="857"/>
      <c r="Q166" s="857"/>
      <c r="R166" s="857"/>
      <c r="S166" s="857"/>
      <c r="T166" s="857"/>
      <c r="U166" s="858"/>
      <c r="V166" s="164"/>
    </row>
    <row r="167" spans="3:24" ht="14" customHeight="1" x14ac:dyDescent="0.2">
      <c r="C167" s="195"/>
      <c r="D167" s="537"/>
      <c r="E167" s="637"/>
      <c r="F167" s="856"/>
      <c r="G167" s="857"/>
      <c r="H167" s="857"/>
      <c r="I167" s="857"/>
      <c r="J167" s="857"/>
      <c r="K167" s="857"/>
      <c r="L167" s="857"/>
      <c r="M167" s="857"/>
      <c r="N167" s="857"/>
      <c r="O167" s="857"/>
      <c r="P167" s="857"/>
      <c r="Q167" s="857"/>
      <c r="R167" s="857"/>
      <c r="S167" s="857"/>
      <c r="T167" s="857"/>
      <c r="U167" s="858"/>
      <c r="V167" s="164"/>
    </row>
    <row r="168" spans="3:24" ht="14" customHeight="1" x14ac:dyDescent="0.2">
      <c r="C168" s="195"/>
      <c r="D168" s="537"/>
      <c r="E168" s="637"/>
      <c r="F168" s="856"/>
      <c r="G168" s="857"/>
      <c r="H168" s="857"/>
      <c r="I168" s="857"/>
      <c r="J168" s="857"/>
      <c r="K168" s="857"/>
      <c r="L168" s="857"/>
      <c r="M168" s="857"/>
      <c r="N168" s="857"/>
      <c r="O168" s="857"/>
      <c r="P168" s="857"/>
      <c r="Q168" s="857"/>
      <c r="R168" s="857"/>
      <c r="S168" s="857"/>
      <c r="T168" s="857"/>
      <c r="U168" s="858"/>
      <c r="V168" s="164"/>
    </row>
    <row r="169" spans="3:24" ht="14" customHeight="1" x14ac:dyDescent="0.2">
      <c r="C169" s="195"/>
      <c r="D169" s="538"/>
      <c r="E169" s="638"/>
      <c r="F169" s="859"/>
      <c r="G169" s="860"/>
      <c r="H169" s="860"/>
      <c r="I169" s="860"/>
      <c r="J169" s="860"/>
      <c r="K169" s="860"/>
      <c r="L169" s="860"/>
      <c r="M169" s="860"/>
      <c r="N169" s="860"/>
      <c r="O169" s="860"/>
      <c r="P169" s="860"/>
      <c r="Q169" s="860"/>
      <c r="R169" s="860"/>
      <c r="S169" s="860"/>
      <c r="T169" s="860"/>
      <c r="U169" s="861"/>
      <c r="V169" s="164"/>
    </row>
    <row r="170" spans="3:24" ht="15" customHeight="1" x14ac:dyDescent="0.2">
      <c r="C170" s="195"/>
      <c r="D170" s="536" t="s">
        <v>19</v>
      </c>
      <c r="E170" s="633" t="s">
        <v>248</v>
      </c>
      <c r="F170" s="299" t="s">
        <v>437</v>
      </c>
      <c r="G170" s="32"/>
      <c r="H170" s="32"/>
      <c r="I170" s="30"/>
      <c r="J170" s="30"/>
      <c r="K170" s="30"/>
      <c r="L170" s="31"/>
      <c r="M170" s="31"/>
      <c r="N170" s="31"/>
      <c r="O170" s="32"/>
      <c r="P170" s="32"/>
      <c r="Q170" s="32"/>
      <c r="R170" s="32"/>
      <c r="S170" s="30"/>
      <c r="T170" s="291"/>
      <c r="U170" s="33"/>
      <c r="V170" s="164"/>
    </row>
    <row r="171" spans="3:24" ht="45" customHeight="1" x14ac:dyDescent="0.2">
      <c r="C171" s="195"/>
      <c r="D171" s="537"/>
      <c r="E171" s="634"/>
      <c r="F171" s="631" t="s">
        <v>265</v>
      </c>
      <c r="G171" s="632"/>
      <c r="H171" s="632"/>
      <c r="I171" s="632"/>
      <c r="J171" s="632"/>
      <c r="K171" s="874">
        <f>+表紙!K195</f>
        <v>0</v>
      </c>
      <c r="L171" s="874"/>
      <c r="M171" s="874"/>
      <c r="N171" s="874"/>
      <c r="O171" s="874"/>
      <c r="P171" s="193" t="s">
        <v>13</v>
      </c>
      <c r="Q171" s="520" t="s">
        <v>364</v>
      </c>
      <c r="R171" s="520"/>
      <c r="S171" s="520"/>
      <c r="T171" s="520"/>
      <c r="U171" s="521"/>
      <c r="V171" s="292"/>
      <c r="W171" s="292"/>
      <c r="X171" s="179"/>
    </row>
    <row r="172" spans="3:24" ht="15" customHeight="1" x14ac:dyDescent="0.2">
      <c r="C172" s="195"/>
      <c r="D172" s="537"/>
      <c r="E172" s="634"/>
      <c r="F172" s="180" t="s">
        <v>247</v>
      </c>
      <c r="G172" s="37"/>
      <c r="H172" s="37"/>
      <c r="I172" s="35"/>
      <c r="J172" s="35"/>
      <c r="K172" s="35"/>
      <c r="L172" s="36"/>
      <c r="M172" s="36"/>
      <c r="N172" s="36"/>
      <c r="O172" s="37"/>
      <c r="P172" s="37"/>
      <c r="Q172" s="37"/>
      <c r="R172" s="37"/>
      <c r="S172" s="35"/>
      <c r="T172" s="291"/>
      <c r="U172" s="38"/>
      <c r="V172" s="164"/>
    </row>
    <row r="173" spans="3:24" ht="14" customHeight="1" x14ac:dyDescent="0.2">
      <c r="C173" s="195"/>
      <c r="D173" s="537"/>
      <c r="E173" s="634"/>
      <c r="F173" s="856" t="str">
        <f>IF(COUNTA(表紙!F197)=1,+表紙!F197,"")</f>
        <v/>
      </c>
      <c r="G173" s="857"/>
      <c r="H173" s="857"/>
      <c r="I173" s="857"/>
      <c r="J173" s="857"/>
      <c r="K173" s="857"/>
      <c r="L173" s="857"/>
      <c r="M173" s="857"/>
      <c r="N173" s="857"/>
      <c r="O173" s="857"/>
      <c r="P173" s="857"/>
      <c r="Q173" s="857"/>
      <c r="R173" s="857"/>
      <c r="S173" s="857"/>
      <c r="T173" s="857"/>
      <c r="U173" s="858"/>
      <c r="V173" s="164"/>
    </row>
    <row r="174" spans="3:24" ht="14" customHeight="1" x14ac:dyDescent="0.2">
      <c r="C174" s="195"/>
      <c r="D174" s="537"/>
      <c r="E174" s="634"/>
      <c r="F174" s="856"/>
      <c r="G174" s="857"/>
      <c r="H174" s="857"/>
      <c r="I174" s="857"/>
      <c r="J174" s="857"/>
      <c r="K174" s="857"/>
      <c r="L174" s="857"/>
      <c r="M174" s="857"/>
      <c r="N174" s="857"/>
      <c r="O174" s="857"/>
      <c r="P174" s="857"/>
      <c r="Q174" s="857"/>
      <c r="R174" s="857"/>
      <c r="S174" s="857"/>
      <c r="T174" s="857"/>
      <c r="U174" s="858"/>
      <c r="V174" s="164"/>
    </row>
    <row r="175" spans="3:24" ht="14" customHeight="1" x14ac:dyDescent="0.2">
      <c r="C175" s="195"/>
      <c r="D175" s="537"/>
      <c r="E175" s="634"/>
      <c r="F175" s="856"/>
      <c r="G175" s="857"/>
      <c r="H175" s="857"/>
      <c r="I175" s="857"/>
      <c r="J175" s="857"/>
      <c r="K175" s="857"/>
      <c r="L175" s="857"/>
      <c r="M175" s="857"/>
      <c r="N175" s="857"/>
      <c r="O175" s="857"/>
      <c r="P175" s="857"/>
      <c r="Q175" s="857"/>
      <c r="R175" s="857"/>
      <c r="S175" s="857"/>
      <c r="T175" s="857"/>
      <c r="U175" s="858"/>
      <c r="V175" s="164"/>
    </row>
    <row r="176" spans="3:24" ht="14" customHeight="1" x14ac:dyDescent="0.2">
      <c r="C176" s="195"/>
      <c r="D176" s="537"/>
      <c r="E176" s="634"/>
      <c r="F176" s="856"/>
      <c r="G176" s="857"/>
      <c r="H176" s="857"/>
      <c r="I176" s="857"/>
      <c r="J176" s="857"/>
      <c r="K176" s="857"/>
      <c r="L176" s="857"/>
      <c r="M176" s="857"/>
      <c r="N176" s="857"/>
      <c r="O176" s="857"/>
      <c r="P176" s="857"/>
      <c r="Q176" s="857"/>
      <c r="R176" s="857"/>
      <c r="S176" s="857"/>
      <c r="T176" s="857"/>
      <c r="U176" s="858"/>
      <c r="V176" s="164"/>
    </row>
    <row r="177" spans="3:24" ht="14" customHeight="1" x14ac:dyDescent="0.2">
      <c r="C177" s="195"/>
      <c r="D177" s="537"/>
      <c r="E177" s="634"/>
      <c r="F177" s="856"/>
      <c r="G177" s="857"/>
      <c r="H177" s="857"/>
      <c r="I177" s="857"/>
      <c r="J177" s="857"/>
      <c r="K177" s="857"/>
      <c r="L177" s="857"/>
      <c r="M177" s="857"/>
      <c r="N177" s="857"/>
      <c r="O177" s="857"/>
      <c r="P177" s="857"/>
      <c r="Q177" s="857"/>
      <c r="R177" s="857"/>
      <c r="S177" s="857"/>
      <c r="T177" s="857"/>
      <c r="U177" s="858"/>
      <c r="V177" s="164"/>
    </row>
    <row r="178" spans="3:24" ht="14" customHeight="1" x14ac:dyDescent="0.2">
      <c r="C178" s="195"/>
      <c r="D178" s="537"/>
      <c r="E178" s="634"/>
      <c r="F178" s="856"/>
      <c r="G178" s="857"/>
      <c r="H178" s="857"/>
      <c r="I178" s="857"/>
      <c r="J178" s="857"/>
      <c r="K178" s="857"/>
      <c r="L178" s="857"/>
      <c r="M178" s="857"/>
      <c r="N178" s="857"/>
      <c r="O178" s="857"/>
      <c r="P178" s="857"/>
      <c r="Q178" s="857"/>
      <c r="R178" s="857"/>
      <c r="S178" s="857"/>
      <c r="T178" s="857"/>
      <c r="U178" s="858"/>
      <c r="V178" s="164"/>
    </row>
    <row r="179" spans="3:24" ht="14" customHeight="1" x14ac:dyDescent="0.2">
      <c r="C179" s="195"/>
      <c r="D179" s="537"/>
      <c r="E179" s="634"/>
      <c r="F179" s="856"/>
      <c r="G179" s="857"/>
      <c r="H179" s="857"/>
      <c r="I179" s="857"/>
      <c r="J179" s="857"/>
      <c r="K179" s="857"/>
      <c r="L179" s="857"/>
      <c r="M179" s="857"/>
      <c r="N179" s="857"/>
      <c r="O179" s="857"/>
      <c r="P179" s="857"/>
      <c r="Q179" s="857"/>
      <c r="R179" s="857"/>
      <c r="S179" s="857"/>
      <c r="T179" s="857"/>
      <c r="U179" s="858"/>
      <c r="V179" s="164"/>
    </row>
    <row r="180" spans="3:24" ht="14" customHeight="1" x14ac:dyDescent="0.2">
      <c r="C180" s="195"/>
      <c r="D180" s="537"/>
      <c r="E180" s="634"/>
      <c r="F180" s="856"/>
      <c r="G180" s="857"/>
      <c r="H180" s="857"/>
      <c r="I180" s="857"/>
      <c r="J180" s="857"/>
      <c r="K180" s="857"/>
      <c r="L180" s="857"/>
      <c r="M180" s="857"/>
      <c r="N180" s="857"/>
      <c r="O180" s="857"/>
      <c r="P180" s="857"/>
      <c r="Q180" s="857"/>
      <c r="R180" s="857"/>
      <c r="S180" s="857"/>
      <c r="T180" s="857"/>
      <c r="U180" s="858"/>
      <c r="V180" s="164"/>
    </row>
    <row r="181" spans="3:24" ht="14" customHeight="1" x14ac:dyDescent="0.2">
      <c r="C181" s="197"/>
      <c r="D181" s="538"/>
      <c r="E181" s="635"/>
      <c r="F181" s="859"/>
      <c r="G181" s="860"/>
      <c r="H181" s="860"/>
      <c r="I181" s="860"/>
      <c r="J181" s="860"/>
      <c r="K181" s="860"/>
      <c r="L181" s="860"/>
      <c r="M181" s="860"/>
      <c r="N181" s="860"/>
      <c r="O181" s="860"/>
      <c r="P181" s="860"/>
      <c r="Q181" s="860"/>
      <c r="R181" s="860"/>
      <c r="S181" s="860"/>
      <c r="T181" s="860"/>
      <c r="U181" s="861"/>
      <c r="V181" s="164"/>
    </row>
    <row r="182" spans="3:24" ht="15" customHeight="1" x14ac:dyDescent="0.2">
      <c r="C182" s="182" t="s">
        <v>266</v>
      </c>
      <c r="D182" s="194"/>
      <c r="E182" s="194"/>
      <c r="F182" s="337"/>
      <c r="G182" s="337"/>
      <c r="H182" s="337"/>
      <c r="I182" s="337"/>
      <c r="J182" s="337"/>
      <c r="K182" s="337"/>
      <c r="L182" s="337"/>
      <c r="M182" s="337"/>
      <c r="N182" s="337"/>
      <c r="O182" s="337"/>
      <c r="P182" s="337"/>
      <c r="Q182" s="337"/>
      <c r="R182" s="337"/>
      <c r="S182" s="337"/>
      <c r="T182" s="337"/>
      <c r="U182" s="262"/>
      <c r="V182" s="179"/>
    </row>
    <row r="183" spans="3:24" ht="15" customHeight="1" x14ac:dyDescent="0.2">
      <c r="C183" s="195"/>
      <c r="D183" s="536" t="s">
        <v>17</v>
      </c>
      <c r="E183" s="633" t="s">
        <v>245</v>
      </c>
      <c r="F183" s="32" t="s">
        <v>436</v>
      </c>
      <c r="G183" s="32"/>
      <c r="H183" s="32"/>
      <c r="I183" s="30"/>
      <c r="J183" s="30"/>
      <c r="K183" s="30"/>
      <c r="L183" s="31"/>
      <c r="M183" s="31"/>
      <c r="N183" s="31"/>
      <c r="O183" s="32"/>
      <c r="P183" s="32"/>
      <c r="Q183" s="32"/>
      <c r="R183" s="32"/>
      <c r="S183" s="30"/>
      <c r="T183" s="291"/>
      <c r="U183" s="301"/>
      <c r="V183" s="179"/>
    </row>
    <row r="184" spans="3:24" ht="43.25" customHeight="1" x14ac:dyDescent="0.2">
      <c r="C184" s="195"/>
      <c r="D184" s="537"/>
      <c r="E184" s="634"/>
      <c r="F184" s="640" t="s">
        <v>267</v>
      </c>
      <c r="G184" s="641"/>
      <c r="H184" s="641"/>
      <c r="I184" s="641"/>
      <c r="J184" s="641"/>
      <c r="K184" s="874">
        <f>+表紙!K208</f>
        <v>10568.499999999998</v>
      </c>
      <c r="L184" s="874"/>
      <c r="M184" s="874"/>
      <c r="N184" s="874"/>
      <c r="O184" s="874"/>
      <c r="P184" s="198" t="s">
        <v>13</v>
      </c>
      <c r="Q184" s="898" t="s">
        <v>293</v>
      </c>
      <c r="R184" s="899"/>
      <c r="S184" s="899"/>
      <c r="T184" s="899"/>
      <c r="U184" s="900"/>
      <c r="V184" s="292"/>
      <c r="W184" s="292"/>
      <c r="X184" s="179"/>
    </row>
    <row r="185" spans="3:24" ht="43.25" customHeight="1" x14ac:dyDescent="0.2">
      <c r="C185" s="195"/>
      <c r="D185" s="537"/>
      <c r="E185" s="634"/>
      <c r="F185" s="263"/>
      <c r="G185" s="631" t="s">
        <v>223</v>
      </c>
      <c r="H185" s="632"/>
      <c r="I185" s="632"/>
      <c r="J185" s="632"/>
      <c r="K185" s="874" t="str">
        <f>+表紙!K209</f>
        <v>0</v>
      </c>
      <c r="L185" s="874"/>
      <c r="M185" s="874"/>
      <c r="N185" s="874"/>
      <c r="O185" s="874"/>
      <c r="P185" s="346" t="s">
        <v>13</v>
      </c>
      <c r="Q185" s="901"/>
      <c r="R185" s="902"/>
      <c r="S185" s="902"/>
      <c r="T185" s="902"/>
      <c r="U185" s="903"/>
      <c r="V185" s="292"/>
      <c r="W185" s="292"/>
      <c r="X185" s="179"/>
    </row>
    <row r="186" spans="3:24" ht="43.25" customHeight="1" x14ac:dyDescent="0.2">
      <c r="C186" s="195"/>
      <c r="D186" s="537"/>
      <c r="E186" s="634"/>
      <c r="F186" s="263"/>
      <c r="G186" s="631" t="s">
        <v>224</v>
      </c>
      <c r="H186" s="632"/>
      <c r="I186" s="632"/>
      <c r="J186" s="632"/>
      <c r="K186" s="874">
        <f>+表紙!K210</f>
        <v>10276.099999999999</v>
      </c>
      <c r="L186" s="874"/>
      <c r="M186" s="874"/>
      <c r="N186" s="874"/>
      <c r="O186" s="874"/>
      <c r="P186" s="346" t="s">
        <v>13</v>
      </c>
      <c r="Q186" s="901"/>
      <c r="R186" s="902"/>
      <c r="S186" s="902"/>
      <c r="T186" s="902"/>
      <c r="U186" s="903"/>
      <c r="V186" s="292"/>
      <c r="W186" s="292"/>
      <c r="X186" s="179"/>
    </row>
    <row r="187" spans="3:24" ht="43.25" customHeight="1" x14ac:dyDescent="0.2">
      <c r="C187" s="195"/>
      <c r="D187" s="537"/>
      <c r="E187" s="634"/>
      <c r="F187" s="263"/>
      <c r="G187" s="631" t="s">
        <v>408</v>
      </c>
      <c r="H187" s="632"/>
      <c r="I187" s="632"/>
      <c r="J187" s="632"/>
      <c r="K187" s="874" t="str">
        <f>+表紙!K211</f>
        <v>0</v>
      </c>
      <c r="L187" s="874"/>
      <c r="M187" s="874"/>
      <c r="N187" s="874"/>
      <c r="O187" s="874"/>
      <c r="P187" s="346" t="s">
        <v>13</v>
      </c>
      <c r="Q187" s="901"/>
      <c r="R187" s="902"/>
      <c r="S187" s="902"/>
      <c r="T187" s="902"/>
      <c r="U187" s="903"/>
      <c r="V187" s="292"/>
      <c r="W187" s="292"/>
      <c r="X187" s="179"/>
    </row>
    <row r="188" spans="3:24" ht="43.25" customHeight="1" x14ac:dyDescent="0.2">
      <c r="C188" s="195"/>
      <c r="D188" s="537"/>
      <c r="E188" s="634"/>
      <c r="F188" s="264"/>
      <c r="G188" s="631" t="s">
        <v>409</v>
      </c>
      <c r="H188" s="632"/>
      <c r="I188" s="632"/>
      <c r="J188" s="632"/>
      <c r="K188" s="874" t="str">
        <f>+表紙!K212</f>
        <v>0</v>
      </c>
      <c r="L188" s="874"/>
      <c r="M188" s="874"/>
      <c r="N188" s="874"/>
      <c r="O188" s="874"/>
      <c r="P188" s="346" t="s">
        <v>13</v>
      </c>
      <c r="Q188" s="904"/>
      <c r="R188" s="905"/>
      <c r="S188" s="905"/>
      <c r="T188" s="905"/>
      <c r="U188" s="906"/>
      <c r="V188" s="292"/>
      <c r="W188" s="292"/>
      <c r="X188" s="179"/>
    </row>
    <row r="189" spans="3:24" ht="14" customHeight="1" x14ac:dyDescent="0.2">
      <c r="C189" s="195"/>
      <c r="D189" s="537"/>
      <c r="E189" s="634"/>
      <c r="F189" s="180" t="s">
        <v>246</v>
      </c>
      <c r="G189" s="37"/>
      <c r="H189" s="37"/>
      <c r="I189" s="259"/>
      <c r="J189" s="259"/>
      <c r="K189" s="259"/>
      <c r="L189" s="259"/>
      <c r="M189" s="259"/>
      <c r="N189" s="259"/>
      <c r="O189" s="259"/>
      <c r="P189" s="259"/>
      <c r="Q189" s="259"/>
      <c r="R189" s="259"/>
      <c r="S189" s="259"/>
      <c r="T189" s="293"/>
      <c r="U189" s="260"/>
      <c r="V189" s="179"/>
    </row>
    <row r="190" spans="3:24" ht="14" customHeight="1" x14ac:dyDescent="0.2">
      <c r="C190" s="195"/>
      <c r="D190" s="537"/>
      <c r="E190" s="634"/>
      <c r="F190" s="856" t="str">
        <f>IF(COUNTA(表紙!F214)=1,+表紙!F214,"")</f>
        <v/>
      </c>
      <c r="G190" s="857"/>
      <c r="H190" s="857"/>
      <c r="I190" s="857"/>
      <c r="J190" s="857"/>
      <c r="K190" s="857"/>
      <c r="L190" s="857"/>
      <c r="M190" s="857"/>
      <c r="N190" s="857"/>
      <c r="O190" s="857"/>
      <c r="P190" s="857"/>
      <c r="Q190" s="857"/>
      <c r="R190" s="857"/>
      <c r="S190" s="857"/>
      <c r="T190" s="857"/>
      <c r="U190" s="858"/>
      <c r="V190" s="164"/>
    </row>
    <row r="191" spans="3:24" ht="14" customHeight="1" x14ac:dyDescent="0.2">
      <c r="C191" s="195"/>
      <c r="D191" s="537"/>
      <c r="E191" s="634"/>
      <c r="F191" s="856"/>
      <c r="G191" s="857"/>
      <c r="H191" s="857"/>
      <c r="I191" s="857"/>
      <c r="J191" s="857"/>
      <c r="K191" s="857"/>
      <c r="L191" s="857"/>
      <c r="M191" s="857"/>
      <c r="N191" s="857"/>
      <c r="O191" s="857"/>
      <c r="P191" s="857"/>
      <c r="Q191" s="857"/>
      <c r="R191" s="857"/>
      <c r="S191" s="857"/>
      <c r="T191" s="857"/>
      <c r="U191" s="858"/>
      <c r="V191" s="164"/>
    </row>
    <row r="192" spans="3:24" ht="14" customHeight="1" x14ac:dyDescent="0.2">
      <c r="C192" s="195"/>
      <c r="D192" s="537"/>
      <c r="E192" s="634"/>
      <c r="F192" s="856"/>
      <c r="G192" s="857"/>
      <c r="H192" s="857"/>
      <c r="I192" s="857"/>
      <c r="J192" s="857"/>
      <c r="K192" s="857"/>
      <c r="L192" s="857"/>
      <c r="M192" s="857"/>
      <c r="N192" s="857"/>
      <c r="O192" s="857"/>
      <c r="P192" s="857"/>
      <c r="Q192" s="857"/>
      <c r="R192" s="857"/>
      <c r="S192" s="857"/>
      <c r="T192" s="857"/>
      <c r="U192" s="858"/>
      <c r="V192" s="164"/>
    </row>
    <row r="193" spans="3:24" ht="14" customHeight="1" x14ac:dyDescent="0.2">
      <c r="C193" s="195"/>
      <c r="D193" s="537"/>
      <c r="E193" s="634"/>
      <c r="F193" s="856"/>
      <c r="G193" s="857"/>
      <c r="H193" s="857"/>
      <c r="I193" s="857"/>
      <c r="J193" s="857"/>
      <c r="K193" s="857"/>
      <c r="L193" s="857"/>
      <c r="M193" s="857"/>
      <c r="N193" s="857"/>
      <c r="O193" s="857"/>
      <c r="P193" s="857"/>
      <c r="Q193" s="857"/>
      <c r="R193" s="857"/>
      <c r="S193" s="857"/>
      <c r="T193" s="857"/>
      <c r="U193" s="858"/>
      <c r="V193" s="164"/>
    </row>
    <row r="194" spans="3:24" ht="14" customHeight="1" x14ac:dyDescent="0.2">
      <c r="C194" s="195"/>
      <c r="D194" s="537"/>
      <c r="E194" s="634"/>
      <c r="F194" s="856"/>
      <c r="G194" s="857"/>
      <c r="H194" s="857"/>
      <c r="I194" s="857"/>
      <c r="J194" s="857"/>
      <c r="K194" s="857"/>
      <c r="L194" s="857"/>
      <c r="M194" s="857"/>
      <c r="N194" s="857"/>
      <c r="O194" s="857"/>
      <c r="P194" s="857"/>
      <c r="Q194" s="857"/>
      <c r="R194" s="857"/>
      <c r="S194" s="857"/>
      <c r="T194" s="857"/>
      <c r="U194" s="858"/>
      <c r="V194" s="164"/>
    </row>
    <row r="195" spans="3:24" ht="14" customHeight="1" x14ac:dyDescent="0.2">
      <c r="C195" s="195"/>
      <c r="D195" s="537"/>
      <c r="E195" s="634"/>
      <c r="F195" s="856"/>
      <c r="G195" s="857"/>
      <c r="H195" s="857"/>
      <c r="I195" s="857"/>
      <c r="J195" s="857"/>
      <c r="K195" s="857"/>
      <c r="L195" s="857"/>
      <c r="M195" s="857"/>
      <c r="N195" s="857"/>
      <c r="O195" s="857"/>
      <c r="P195" s="857"/>
      <c r="Q195" s="857"/>
      <c r="R195" s="857"/>
      <c r="S195" s="857"/>
      <c r="T195" s="857"/>
      <c r="U195" s="858"/>
      <c r="V195" s="164"/>
    </row>
    <row r="196" spans="3:24" ht="14" customHeight="1" x14ac:dyDescent="0.2">
      <c r="C196" s="195"/>
      <c r="D196" s="537"/>
      <c r="E196" s="634"/>
      <c r="F196" s="856"/>
      <c r="G196" s="857"/>
      <c r="H196" s="857"/>
      <c r="I196" s="857"/>
      <c r="J196" s="857"/>
      <c r="K196" s="857"/>
      <c r="L196" s="857"/>
      <c r="M196" s="857"/>
      <c r="N196" s="857"/>
      <c r="O196" s="857"/>
      <c r="P196" s="857"/>
      <c r="Q196" s="857"/>
      <c r="R196" s="857"/>
      <c r="S196" s="857"/>
      <c r="T196" s="857"/>
      <c r="U196" s="858"/>
      <c r="V196" s="164"/>
    </row>
    <row r="197" spans="3:24" ht="14" customHeight="1" x14ac:dyDescent="0.2">
      <c r="C197" s="195"/>
      <c r="D197" s="537"/>
      <c r="E197" s="634"/>
      <c r="F197" s="856"/>
      <c r="G197" s="857"/>
      <c r="H197" s="857"/>
      <c r="I197" s="857"/>
      <c r="J197" s="857"/>
      <c r="K197" s="857"/>
      <c r="L197" s="857"/>
      <c r="M197" s="857"/>
      <c r="N197" s="857"/>
      <c r="O197" s="857"/>
      <c r="P197" s="857"/>
      <c r="Q197" s="857"/>
      <c r="R197" s="857"/>
      <c r="S197" s="857"/>
      <c r="T197" s="857"/>
      <c r="U197" s="858"/>
      <c r="V197" s="164"/>
    </row>
    <row r="198" spans="3:24" ht="14" customHeight="1" x14ac:dyDescent="0.2">
      <c r="C198" s="197"/>
      <c r="D198" s="538"/>
      <c r="E198" s="635"/>
      <c r="F198" s="859"/>
      <c r="G198" s="860"/>
      <c r="H198" s="860"/>
      <c r="I198" s="860"/>
      <c r="J198" s="860"/>
      <c r="K198" s="860"/>
      <c r="L198" s="860"/>
      <c r="M198" s="860"/>
      <c r="N198" s="860"/>
      <c r="O198" s="860"/>
      <c r="P198" s="860"/>
      <c r="Q198" s="860"/>
      <c r="R198" s="860"/>
      <c r="S198" s="860"/>
      <c r="T198" s="860"/>
      <c r="U198" s="861"/>
      <c r="V198" s="164"/>
    </row>
    <row r="199" spans="3:24" ht="18" customHeight="1" x14ac:dyDescent="0.2">
      <c r="C199" s="539" t="s">
        <v>419</v>
      </c>
      <c r="D199" s="539"/>
      <c r="E199" s="539"/>
      <c r="F199" s="539"/>
      <c r="G199" s="539"/>
      <c r="H199" s="539"/>
      <c r="I199" s="539"/>
      <c r="J199" s="539"/>
      <c r="K199" s="539"/>
      <c r="L199" s="539"/>
      <c r="M199" s="539"/>
      <c r="N199" s="539"/>
      <c r="O199" s="539"/>
      <c r="P199" s="539"/>
      <c r="Q199" s="539"/>
      <c r="R199" s="539"/>
      <c r="S199" s="539"/>
      <c r="T199" s="539"/>
      <c r="U199" s="539"/>
      <c r="V199" s="179"/>
    </row>
    <row r="200" spans="3:24" ht="15" customHeight="1" x14ac:dyDescent="0.2">
      <c r="C200" s="199"/>
      <c r="D200" s="536" t="s">
        <v>19</v>
      </c>
      <c r="E200" s="633" t="s">
        <v>248</v>
      </c>
      <c r="F200" s="299" t="s">
        <v>437</v>
      </c>
      <c r="G200" s="32"/>
      <c r="H200" s="32"/>
      <c r="I200" s="30"/>
      <c r="J200" s="30"/>
      <c r="K200" s="30"/>
      <c r="L200" s="31"/>
      <c r="M200" s="31"/>
      <c r="N200" s="31"/>
      <c r="O200" s="32"/>
      <c r="P200" s="32"/>
      <c r="Q200" s="32"/>
      <c r="R200" s="32"/>
      <c r="S200" s="30"/>
      <c r="T200" s="30"/>
      <c r="U200" s="33"/>
      <c r="V200" s="164"/>
    </row>
    <row r="201" spans="3:24" ht="45" customHeight="1" x14ac:dyDescent="0.2">
      <c r="C201" s="195"/>
      <c r="D201" s="537"/>
      <c r="E201" s="634"/>
      <c r="F201" s="640" t="s">
        <v>267</v>
      </c>
      <c r="G201" s="641"/>
      <c r="H201" s="641"/>
      <c r="I201" s="641"/>
      <c r="J201" s="641"/>
      <c r="K201" s="874">
        <f>+表紙!K225</f>
        <v>10774</v>
      </c>
      <c r="L201" s="874"/>
      <c r="M201" s="874"/>
      <c r="N201" s="874"/>
      <c r="O201" s="874"/>
      <c r="P201" s="198" t="s">
        <v>13</v>
      </c>
      <c r="Q201" s="898" t="s">
        <v>366</v>
      </c>
      <c r="R201" s="899"/>
      <c r="S201" s="899"/>
      <c r="T201" s="899"/>
      <c r="U201" s="900"/>
      <c r="V201" s="98"/>
      <c r="W201" s="98"/>
      <c r="X201" s="179"/>
    </row>
    <row r="202" spans="3:24" ht="45" customHeight="1" x14ac:dyDescent="0.2">
      <c r="C202" s="195"/>
      <c r="D202" s="537"/>
      <c r="E202" s="634"/>
      <c r="F202" s="263"/>
      <c r="G202" s="631" t="s">
        <v>223</v>
      </c>
      <c r="H202" s="632"/>
      <c r="I202" s="632"/>
      <c r="J202" s="632"/>
      <c r="K202" s="874">
        <f>+表紙!K226</f>
        <v>0</v>
      </c>
      <c r="L202" s="874"/>
      <c r="M202" s="874"/>
      <c r="N202" s="874"/>
      <c r="O202" s="874"/>
      <c r="P202" s="346" t="s">
        <v>13</v>
      </c>
      <c r="Q202" s="901"/>
      <c r="R202" s="902"/>
      <c r="S202" s="902"/>
      <c r="T202" s="902"/>
      <c r="U202" s="903"/>
      <c r="V202" s="98"/>
      <c r="W202" s="98"/>
      <c r="X202" s="179"/>
    </row>
    <row r="203" spans="3:24" ht="45" customHeight="1" x14ac:dyDescent="0.2">
      <c r="C203" s="195"/>
      <c r="D203" s="537"/>
      <c r="E203" s="634"/>
      <c r="F203" s="263"/>
      <c r="G203" s="631" t="s">
        <v>224</v>
      </c>
      <c r="H203" s="632"/>
      <c r="I203" s="632"/>
      <c r="J203" s="632"/>
      <c r="K203" s="874">
        <f>+表紙!K227</f>
        <v>10474</v>
      </c>
      <c r="L203" s="874"/>
      <c r="M203" s="874"/>
      <c r="N203" s="874"/>
      <c r="O203" s="874"/>
      <c r="P203" s="346" t="s">
        <v>13</v>
      </c>
      <c r="Q203" s="901"/>
      <c r="R203" s="902"/>
      <c r="S203" s="902"/>
      <c r="T203" s="902"/>
      <c r="U203" s="903"/>
      <c r="V203" s="98"/>
      <c r="W203" s="98"/>
      <c r="X203" s="179"/>
    </row>
    <row r="204" spans="3:24" ht="45" customHeight="1" x14ac:dyDescent="0.2">
      <c r="C204" s="195"/>
      <c r="D204" s="537"/>
      <c r="E204" s="634"/>
      <c r="F204" s="263"/>
      <c r="G204" s="631" t="s">
        <v>408</v>
      </c>
      <c r="H204" s="632"/>
      <c r="I204" s="632"/>
      <c r="J204" s="632"/>
      <c r="K204" s="874">
        <f>+表紙!K228</f>
        <v>0</v>
      </c>
      <c r="L204" s="874"/>
      <c r="M204" s="874"/>
      <c r="N204" s="874"/>
      <c r="O204" s="874"/>
      <c r="P204" s="346" t="s">
        <v>13</v>
      </c>
      <c r="Q204" s="901"/>
      <c r="R204" s="902"/>
      <c r="S204" s="902"/>
      <c r="T204" s="902"/>
      <c r="U204" s="903"/>
      <c r="V204" s="98"/>
      <c r="W204" s="98"/>
      <c r="X204" s="179"/>
    </row>
    <row r="205" spans="3:24" ht="45" customHeight="1" x14ac:dyDescent="0.2">
      <c r="C205" s="195"/>
      <c r="D205" s="537"/>
      <c r="E205" s="634"/>
      <c r="F205" s="264"/>
      <c r="G205" s="631" t="s">
        <v>409</v>
      </c>
      <c r="H205" s="632"/>
      <c r="I205" s="632"/>
      <c r="J205" s="632"/>
      <c r="K205" s="874">
        <f>+表紙!K229</f>
        <v>0</v>
      </c>
      <c r="L205" s="874"/>
      <c r="M205" s="874"/>
      <c r="N205" s="874"/>
      <c r="O205" s="874"/>
      <c r="P205" s="346" t="s">
        <v>13</v>
      </c>
      <c r="Q205" s="904"/>
      <c r="R205" s="905"/>
      <c r="S205" s="905"/>
      <c r="T205" s="905"/>
      <c r="U205" s="906"/>
      <c r="V205" s="98"/>
      <c r="W205" s="98"/>
      <c r="X205" s="179"/>
    </row>
    <row r="206" spans="3:24" ht="14" customHeight="1" x14ac:dyDescent="0.2">
      <c r="C206" s="195"/>
      <c r="D206" s="537"/>
      <c r="E206" s="634"/>
      <c r="F206" s="180" t="s">
        <v>247</v>
      </c>
      <c r="G206" s="37"/>
      <c r="H206" s="37"/>
      <c r="I206" s="35"/>
      <c r="J206" s="35"/>
      <c r="K206" s="35"/>
      <c r="L206" s="36"/>
      <c r="M206" s="36"/>
      <c r="N206" s="36"/>
      <c r="O206" s="37"/>
      <c r="P206" s="37"/>
      <c r="Q206" s="37"/>
      <c r="R206" s="37"/>
      <c r="S206" s="35"/>
      <c r="T206" s="35"/>
      <c r="U206" s="38"/>
      <c r="V206" s="179"/>
    </row>
    <row r="207" spans="3:24" ht="14" customHeight="1" x14ac:dyDescent="0.2">
      <c r="C207" s="195"/>
      <c r="D207" s="537"/>
      <c r="E207" s="634"/>
      <c r="F207" s="856" t="str">
        <f>IF(COUNTA(表紙!F231)=1,+表紙!F231,"")</f>
        <v/>
      </c>
      <c r="G207" s="857"/>
      <c r="H207" s="857"/>
      <c r="I207" s="857"/>
      <c r="J207" s="857"/>
      <c r="K207" s="857"/>
      <c r="L207" s="857"/>
      <c r="M207" s="857"/>
      <c r="N207" s="857"/>
      <c r="O207" s="857"/>
      <c r="P207" s="857"/>
      <c r="Q207" s="857"/>
      <c r="R207" s="857"/>
      <c r="S207" s="857"/>
      <c r="T207" s="857"/>
      <c r="U207" s="858"/>
      <c r="V207" s="179"/>
    </row>
    <row r="208" spans="3:24" ht="14" customHeight="1" x14ac:dyDescent="0.2">
      <c r="C208" s="195"/>
      <c r="D208" s="537"/>
      <c r="E208" s="634"/>
      <c r="F208" s="856"/>
      <c r="G208" s="857"/>
      <c r="H208" s="857"/>
      <c r="I208" s="857"/>
      <c r="J208" s="857"/>
      <c r="K208" s="857"/>
      <c r="L208" s="857"/>
      <c r="M208" s="857"/>
      <c r="N208" s="857"/>
      <c r="O208" s="857"/>
      <c r="P208" s="857"/>
      <c r="Q208" s="857"/>
      <c r="R208" s="857"/>
      <c r="S208" s="857"/>
      <c r="T208" s="857"/>
      <c r="U208" s="858"/>
      <c r="V208" s="179"/>
    </row>
    <row r="209" spans="1:22" ht="14" customHeight="1" x14ac:dyDescent="0.2">
      <c r="C209" s="195"/>
      <c r="D209" s="537"/>
      <c r="E209" s="634"/>
      <c r="F209" s="856"/>
      <c r="G209" s="857"/>
      <c r="H209" s="857"/>
      <c r="I209" s="857"/>
      <c r="J209" s="857"/>
      <c r="K209" s="857"/>
      <c r="L209" s="857"/>
      <c r="M209" s="857"/>
      <c r="N209" s="857"/>
      <c r="O209" s="857"/>
      <c r="P209" s="857"/>
      <c r="Q209" s="857"/>
      <c r="R209" s="857"/>
      <c r="S209" s="857"/>
      <c r="T209" s="857"/>
      <c r="U209" s="858"/>
      <c r="V209" s="179"/>
    </row>
    <row r="210" spans="1:22" ht="14" customHeight="1" x14ac:dyDescent="0.2">
      <c r="C210" s="195"/>
      <c r="D210" s="537"/>
      <c r="E210" s="634"/>
      <c r="F210" s="856"/>
      <c r="G210" s="857"/>
      <c r="H210" s="857"/>
      <c r="I210" s="857"/>
      <c r="J210" s="857"/>
      <c r="K210" s="857"/>
      <c r="L210" s="857"/>
      <c r="M210" s="857"/>
      <c r="N210" s="857"/>
      <c r="O210" s="857"/>
      <c r="P210" s="857"/>
      <c r="Q210" s="857"/>
      <c r="R210" s="857"/>
      <c r="S210" s="857"/>
      <c r="T210" s="857"/>
      <c r="U210" s="858"/>
      <c r="V210" s="179"/>
    </row>
    <row r="211" spans="1:22" ht="14" customHeight="1" x14ac:dyDescent="0.2">
      <c r="C211" s="195"/>
      <c r="D211" s="537"/>
      <c r="E211" s="634"/>
      <c r="F211" s="856"/>
      <c r="G211" s="857"/>
      <c r="H211" s="857"/>
      <c r="I211" s="857"/>
      <c r="J211" s="857"/>
      <c r="K211" s="857"/>
      <c r="L211" s="857"/>
      <c r="M211" s="857"/>
      <c r="N211" s="857"/>
      <c r="O211" s="857"/>
      <c r="P211" s="857"/>
      <c r="Q211" s="857"/>
      <c r="R211" s="857"/>
      <c r="S211" s="857"/>
      <c r="T211" s="857"/>
      <c r="U211" s="858"/>
      <c r="V211" s="179"/>
    </row>
    <row r="212" spans="1:22" ht="14" customHeight="1" x14ac:dyDescent="0.2">
      <c r="C212" s="195"/>
      <c r="D212" s="537"/>
      <c r="E212" s="634"/>
      <c r="F212" s="856"/>
      <c r="G212" s="857"/>
      <c r="H212" s="857"/>
      <c r="I212" s="857"/>
      <c r="J212" s="857"/>
      <c r="K212" s="857"/>
      <c r="L212" s="857"/>
      <c r="M212" s="857"/>
      <c r="N212" s="857"/>
      <c r="O212" s="857"/>
      <c r="P212" s="857"/>
      <c r="Q212" s="857"/>
      <c r="R212" s="857"/>
      <c r="S212" s="857"/>
      <c r="T212" s="857"/>
      <c r="U212" s="858"/>
      <c r="V212" s="179"/>
    </row>
    <row r="213" spans="1:22" ht="14" customHeight="1" x14ac:dyDescent="0.2">
      <c r="C213" s="195"/>
      <c r="D213" s="537"/>
      <c r="E213" s="634"/>
      <c r="F213" s="856"/>
      <c r="G213" s="857"/>
      <c r="H213" s="857"/>
      <c r="I213" s="857"/>
      <c r="J213" s="857"/>
      <c r="K213" s="857"/>
      <c r="L213" s="857"/>
      <c r="M213" s="857"/>
      <c r="N213" s="857"/>
      <c r="O213" s="857"/>
      <c r="P213" s="857"/>
      <c r="Q213" s="857"/>
      <c r="R213" s="857"/>
      <c r="S213" s="857"/>
      <c r="T213" s="857"/>
      <c r="U213" s="858"/>
      <c r="V213" s="179"/>
    </row>
    <row r="214" spans="1:22" ht="14" customHeight="1" x14ac:dyDescent="0.2">
      <c r="C214" s="195"/>
      <c r="D214" s="537"/>
      <c r="E214" s="634"/>
      <c r="F214" s="856"/>
      <c r="G214" s="857"/>
      <c r="H214" s="857"/>
      <c r="I214" s="857"/>
      <c r="J214" s="857"/>
      <c r="K214" s="857"/>
      <c r="L214" s="857"/>
      <c r="M214" s="857"/>
      <c r="N214" s="857"/>
      <c r="O214" s="857"/>
      <c r="P214" s="857"/>
      <c r="Q214" s="857"/>
      <c r="R214" s="857"/>
      <c r="S214" s="857"/>
      <c r="T214" s="857"/>
      <c r="U214" s="858"/>
      <c r="V214" s="179"/>
    </row>
    <row r="215" spans="1:22" ht="14" customHeight="1" x14ac:dyDescent="0.2">
      <c r="C215" s="195"/>
      <c r="D215" s="537"/>
      <c r="E215" s="634"/>
      <c r="F215" s="859"/>
      <c r="G215" s="860"/>
      <c r="H215" s="860"/>
      <c r="I215" s="860"/>
      <c r="J215" s="860"/>
      <c r="K215" s="860"/>
      <c r="L215" s="860"/>
      <c r="M215" s="860"/>
      <c r="N215" s="860"/>
      <c r="O215" s="860"/>
      <c r="P215" s="860"/>
      <c r="Q215" s="860"/>
      <c r="R215" s="860"/>
      <c r="S215" s="860"/>
      <c r="T215" s="860"/>
      <c r="U215" s="861"/>
      <c r="V215" s="179"/>
    </row>
    <row r="216" spans="1:22" ht="60" customHeight="1" x14ac:dyDescent="0.2">
      <c r="C216" s="864" t="s">
        <v>15</v>
      </c>
      <c r="D216" s="908"/>
      <c r="E216" s="909"/>
      <c r="F216" s="29"/>
      <c r="G216" s="29"/>
      <c r="H216" s="29"/>
      <c r="I216" s="30"/>
      <c r="J216" s="30"/>
      <c r="K216" s="30"/>
      <c r="L216" s="31"/>
      <c r="M216" s="31"/>
      <c r="N216" s="31"/>
      <c r="O216" s="32"/>
      <c r="P216" s="32"/>
      <c r="Q216" s="32"/>
      <c r="R216" s="32"/>
      <c r="S216" s="30"/>
      <c r="T216" s="300"/>
      <c r="U216" s="301"/>
    </row>
    <row r="217" spans="1:22" ht="20" customHeight="1" x14ac:dyDescent="0.2">
      <c r="C217" s="356"/>
      <c r="D217" s="357"/>
      <c r="E217" s="357"/>
      <c r="F217" s="34"/>
      <c r="G217" s="34"/>
      <c r="H217" s="34"/>
      <c r="I217" s="35"/>
      <c r="J217" s="35"/>
      <c r="K217" s="35"/>
      <c r="L217" s="36"/>
      <c r="M217" s="36"/>
      <c r="N217" s="36"/>
      <c r="O217" s="37"/>
      <c r="P217" s="37"/>
      <c r="Q217" s="37"/>
      <c r="R217" s="37"/>
      <c r="S217" s="35"/>
      <c r="T217" s="291"/>
      <c r="U217" s="291"/>
    </row>
    <row r="218" spans="1:22" ht="20" customHeight="1" x14ac:dyDescent="0.2">
      <c r="C218" s="358"/>
      <c r="D218" s="359"/>
      <c r="E218" s="359"/>
      <c r="I218" s="291"/>
      <c r="J218" s="291"/>
      <c r="K218" s="291"/>
      <c r="L218" s="25"/>
      <c r="M218" s="25"/>
      <c r="N218" s="25"/>
      <c r="O218" s="193"/>
      <c r="P218" s="193"/>
      <c r="Q218" s="193"/>
      <c r="R218" s="193"/>
      <c r="S218" s="291"/>
      <c r="T218" s="291"/>
      <c r="U218" s="291"/>
    </row>
    <row r="219" spans="1:22" ht="20" customHeight="1" x14ac:dyDescent="0.2">
      <c r="C219" s="358"/>
      <c r="D219" s="359"/>
      <c r="E219" s="359"/>
      <c r="I219" s="291"/>
      <c r="J219" s="291"/>
      <c r="K219" s="291"/>
      <c r="L219" s="25"/>
      <c r="M219" s="25"/>
      <c r="N219" s="25"/>
      <c r="O219" s="193"/>
      <c r="P219" s="193"/>
      <c r="Q219" s="193"/>
      <c r="R219" s="193"/>
      <c r="S219" s="291"/>
      <c r="T219" s="291"/>
      <c r="U219" s="291"/>
    </row>
    <row r="220" spans="1:22" ht="20" customHeight="1" x14ac:dyDescent="0.2">
      <c r="C220" s="358"/>
      <c r="D220" s="359"/>
      <c r="E220" s="359"/>
      <c r="I220" s="291"/>
      <c r="J220" s="291"/>
      <c r="K220" s="291"/>
      <c r="L220" s="25"/>
      <c r="M220" s="25"/>
      <c r="N220" s="25"/>
      <c r="O220" s="193"/>
      <c r="P220" s="193"/>
      <c r="Q220" s="193"/>
      <c r="R220" s="193"/>
      <c r="S220" s="291"/>
      <c r="T220" s="291"/>
      <c r="U220" s="291"/>
    </row>
    <row r="221" spans="1:22" ht="20" customHeight="1" x14ac:dyDescent="0.2">
      <c r="C221" s="358"/>
      <c r="D221" s="359"/>
      <c r="E221" s="359"/>
      <c r="I221" s="291"/>
      <c r="J221" s="291"/>
      <c r="K221" s="291"/>
      <c r="L221" s="25"/>
      <c r="M221" s="25"/>
      <c r="N221" s="25"/>
      <c r="O221" s="193"/>
      <c r="P221" s="193"/>
      <c r="Q221" s="193"/>
      <c r="R221" s="193"/>
      <c r="S221" s="291"/>
      <c r="T221" s="291"/>
      <c r="U221" s="291"/>
    </row>
    <row r="222" spans="1:22" ht="20" customHeight="1" x14ac:dyDescent="0.2">
      <c r="C222" s="539" t="s">
        <v>420</v>
      </c>
      <c r="D222" s="539"/>
      <c r="E222" s="539"/>
      <c r="F222" s="539"/>
      <c r="G222" s="539"/>
      <c r="H222" s="539"/>
      <c r="I222" s="539"/>
      <c r="J222" s="539"/>
      <c r="K222" s="539"/>
      <c r="L222" s="539"/>
      <c r="M222" s="539"/>
      <c r="N222" s="539"/>
      <c r="O222" s="539"/>
      <c r="P222" s="539"/>
      <c r="Q222" s="539"/>
      <c r="R222" s="539"/>
      <c r="S222" s="539"/>
      <c r="T222" s="539"/>
      <c r="U222" s="539"/>
    </row>
    <row r="223" spans="1:22" ht="13" x14ac:dyDescent="0.2">
      <c r="C223" s="180" t="s">
        <v>268</v>
      </c>
      <c r="D223" s="5"/>
      <c r="E223" s="5"/>
      <c r="F223" s="34"/>
      <c r="G223" s="34"/>
      <c r="H223" s="34"/>
      <c r="I223" s="35"/>
      <c r="J223" s="35"/>
      <c r="K223" s="35"/>
      <c r="L223" s="36"/>
      <c r="M223" s="36"/>
      <c r="N223" s="36"/>
      <c r="O223" s="37"/>
      <c r="P223" s="37"/>
      <c r="Q223" s="37"/>
      <c r="R223" s="37"/>
      <c r="S223" s="35"/>
      <c r="T223" s="35"/>
      <c r="U223" s="38"/>
    </row>
    <row r="224" spans="1:22" ht="15" customHeight="1" x14ac:dyDescent="0.2">
      <c r="A224" s="22">
        <v>11</v>
      </c>
      <c r="C224" s="265"/>
      <c r="D224" s="39"/>
      <c r="E224" s="39"/>
      <c r="F224" s="39"/>
      <c r="G224" s="39"/>
      <c r="H224" s="39"/>
      <c r="I224" s="39"/>
      <c r="J224" s="39"/>
      <c r="K224" s="39"/>
      <c r="L224" s="39"/>
      <c r="M224" s="39"/>
      <c r="N224" s="39"/>
      <c r="O224" s="39"/>
      <c r="P224" s="39"/>
      <c r="Q224" s="39"/>
      <c r="R224" s="39"/>
      <c r="S224" s="39"/>
      <c r="T224" s="39"/>
      <c r="U224" s="40"/>
    </row>
    <row r="225" spans="3:21" ht="24" customHeight="1" x14ac:dyDescent="0.2">
      <c r="C225" s="200">
        <v>1</v>
      </c>
      <c r="D225" s="643" t="s">
        <v>438</v>
      </c>
      <c r="E225" s="643"/>
      <c r="F225" s="643"/>
      <c r="G225" s="643"/>
      <c r="H225" s="643"/>
      <c r="I225" s="643"/>
      <c r="J225" s="643"/>
      <c r="K225" s="643"/>
      <c r="L225" s="643"/>
      <c r="M225" s="643"/>
      <c r="N225" s="643"/>
      <c r="O225" s="643"/>
      <c r="P225" s="643"/>
      <c r="Q225" s="643"/>
      <c r="R225" s="643"/>
      <c r="S225" s="643"/>
      <c r="T225" s="643"/>
      <c r="U225" s="513"/>
    </row>
    <row r="226" spans="3:21" ht="41" customHeight="1" x14ac:dyDescent="0.2">
      <c r="C226" s="200"/>
      <c r="D226" s="643" t="s">
        <v>439</v>
      </c>
      <c r="E226" s="643"/>
      <c r="F226" s="643"/>
      <c r="G226" s="643"/>
      <c r="H226" s="643"/>
      <c r="I226" s="643"/>
      <c r="J226" s="643"/>
      <c r="K226" s="643"/>
      <c r="L226" s="643"/>
      <c r="M226" s="643"/>
      <c r="N226" s="643"/>
      <c r="O226" s="643"/>
      <c r="P226" s="643"/>
      <c r="Q226" s="643"/>
      <c r="R226" s="643"/>
      <c r="S226" s="643"/>
      <c r="T226" s="643"/>
      <c r="U226" s="513"/>
    </row>
    <row r="227" spans="3:21" ht="15" customHeight="1" x14ac:dyDescent="0.2">
      <c r="C227" s="200">
        <v>2</v>
      </c>
      <c r="D227" s="201" t="s">
        <v>440</v>
      </c>
      <c r="E227" s="350"/>
      <c r="F227" s="350"/>
      <c r="G227" s="350"/>
      <c r="H227" s="350"/>
      <c r="I227" s="350"/>
      <c r="J227" s="350"/>
      <c r="K227" s="350"/>
      <c r="L227" s="350"/>
      <c r="M227" s="350"/>
      <c r="N227" s="350"/>
      <c r="O227" s="350"/>
      <c r="P227" s="350"/>
      <c r="Q227" s="350"/>
      <c r="R227" s="350"/>
      <c r="S227" s="350"/>
      <c r="T227" s="350"/>
      <c r="U227" s="351"/>
    </row>
    <row r="228" spans="3:21" ht="15" customHeight="1" x14ac:dyDescent="0.2">
      <c r="C228" s="200">
        <v>3</v>
      </c>
      <c r="D228" s="201" t="s">
        <v>269</v>
      </c>
      <c r="E228" s="350"/>
      <c r="F228" s="350"/>
      <c r="G228" s="350"/>
      <c r="H228" s="350"/>
      <c r="I228" s="350"/>
      <c r="J228" s="350"/>
      <c r="K228" s="350"/>
      <c r="L228" s="350"/>
      <c r="M228" s="350"/>
      <c r="N228" s="350"/>
      <c r="O228" s="350"/>
      <c r="P228" s="350"/>
      <c r="Q228" s="350"/>
      <c r="R228" s="350"/>
      <c r="S228" s="350"/>
      <c r="T228" s="350"/>
      <c r="U228" s="351"/>
    </row>
    <row r="229" spans="3:21" ht="15" customHeight="1" x14ac:dyDescent="0.2">
      <c r="C229" s="200"/>
      <c r="D229" s="202" t="s">
        <v>270</v>
      </c>
      <c r="E229" s="201" t="s">
        <v>273</v>
      </c>
      <c r="F229" s="350"/>
      <c r="G229" s="350"/>
      <c r="H229" s="350"/>
      <c r="I229" s="350"/>
      <c r="J229" s="350"/>
      <c r="K229" s="350"/>
      <c r="L229" s="350"/>
      <c r="M229" s="350"/>
      <c r="N229" s="350"/>
      <c r="O229" s="350"/>
      <c r="P229" s="350"/>
      <c r="Q229" s="350"/>
      <c r="R229" s="350"/>
      <c r="S229" s="350"/>
      <c r="T229" s="350"/>
      <c r="U229" s="351"/>
    </row>
    <row r="230" spans="3:21" ht="39" customHeight="1" x14ac:dyDescent="0.2">
      <c r="C230" s="200"/>
      <c r="D230" s="202" t="s">
        <v>271</v>
      </c>
      <c r="E230" s="643" t="s">
        <v>274</v>
      </c>
      <c r="F230" s="643"/>
      <c r="G230" s="643"/>
      <c r="H230" s="643"/>
      <c r="I230" s="643"/>
      <c r="J230" s="643"/>
      <c r="K230" s="643"/>
      <c r="L230" s="643"/>
      <c r="M230" s="643"/>
      <c r="N230" s="643"/>
      <c r="O230" s="643"/>
      <c r="P230" s="643"/>
      <c r="Q230" s="643"/>
      <c r="R230" s="643"/>
      <c r="S230" s="643"/>
      <c r="T230" s="643"/>
      <c r="U230" s="513"/>
    </row>
    <row r="231" spans="3:21" ht="30" customHeight="1" x14ac:dyDescent="0.2">
      <c r="C231" s="200"/>
      <c r="D231" s="202" t="s">
        <v>272</v>
      </c>
      <c r="E231" s="643" t="s">
        <v>275</v>
      </c>
      <c r="F231" s="643"/>
      <c r="G231" s="643"/>
      <c r="H231" s="643"/>
      <c r="I231" s="643"/>
      <c r="J231" s="643"/>
      <c r="K231" s="643"/>
      <c r="L231" s="643"/>
      <c r="M231" s="643"/>
      <c r="N231" s="643"/>
      <c r="O231" s="643"/>
      <c r="P231" s="643"/>
      <c r="Q231" s="643"/>
      <c r="R231" s="643"/>
      <c r="S231" s="643"/>
      <c r="T231" s="643"/>
      <c r="U231" s="513"/>
    </row>
    <row r="232" spans="3:21" ht="41" customHeight="1" x14ac:dyDescent="0.2">
      <c r="C232" s="200">
        <v>4</v>
      </c>
      <c r="D232" s="643" t="s">
        <v>276</v>
      </c>
      <c r="E232" s="643"/>
      <c r="F232" s="643"/>
      <c r="G232" s="643"/>
      <c r="H232" s="643"/>
      <c r="I232" s="643"/>
      <c r="J232" s="643"/>
      <c r="K232" s="643"/>
      <c r="L232" s="643"/>
      <c r="M232" s="643"/>
      <c r="N232" s="643"/>
      <c r="O232" s="643"/>
      <c r="P232" s="643"/>
      <c r="Q232" s="643"/>
      <c r="R232" s="643"/>
      <c r="S232" s="643"/>
      <c r="T232" s="643"/>
      <c r="U232" s="513"/>
    </row>
    <row r="233" spans="3:21" ht="76.25" customHeight="1" x14ac:dyDescent="0.2">
      <c r="C233" s="200">
        <v>5</v>
      </c>
      <c r="D233" s="643" t="s">
        <v>406</v>
      </c>
      <c r="E233" s="643"/>
      <c r="F233" s="643"/>
      <c r="G233" s="643"/>
      <c r="H233" s="643"/>
      <c r="I233" s="643"/>
      <c r="J233" s="643"/>
      <c r="K233" s="643"/>
      <c r="L233" s="643"/>
      <c r="M233" s="643"/>
      <c r="N233" s="643"/>
      <c r="O233" s="643"/>
      <c r="P233" s="643"/>
      <c r="Q233" s="643"/>
      <c r="R233" s="643"/>
      <c r="S233" s="643"/>
      <c r="T233" s="643"/>
      <c r="U233" s="513"/>
    </row>
    <row r="234" spans="3:21" ht="41" customHeight="1" x14ac:dyDescent="0.2">
      <c r="C234" s="200">
        <v>6</v>
      </c>
      <c r="D234" s="643" t="s">
        <v>277</v>
      </c>
      <c r="E234" s="643"/>
      <c r="F234" s="643"/>
      <c r="G234" s="643"/>
      <c r="H234" s="643"/>
      <c r="I234" s="643"/>
      <c r="J234" s="643"/>
      <c r="K234" s="643"/>
      <c r="L234" s="643"/>
      <c r="M234" s="643"/>
      <c r="N234" s="643"/>
      <c r="O234" s="643"/>
      <c r="P234" s="643"/>
      <c r="Q234" s="643"/>
      <c r="R234" s="643"/>
      <c r="S234" s="643"/>
      <c r="T234" s="643"/>
      <c r="U234" s="513"/>
    </row>
    <row r="235" spans="3:21" ht="15" customHeight="1" x14ac:dyDescent="0.2">
      <c r="C235" s="200">
        <v>7</v>
      </c>
      <c r="D235" s="201" t="s">
        <v>407</v>
      </c>
      <c r="E235" s="350"/>
      <c r="F235" s="350"/>
      <c r="G235" s="350"/>
      <c r="H235" s="350"/>
      <c r="I235" s="350"/>
      <c r="J235" s="350"/>
      <c r="K235" s="350"/>
      <c r="L235" s="350"/>
      <c r="M235" s="350"/>
      <c r="N235" s="350"/>
      <c r="O235" s="350"/>
      <c r="P235" s="350"/>
      <c r="Q235" s="350"/>
      <c r="R235" s="350"/>
      <c r="S235" s="350"/>
      <c r="T235" s="350"/>
      <c r="U235" s="351"/>
    </row>
    <row r="236" spans="3:21" ht="15" customHeight="1" x14ac:dyDescent="0.2">
      <c r="C236" s="203"/>
      <c r="D236" s="41"/>
      <c r="E236" s="41"/>
      <c r="F236" s="41"/>
      <c r="G236" s="41"/>
      <c r="H236" s="41"/>
      <c r="I236" s="41"/>
      <c r="J236" s="41"/>
      <c r="K236" s="41"/>
      <c r="L236" s="41"/>
      <c r="M236" s="41"/>
      <c r="N236" s="41"/>
      <c r="O236" s="41"/>
      <c r="P236" s="41"/>
      <c r="Q236" s="41"/>
      <c r="R236" s="41"/>
      <c r="S236" s="41"/>
      <c r="T236" s="41"/>
      <c r="U236" s="42"/>
    </row>
    <row r="237" spans="3:21" ht="15" customHeight="1" x14ac:dyDescent="0.2"/>
    <row r="238" spans="3:21" ht="23.25" customHeight="1" x14ac:dyDescent="0.2"/>
    <row r="239" spans="3:21" ht="23.25" customHeight="1" x14ac:dyDescent="0.2"/>
    <row r="240" spans="3:21" ht="23.25" customHeight="1" x14ac:dyDescent="0.2"/>
    <row r="241" ht="23.25" customHeight="1" x14ac:dyDescent="0.2"/>
  </sheetData>
  <sheetProtection algorithmName="SHA-512" hashValue="tZ1xSfwslTGGaV2UZpgUG9anJH1rObpggFyHXFYdzOtJ55AyVr+KIlbazcwO99wjUT8KLLKBGDWHA1pli5ycWw==" saltValue="pAypZe512ZlcX0EHVoWVZA==" spinCount="100000" sheet="1" objects="1" scenarios="1"/>
  <mergeCells count="147">
    <mergeCell ref="D233:U233"/>
    <mergeCell ref="D234:U234"/>
    <mergeCell ref="C222:U222"/>
    <mergeCell ref="F207:U215"/>
    <mergeCell ref="D225:U225"/>
    <mergeCell ref="D226:U226"/>
    <mergeCell ref="E230:U230"/>
    <mergeCell ref="E231:U231"/>
    <mergeCell ref="D232:U232"/>
    <mergeCell ref="C216:E216"/>
    <mergeCell ref="E200:E215"/>
    <mergeCell ref="G203:J203"/>
    <mergeCell ref="Q201:U205"/>
    <mergeCell ref="E158:E169"/>
    <mergeCell ref="C156:U156"/>
    <mergeCell ref="D144:D155"/>
    <mergeCell ref="E144:E155"/>
    <mergeCell ref="Q145:U145"/>
    <mergeCell ref="Q146:U146"/>
    <mergeCell ref="F148:U155"/>
    <mergeCell ref="F161:U169"/>
    <mergeCell ref="D200:D215"/>
    <mergeCell ref="D158:D169"/>
    <mergeCell ref="G188:J188"/>
    <mergeCell ref="G204:J204"/>
    <mergeCell ref="G205:J205"/>
    <mergeCell ref="K185:O185"/>
    <mergeCell ref="K186:O186"/>
    <mergeCell ref="F190:U198"/>
    <mergeCell ref="K187:O187"/>
    <mergeCell ref="K188:O188"/>
    <mergeCell ref="F184:J184"/>
    <mergeCell ref="G185:J185"/>
    <mergeCell ref="K204:O204"/>
    <mergeCell ref="K205:O205"/>
    <mergeCell ref="F201:J201"/>
    <mergeCell ref="G202:J202"/>
    <mergeCell ref="Q184:U188"/>
    <mergeCell ref="D170:D181"/>
    <mergeCell ref="E170:E181"/>
    <mergeCell ref="D183:D198"/>
    <mergeCell ref="E183:E198"/>
    <mergeCell ref="F171:J171"/>
    <mergeCell ref="K171:O171"/>
    <mergeCell ref="Q171:U171"/>
    <mergeCell ref="K184:O184"/>
    <mergeCell ref="F173:U181"/>
    <mergeCell ref="C199:U199"/>
    <mergeCell ref="G186:J186"/>
    <mergeCell ref="G187:J187"/>
    <mergeCell ref="K201:O201"/>
    <mergeCell ref="K202:O202"/>
    <mergeCell ref="K203:O203"/>
    <mergeCell ref="F96:U100"/>
    <mergeCell ref="D120:D130"/>
    <mergeCell ref="K145:O145"/>
    <mergeCell ref="K146:O146"/>
    <mergeCell ref="Q133:U133"/>
    <mergeCell ref="Q134:U134"/>
    <mergeCell ref="E101:E106"/>
    <mergeCell ref="E109:E119"/>
    <mergeCell ref="F102:U106"/>
    <mergeCell ref="F112:U119"/>
    <mergeCell ref="F123:U130"/>
    <mergeCell ref="F136:U143"/>
    <mergeCell ref="D132:D143"/>
    <mergeCell ref="E132:E143"/>
    <mergeCell ref="F145:J145"/>
    <mergeCell ref="F146:J146"/>
    <mergeCell ref="Q121:U121"/>
    <mergeCell ref="Q110:U110"/>
    <mergeCell ref="F133:J133"/>
    <mergeCell ref="F134:J134"/>
    <mergeCell ref="K133:O133"/>
    <mergeCell ref="K134:O134"/>
    <mergeCell ref="S83:T83"/>
    <mergeCell ref="F159:J159"/>
    <mergeCell ref="K159:O159"/>
    <mergeCell ref="Q159:U159"/>
    <mergeCell ref="F121:J121"/>
    <mergeCell ref="K121:O121"/>
    <mergeCell ref="F33:I33"/>
    <mergeCell ref="F38:U48"/>
    <mergeCell ref="C50:U50"/>
    <mergeCell ref="D53:U62"/>
    <mergeCell ref="F34:I34"/>
    <mergeCell ref="E95:E100"/>
    <mergeCell ref="D101:D106"/>
    <mergeCell ref="E79:E93"/>
    <mergeCell ref="C64:C70"/>
    <mergeCell ref="D95:D100"/>
    <mergeCell ref="E120:E130"/>
    <mergeCell ref="D109:D119"/>
    <mergeCell ref="F36:U36"/>
    <mergeCell ref="F85:U93"/>
    <mergeCell ref="C79:C85"/>
    <mergeCell ref="D79:D93"/>
    <mergeCell ref="C107:U107"/>
    <mergeCell ref="F110:J110"/>
    <mergeCell ref="F37:U37"/>
    <mergeCell ref="Q65:U66"/>
    <mergeCell ref="K81:O81"/>
    <mergeCell ref="Q80:U81"/>
    <mergeCell ref="F70:U78"/>
    <mergeCell ref="S68:T68"/>
    <mergeCell ref="K80:M80"/>
    <mergeCell ref="D64:D78"/>
    <mergeCell ref="E64:E78"/>
    <mergeCell ref="K65:M65"/>
    <mergeCell ref="K66:O66"/>
    <mergeCell ref="E39:E42"/>
    <mergeCell ref="D43:E47"/>
    <mergeCell ref="K110:O110"/>
    <mergeCell ref="P4:P5"/>
    <mergeCell ref="P11:T11"/>
    <mergeCell ref="C22:U22"/>
    <mergeCell ref="Q4:S4"/>
    <mergeCell ref="Q5:S5"/>
    <mergeCell ref="C6:U6"/>
    <mergeCell ref="C8:U9"/>
    <mergeCell ref="L16:T16"/>
    <mergeCell ref="L17:T17"/>
    <mergeCell ref="C13:F13"/>
    <mergeCell ref="N31:R31"/>
    <mergeCell ref="O19:T19"/>
    <mergeCell ref="F32:I32"/>
    <mergeCell ref="J32:M32"/>
    <mergeCell ref="P24:U24"/>
    <mergeCell ref="P25:U25"/>
    <mergeCell ref="F30:K30"/>
    <mergeCell ref="N30:U30"/>
    <mergeCell ref="D33:E34"/>
    <mergeCell ref="J34:M34"/>
    <mergeCell ref="F24:O25"/>
    <mergeCell ref="J33:M33"/>
    <mergeCell ref="N34:R34"/>
    <mergeCell ref="F31:I31"/>
    <mergeCell ref="J31:M31"/>
    <mergeCell ref="N33:R33"/>
    <mergeCell ref="C26:E27"/>
    <mergeCell ref="N32:R32"/>
    <mergeCell ref="C28:E28"/>
    <mergeCell ref="C24:E25"/>
    <mergeCell ref="Q26:U26"/>
    <mergeCell ref="F28:U28"/>
    <mergeCell ref="N27:U27"/>
    <mergeCell ref="F26:M27"/>
  </mergeCells>
  <phoneticPr fontId="3"/>
  <printOptions horizontalCentered="1"/>
  <pageMargins left="0.6692913385826772" right="0.62992125984251968" top="0.55118110236220474" bottom="0.55118110236220474" header="0" footer="0.51181102362204722"/>
  <pageSetup paperSize="9" scale="95" fitToHeight="2" orientation="portrait" blackAndWhite="1" r:id="rId1"/>
  <headerFooter alignWithMargins="0"/>
  <rowBreaks count="5" manualBreakCount="5">
    <brk id="49" min="2" max="20" man="1"/>
    <brk id="106" min="2" max="20" man="1"/>
    <brk id="155" min="2" max="20" man="1"/>
    <brk id="198" min="2" max="20" man="1"/>
    <brk id="221" min="2" max="20" man="1"/>
  </rowBreaks>
  <drawing r:id="rId2"/>
  <legacy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3"/>
  <dimension ref="B2:D14"/>
  <sheetViews>
    <sheetView showGridLines="0" zoomScaleNormal="100" workbookViewId="0">
      <selection activeCell="B4" sqref="B4:C4"/>
    </sheetView>
  </sheetViews>
  <sheetFormatPr defaultRowHeight="13" x14ac:dyDescent="0.2"/>
  <cols>
    <col min="2" max="2" width="17.6328125" customWidth="1"/>
    <col min="3" max="3" width="65.6328125" customWidth="1"/>
    <col min="4" max="4" width="1.6328125" customWidth="1"/>
  </cols>
  <sheetData>
    <row r="2" spans="2:4" x14ac:dyDescent="0.2">
      <c r="B2" t="s">
        <v>162</v>
      </c>
    </row>
    <row r="4" spans="2:4" ht="65.150000000000006" customHeight="1" x14ac:dyDescent="0.2">
      <c r="B4" s="910" t="s">
        <v>170</v>
      </c>
      <c r="C4" s="910"/>
    </row>
    <row r="5" spans="2:4" ht="13.5" thickBot="1" x14ac:dyDescent="0.25">
      <c r="B5" s="6"/>
    </row>
    <row r="6" spans="2:4" x14ac:dyDescent="0.2">
      <c r="B6" s="105" t="s">
        <v>160</v>
      </c>
      <c r="C6" s="7" t="s">
        <v>161</v>
      </c>
    </row>
    <row r="7" spans="2:4" ht="114.9" customHeight="1" x14ac:dyDescent="0.2">
      <c r="B7" s="106" t="s">
        <v>52</v>
      </c>
      <c r="C7" s="8" t="s">
        <v>163</v>
      </c>
    </row>
    <row r="8" spans="2:4" ht="125.15" customHeight="1" x14ac:dyDescent="0.2">
      <c r="B8" s="107" t="s">
        <v>53</v>
      </c>
      <c r="C8" s="8" t="s">
        <v>164</v>
      </c>
    </row>
    <row r="9" spans="2:4" ht="75" customHeight="1" x14ac:dyDescent="0.2">
      <c r="B9" s="108" t="s">
        <v>54</v>
      </c>
      <c r="C9" s="8" t="s">
        <v>165</v>
      </c>
    </row>
    <row r="10" spans="2:4" ht="65.150000000000006" customHeight="1" x14ac:dyDescent="0.2">
      <c r="B10" s="108" t="s">
        <v>55</v>
      </c>
      <c r="C10" s="8" t="s">
        <v>166</v>
      </c>
    </row>
    <row r="11" spans="2:4" ht="39.9" customHeight="1" x14ac:dyDescent="0.2">
      <c r="B11" s="108" t="s">
        <v>56</v>
      </c>
      <c r="C11" s="8" t="s">
        <v>167</v>
      </c>
    </row>
    <row r="12" spans="2:4" ht="30" customHeight="1" x14ac:dyDescent="0.2">
      <c r="B12" s="108" t="s">
        <v>57</v>
      </c>
      <c r="C12" s="8" t="s">
        <v>168</v>
      </c>
    </row>
    <row r="13" spans="2:4" ht="30" customHeight="1" thickBot="1" x14ac:dyDescent="0.25">
      <c r="B13" s="109" t="s">
        <v>58</v>
      </c>
      <c r="C13" s="9" t="s">
        <v>169</v>
      </c>
      <c r="D13" s="110"/>
    </row>
    <row r="14" spans="2:4" ht="60" customHeight="1" x14ac:dyDescent="0.2">
      <c r="B14" s="911" t="s">
        <v>171</v>
      </c>
      <c r="C14" s="911"/>
      <c r="D14" s="111"/>
    </row>
  </sheetData>
  <sheetProtection algorithmName="SHA-512" hashValue="Uuo9Ie4eILbI2FUBAZKkzWhzAI3qjATEgpxe2WmHQ37Zi2HV77OgbOfsdHZ3Oga/9yylTsmmLP/ixrstFOY+lQ==" saltValue="B7PZmyoT0Bf/4zGVSv/x+A==" spinCount="100000" sheet="1" objects="1" scenarios="1"/>
  <mergeCells count="2">
    <mergeCell ref="B4:C4"/>
    <mergeCell ref="B14:C14"/>
  </mergeCells>
  <phoneticPr fontId="3"/>
  <printOptions horizontalCentered="1"/>
  <pageMargins left="0.78740157480314965" right="0.78740157480314965" top="0.98425196850393704" bottom="0.98425196850393704"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BI76"/>
  <sheetViews>
    <sheetView showGridLines="0" zoomScaleNormal="100" workbookViewId="0">
      <selection activeCell="G4" sqref="G4"/>
    </sheetView>
  </sheetViews>
  <sheetFormatPr defaultColWidth="9" defaultRowHeight="12" x14ac:dyDescent="0.2"/>
  <cols>
    <col min="1" max="2" width="2.90625" style="45" customWidth="1"/>
    <col min="3" max="3" width="15.36328125" style="45" customWidth="1"/>
    <col min="4" max="5" width="2.90625" style="45" customWidth="1"/>
    <col min="6" max="6" width="3" style="45" customWidth="1"/>
    <col min="7" max="7" width="11.453125" style="45" customWidth="1"/>
    <col min="8" max="8" width="2.36328125" style="45" customWidth="1"/>
    <col min="9" max="10" width="2.453125" style="45" customWidth="1"/>
    <col min="11" max="11" width="2.81640625" style="45" customWidth="1"/>
    <col min="12" max="12" width="2.90625" style="45" customWidth="1"/>
    <col min="13" max="14" width="2.81640625" style="45" customWidth="1"/>
    <col min="15" max="15" width="3" style="45" customWidth="1"/>
    <col min="16" max="18" width="4.81640625" style="45" customWidth="1"/>
    <col min="19" max="21" width="2.90625" style="45" customWidth="1"/>
    <col min="22" max="23" width="2.453125" style="45" customWidth="1"/>
    <col min="24" max="24" width="2.90625" style="45" customWidth="1"/>
    <col min="25" max="25" width="7.81640625" style="45" customWidth="1"/>
    <col min="26" max="26" width="4.81640625" style="45" customWidth="1"/>
    <col min="27" max="27" width="2" style="45" customWidth="1"/>
    <col min="28" max="29" width="2.36328125" style="45" customWidth="1"/>
    <col min="30" max="30" width="3.08984375" style="45" customWidth="1"/>
    <col min="31" max="32" width="2.36328125" style="45" customWidth="1"/>
    <col min="33" max="33" width="2.90625" style="45" customWidth="1"/>
    <col min="34" max="34" width="7.81640625" style="45" customWidth="1"/>
    <col min="35" max="36" width="4.36328125" style="45" customWidth="1"/>
    <col min="37" max="37" width="3.36328125" style="45" customWidth="1"/>
    <col min="38" max="38" width="2.81640625" style="45" customWidth="1"/>
    <col min="39" max="39" width="2.90625" style="45" customWidth="1"/>
    <col min="40" max="40" width="10.81640625" style="45" customWidth="1"/>
    <col min="41" max="41" width="2.90625" style="45" customWidth="1"/>
    <col min="42" max="43" width="2.453125" style="45" customWidth="1"/>
    <col min="44" max="44" width="2.81640625" style="45" customWidth="1"/>
    <col min="45" max="45" width="7.81640625" style="45" customWidth="1"/>
    <col min="46" max="46" width="11.81640625" style="45" customWidth="1"/>
    <col min="47" max="47" width="1.90625" style="45" customWidth="1"/>
    <col min="48" max="57" width="9" style="45"/>
    <col min="58" max="58" width="16.1796875" style="45" customWidth="1"/>
    <col min="59" max="16384" width="9" style="45"/>
  </cols>
  <sheetData>
    <row r="1" spans="2:47" ht="27" customHeight="1" x14ac:dyDescent="0.2">
      <c r="F1" s="44"/>
      <c r="R1" s="92" t="s">
        <v>96</v>
      </c>
      <c r="S1" s="92" t="s">
        <v>352</v>
      </c>
    </row>
    <row r="2" spans="2:47" ht="12" customHeight="1" thickBot="1" x14ac:dyDescent="0.25">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25" customHeight="1" x14ac:dyDescent="0.2">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3.5" thickBot="1" x14ac:dyDescent="0.25">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2">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三晃商事株式会社</v>
      </c>
      <c r="AF5" s="653"/>
      <c r="AG5" s="653"/>
      <c r="AH5" s="653"/>
      <c r="AI5" s="653"/>
      <c r="AJ5" s="653"/>
      <c r="AK5" s="653"/>
      <c r="AL5" s="653"/>
      <c r="AM5" s="653"/>
      <c r="AN5" s="653"/>
      <c r="AO5" s="653"/>
      <c r="AP5" s="653"/>
      <c r="AQ5" s="653"/>
      <c r="AR5" s="653"/>
      <c r="AS5" s="653"/>
      <c r="AT5" s="653"/>
      <c r="AU5" s="653"/>
    </row>
    <row r="6" spans="2:47" ht="24.75" customHeight="1" thickBot="1" x14ac:dyDescent="0.25">
      <c r="B6" s="159"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25" customHeight="1" thickBot="1" x14ac:dyDescent="0.25">
      <c r="B7" s="715" t="s">
        <v>90</v>
      </c>
      <c r="C7" s="716"/>
      <c r="D7" s="717" t="s">
        <v>203</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25" customHeight="1" thickTop="1" thickBot="1" x14ac:dyDescent="0.25">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5">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5">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5">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5">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5">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5">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5">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5">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5">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5">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5">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5">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5">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5">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5">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5">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5">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5">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5">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5">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5">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5">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5">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5">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5">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2">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2">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2">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2">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 x14ac:dyDescent="0.2">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 x14ac:dyDescent="0.2">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 x14ac:dyDescent="0.2">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 x14ac:dyDescent="0.2">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 x14ac:dyDescent="0.2">
      <c r="H42" s="75"/>
      <c r="I42" s="75"/>
      <c r="J42" s="75"/>
      <c r="Q42" s="75"/>
      <c r="R42" s="75"/>
      <c r="S42" s="75"/>
      <c r="AP42" s="58"/>
      <c r="AQ42" s="58"/>
      <c r="AR42" s="132"/>
      <c r="AS42" s="70"/>
    </row>
    <row r="43" spans="2:61" x14ac:dyDescent="0.2">
      <c r="H43" s="75"/>
      <c r="I43" s="75"/>
      <c r="J43" s="75"/>
      <c r="Q43" s="75"/>
      <c r="R43" s="75"/>
      <c r="S43" s="75"/>
      <c r="AV43" s="75"/>
    </row>
    <row r="44" spans="2:61" x14ac:dyDescent="0.2">
      <c r="H44" s="75"/>
      <c r="I44" s="75"/>
      <c r="J44" s="75"/>
      <c r="Q44" s="75"/>
      <c r="R44" s="75"/>
      <c r="S44" s="75"/>
      <c r="AV44" s="75"/>
    </row>
    <row r="45" spans="2:61" x14ac:dyDescent="0.2">
      <c r="H45" s="75"/>
      <c r="I45" s="75"/>
      <c r="J45" s="75"/>
      <c r="Q45" s="75"/>
      <c r="R45" s="75"/>
      <c r="S45" s="75"/>
    </row>
    <row r="46" spans="2:61" x14ac:dyDescent="0.2">
      <c r="H46" s="75"/>
      <c r="I46" s="75"/>
      <c r="J46" s="75"/>
      <c r="Q46" s="75"/>
      <c r="R46" s="75"/>
      <c r="S46" s="75"/>
    </row>
    <row r="47" spans="2:61" ht="13" x14ac:dyDescent="0.2">
      <c r="H47" s="75"/>
      <c r="I47" s="75"/>
      <c r="J47" s="75"/>
      <c r="Q47" s="75"/>
      <c r="R47" s="75"/>
      <c r="S47" s="75"/>
      <c r="BG47" s="76"/>
      <c r="BH47" s="76"/>
      <c r="BI47" s="73"/>
    </row>
    <row r="48" spans="2:61" x14ac:dyDescent="0.2">
      <c r="H48" s="75"/>
      <c r="I48" s="75"/>
      <c r="J48" s="75"/>
      <c r="Q48" s="75"/>
      <c r="R48" s="75"/>
      <c r="S48" s="75"/>
      <c r="BG48" s="73"/>
    </row>
    <row r="49" spans="7:61" x14ac:dyDescent="0.2">
      <c r="G49" s="75"/>
      <c r="H49" s="75"/>
      <c r="I49" s="75"/>
      <c r="J49" s="75"/>
      <c r="Q49" s="75"/>
      <c r="R49" s="75"/>
      <c r="S49" s="75"/>
      <c r="BD49" s="73"/>
      <c r="BE49" s="73"/>
      <c r="BF49" s="73"/>
      <c r="BG49" s="73"/>
    </row>
    <row r="50" spans="7:61" x14ac:dyDescent="0.2">
      <c r="G50" s="75"/>
      <c r="H50" s="75"/>
      <c r="I50" s="75"/>
      <c r="J50" s="75"/>
      <c r="Q50" s="75"/>
      <c r="R50" s="75"/>
      <c r="S50" s="75"/>
      <c r="BD50" s="73"/>
      <c r="BE50" s="73"/>
      <c r="BF50" s="73"/>
      <c r="BG50" s="73"/>
    </row>
    <row r="51" spans="7:61" x14ac:dyDescent="0.2">
      <c r="G51" s="75"/>
      <c r="H51" s="75"/>
      <c r="I51" s="75"/>
      <c r="J51" s="75"/>
      <c r="Q51" s="75"/>
      <c r="R51" s="75"/>
      <c r="S51" s="75"/>
      <c r="BD51" s="73"/>
      <c r="BE51" s="73"/>
      <c r="BF51" s="73"/>
      <c r="BG51" s="73"/>
    </row>
    <row r="52" spans="7:61" x14ac:dyDescent="0.2">
      <c r="G52" s="75"/>
      <c r="H52" s="75"/>
      <c r="I52" s="75"/>
      <c r="J52" s="75"/>
      <c r="Q52" s="75"/>
      <c r="R52" s="75"/>
      <c r="S52" s="75"/>
      <c r="BD52" s="73"/>
      <c r="BE52" s="73"/>
      <c r="BF52" s="73"/>
      <c r="BG52" s="73"/>
    </row>
    <row r="53" spans="7:61" x14ac:dyDescent="0.2">
      <c r="G53" s="75"/>
      <c r="H53" s="75"/>
      <c r="I53" s="75"/>
      <c r="J53" s="75"/>
      <c r="Q53" s="75"/>
      <c r="R53" s="75"/>
      <c r="S53" s="75"/>
      <c r="BD53" s="73"/>
      <c r="BF53" s="73"/>
      <c r="BG53" s="73"/>
      <c r="BH53" s="73"/>
      <c r="BI53" s="73"/>
    </row>
    <row r="54" spans="7:61" x14ac:dyDescent="0.2">
      <c r="G54" s="75"/>
      <c r="H54" s="75"/>
      <c r="I54" s="75"/>
      <c r="J54" s="75"/>
      <c r="Q54" s="75"/>
      <c r="R54" s="75"/>
      <c r="S54" s="75"/>
      <c r="BC54" s="73"/>
      <c r="BD54" s="77"/>
      <c r="BF54" s="73"/>
      <c r="BG54" s="73"/>
      <c r="BH54" s="73"/>
      <c r="BI54" s="73"/>
    </row>
    <row r="55" spans="7:61" x14ac:dyDescent="0.2">
      <c r="G55" s="75"/>
      <c r="H55" s="75"/>
      <c r="I55" s="75"/>
      <c r="J55" s="75"/>
      <c r="Q55" s="75"/>
      <c r="R55" s="75"/>
      <c r="S55" s="75"/>
      <c r="BC55" s="73"/>
      <c r="BD55" s="77"/>
      <c r="BF55" s="73"/>
      <c r="BG55" s="73"/>
      <c r="BH55" s="73"/>
      <c r="BI55" s="73"/>
    </row>
    <row r="56" spans="7:61" x14ac:dyDescent="0.2">
      <c r="G56" s="75"/>
      <c r="H56" s="75"/>
      <c r="I56" s="75"/>
      <c r="J56" s="75"/>
      <c r="Q56" s="75"/>
      <c r="R56" s="75"/>
      <c r="S56" s="75"/>
      <c r="BC56" s="73"/>
      <c r="BD56" s="77"/>
      <c r="BF56" s="73"/>
      <c r="BG56" s="73"/>
      <c r="BH56" s="73"/>
      <c r="BI56" s="73"/>
    </row>
    <row r="57" spans="7:61" x14ac:dyDescent="0.2">
      <c r="G57" s="75"/>
      <c r="H57" s="75"/>
      <c r="BC57" s="73"/>
      <c r="BD57" s="77"/>
      <c r="BF57" s="73"/>
      <c r="BG57" s="73"/>
      <c r="BH57" s="73"/>
      <c r="BI57" s="73"/>
    </row>
    <row r="58" spans="7:61" ht="12.5" x14ac:dyDescent="0.2">
      <c r="G58" s="75"/>
      <c r="H58" s="75"/>
      <c r="K58" s="75"/>
      <c r="L58" s="78"/>
      <c r="M58" s="75"/>
      <c r="N58" s="75"/>
      <c r="BC58" s="73"/>
      <c r="BD58" s="77"/>
      <c r="BF58" s="73"/>
      <c r="BG58" s="73"/>
      <c r="BH58" s="73"/>
      <c r="BI58" s="73"/>
    </row>
    <row r="59" spans="7:61" x14ac:dyDescent="0.2">
      <c r="G59" s="75"/>
      <c r="H59" s="75"/>
      <c r="BC59" s="73"/>
      <c r="BD59" s="77"/>
      <c r="BF59" s="73"/>
      <c r="BG59" s="73"/>
      <c r="BH59" s="73"/>
      <c r="BI59" s="73"/>
    </row>
    <row r="60" spans="7:61" x14ac:dyDescent="0.2">
      <c r="G60" s="75"/>
      <c r="H60" s="75"/>
      <c r="BC60" s="73"/>
      <c r="BD60" s="77"/>
      <c r="BF60" s="73"/>
      <c r="BG60" s="73"/>
      <c r="BH60" s="73"/>
      <c r="BI60" s="73"/>
    </row>
    <row r="61" spans="7:61" x14ac:dyDescent="0.2">
      <c r="G61" s="75"/>
      <c r="H61" s="75"/>
      <c r="BC61" s="73"/>
      <c r="BD61" s="77"/>
      <c r="BF61" s="73"/>
      <c r="BG61" s="73"/>
      <c r="BH61" s="73"/>
      <c r="BI61" s="73"/>
    </row>
    <row r="62" spans="7:61" x14ac:dyDescent="0.2">
      <c r="BC62" s="73"/>
      <c r="BD62" s="77"/>
      <c r="BF62" s="73"/>
      <c r="BG62" s="73"/>
      <c r="BH62" s="73"/>
      <c r="BI62" s="73"/>
    </row>
    <row r="63" spans="7:61" x14ac:dyDescent="0.2">
      <c r="BC63" s="73"/>
      <c r="BD63" s="77"/>
      <c r="BF63" s="73"/>
      <c r="BG63" s="73"/>
      <c r="BH63" s="73"/>
      <c r="BI63" s="73"/>
    </row>
    <row r="64" spans="7:61" x14ac:dyDescent="0.2">
      <c r="BC64" s="73"/>
      <c r="BD64" s="77"/>
      <c r="BF64" s="73"/>
      <c r="BG64" s="73"/>
      <c r="BH64" s="73"/>
      <c r="BI64" s="73"/>
    </row>
    <row r="65" spans="11:61" x14ac:dyDescent="0.2">
      <c r="BC65" s="73"/>
      <c r="BD65" s="77"/>
      <c r="BF65" s="73"/>
      <c r="BG65" s="73"/>
      <c r="BH65" s="73"/>
      <c r="BI65" s="73"/>
    </row>
    <row r="66" spans="11:61" x14ac:dyDescent="0.2">
      <c r="BC66" s="73"/>
      <c r="BD66" s="77"/>
      <c r="BF66" s="73"/>
      <c r="BG66" s="73"/>
      <c r="BH66" s="73"/>
      <c r="BI66" s="73"/>
    </row>
    <row r="67" spans="11:61" x14ac:dyDescent="0.2">
      <c r="BC67" s="73"/>
      <c r="BD67" s="77"/>
      <c r="BF67" s="73"/>
      <c r="BG67" s="73"/>
      <c r="BH67" s="73"/>
      <c r="BI67" s="73"/>
    </row>
    <row r="69" spans="11:61" ht="12.5" x14ac:dyDescent="0.2">
      <c r="K69" s="75"/>
      <c r="L69" s="78"/>
      <c r="M69" s="75"/>
      <c r="N69" s="75"/>
    </row>
    <row r="70" spans="11:61" ht="12.5" x14ac:dyDescent="0.2">
      <c r="K70" s="75"/>
      <c r="L70" s="78"/>
      <c r="M70" s="75"/>
      <c r="N70" s="75"/>
    </row>
    <row r="71" spans="11:61" ht="12.5" x14ac:dyDescent="0.2">
      <c r="K71" s="75"/>
      <c r="L71" s="78"/>
      <c r="M71" s="75"/>
      <c r="N71" s="75"/>
    </row>
    <row r="72" spans="11:61" ht="12.5" x14ac:dyDescent="0.2">
      <c r="K72" s="75"/>
      <c r="L72" s="78"/>
      <c r="M72" s="75"/>
      <c r="N72" s="75"/>
    </row>
    <row r="73" spans="11:61" ht="12.5" x14ac:dyDescent="0.2">
      <c r="K73" s="75"/>
      <c r="L73" s="78"/>
      <c r="M73" s="75"/>
      <c r="N73" s="75"/>
    </row>
    <row r="74" spans="11:61" ht="12.5" x14ac:dyDescent="0.2">
      <c r="K74" s="75"/>
      <c r="L74" s="78"/>
      <c r="M74" s="75"/>
      <c r="N74" s="75"/>
    </row>
    <row r="75" spans="11:61" ht="12.5" x14ac:dyDescent="0.2">
      <c r="K75" s="75"/>
      <c r="L75" s="78"/>
      <c r="M75" s="75"/>
      <c r="N75" s="75"/>
    </row>
    <row r="76" spans="11:61" ht="12.5" x14ac:dyDescent="0.2">
      <c r="K76" s="75"/>
      <c r="L76" s="78"/>
      <c r="M76" s="75"/>
      <c r="N76" s="75"/>
    </row>
  </sheetData>
  <sheetProtection algorithmName="SHA-512" hashValue="Pd+BkfRv1DAvDS4y9MWAWbZdiPi0CLao+mtivqmw3ZMEaZjyqb5hUqYZBb+uckPOdlgGfoIlzqnjtZY6k/LaPw==" saltValue="56MnvcKT6CWWgaVuioI9GA=="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xr:uid="{00000000-0002-0000-02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2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BI76"/>
  <sheetViews>
    <sheetView showGridLines="0" workbookViewId="0"/>
  </sheetViews>
  <sheetFormatPr defaultColWidth="9" defaultRowHeight="12" x14ac:dyDescent="0.2"/>
  <cols>
    <col min="1" max="2" width="2.90625" style="45" customWidth="1"/>
    <col min="3" max="3" width="15.36328125" style="45" customWidth="1"/>
    <col min="4" max="5" width="2.90625" style="45" customWidth="1"/>
    <col min="6" max="6" width="3" style="45" customWidth="1"/>
    <col min="7" max="7" width="11.453125" style="45" customWidth="1"/>
    <col min="8" max="8" width="2.36328125" style="45" customWidth="1"/>
    <col min="9" max="10" width="2.453125" style="45" customWidth="1"/>
    <col min="11" max="11" width="2.81640625" style="45" customWidth="1"/>
    <col min="12" max="12" width="2.90625" style="45" customWidth="1"/>
    <col min="13" max="14" width="2.81640625" style="45" customWidth="1"/>
    <col min="15" max="15" width="3" style="45" customWidth="1"/>
    <col min="16" max="18" width="4.81640625" style="45" customWidth="1"/>
    <col min="19" max="21" width="2.90625" style="45" customWidth="1"/>
    <col min="22" max="23" width="2.453125" style="45" customWidth="1"/>
    <col min="24" max="24" width="2.90625" style="45" customWidth="1"/>
    <col min="25" max="25" width="7.81640625" style="45" customWidth="1"/>
    <col min="26" max="26" width="4.81640625" style="45" customWidth="1"/>
    <col min="27" max="27" width="2" style="45" customWidth="1"/>
    <col min="28" max="29" width="2.36328125" style="45" customWidth="1"/>
    <col min="30" max="30" width="3.08984375" style="45" customWidth="1"/>
    <col min="31" max="32" width="2.36328125" style="45" customWidth="1"/>
    <col min="33" max="33" width="2.90625" style="45" customWidth="1"/>
    <col min="34" max="34" width="7.81640625" style="45" customWidth="1"/>
    <col min="35" max="36" width="4.36328125" style="45" customWidth="1"/>
    <col min="37" max="37" width="3.36328125" style="45" customWidth="1"/>
    <col min="38" max="38" width="2.81640625" style="45" customWidth="1"/>
    <col min="39" max="39" width="2.90625" style="45" customWidth="1"/>
    <col min="40" max="40" width="10.81640625" style="45" customWidth="1"/>
    <col min="41" max="41" width="2.90625" style="45" customWidth="1"/>
    <col min="42" max="43" width="2.453125" style="45" customWidth="1"/>
    <col min="44" max="44" width="2.81640625" style="45" customWidth="1"/>
    <col min="45" max="45" width="7.81640625" style="45" customWidth="1"/>
    <col min="46" max="46" width="11.81640625" style="45" customWidth="1"/>
    <col min="47" max="47" width="1.90625" style="45" customWidth="1"/>
    <col min="48" max="57" width="9" style="45"/>
    <col min="58" max="58" width="16.1796875" style="45" customWidth="1"/>
    <col min="59" max="16384" width="9" style="45"/>
  </cols>
  <sheetData>
    <row r="1" spans="2:47" ht="27" customHeight="1" x14ac:dyDescent="0.2">
      <c r="F1" s="44"/>
      <c r="R1" s="92" t="s">
        <v>96</v>
      </c>
      <c r="S1" s="92" t="s">
        <v>352</v>
      </c>
    </row>
    <row r="2" spans="2:47" ht="12" customHeight="1" thickBot="1" x14ac:dyDescent="0.25">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25" customHeight="1" x14ac:dyDescent="0.2">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3.5" thickBot="1" x14ac:dyDescent="0.25">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2">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三晃商事株式会社</v>
      </c>
      <c r="AF5" s="653"/>
      <c r="AG5" s="653"/>
      <c r="AH5" s="653"/>
      <c r="AI5" s="653"/>
      <c r="AJ5" s="653"/>
      <c r="AK5" s="653"/>
      <c r="AL5" s="653"/>
      <c r="AM5" s="653"/>
      <c r="AN5" s="653"/>
      <c r="AO5" s="653"/>
      <c r="AP5" s="653"/>
      <c r="AQ5" s="653"/>
      <c r="AR5" s="653"/>
      <c r="AS5" s="653"/>
      <c r="AT5" s="653"/>
      <c r="AU5" s="653"/>
    </row>
    <row r="6" spans="2:47" ht="24.75" customHeight="1" thickBot="1" x14ac:dyDescent="0.25">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25" customHeight="1" thickBot="1" x14ac:dyDescent="0.25">
      <c r="B7" s="715" t="s">
        <v>90</v>
      </c>
      <c r="C7" s="716"/>
      <c r="D7" s="717" t="s">
        <v>204</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25" customHeight="1" thickTop="1" thickBot="1" x14ac:dyDescent="0.25">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5">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5">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5">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5">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5">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5">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5">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5">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5">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5">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5">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5">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5">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5">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5">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5">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5">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5">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5">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5">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5">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5">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5">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5">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5">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2">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2">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2">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2">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 x14ac:dyDescent="0.2">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 x14ac:dyDescent="0.2">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 x14ac:dyDescent="0.2">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 x14ac:dyDescent="0.2">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 x14ac:dyDescent="0.2">
      <c r="H42" s="75"/>
      <c r="I42" s="75"/>
      <c r="J42" s="75"/>
      <c r="Q42" s="75"/>
      <c r="R42" s="75"/>
      <c r="S42" s="75"/>
      <c r="AP42" s="58"/>
      <c r="AQ42" s="58"/>
      <c r="AR42" s="132"/>
      <c r="AS42" s="70"/>
    </row>
    <row r="43" spans="2:61" x14ac:dyDescent="0.2">
      <c r="H43" s="75"/>
      <c r="I43" s="75"/>
      <c r="J43" s="75"/>
      <c r="Q43" s="75"/>
      <c r="R43" s="75"/>
      <c r="S43" s="75"/>
      <c r="AV43" s="75"/>
    </row>
    <row r="44" spans="2:61" x14ac:dyDescent="0.2">
      <c r="H44" s="75"/>
      <c r="I44" s="75"/>
      <c r="J44" s="75"/>
      <c r="Q44" s="75"/>
      <c r="R44" s="75"/>
      <c r="S44" s="75"/>
      <c r="AV44" s="75"/>
    </row>
    <row r="45" spans="2:61" x14ac:dyDescent="0.2">
      <c r="H45" s="75"/>
      <c r="I45" s="75"/>
      <c r="J45" s="75"/>
      <c r="Q45" s="75"/>
      <c r="R45" s="75"/>
      <c r="S45" s="75"/>
    </row>
    <row r="46" spans="2:61" x14ac:dyDescent="0.2">
      <c r="H46" s="75"/>
      <c r="I46" s="75"/>
      <c r="J46" s="75"/>
      <c r="Q46" s="75"/>
      <c r="R46" s="75"/>
      <c r="S46" s="75"/>
    </row>
    <row r="47" spans="2:61" ht="13" x14ac:dyDescent="0.2">
      <c r="H47" s="75"/>
      <c r="I47" s="75"/>
      <c r="J47" s="75"/>
      <c r="Q47" s="75"/>
      <c r="R47" s="75"/>
      <c r="S47" s="75"/>
      <c r="BG47" s="76"/>
      <c r="BH47" s="76"/>
      <c r="BI47" s="73"/>
    </row>
    <row r="48" spans="2:61" x14ac:dyDescent="0.2">
      <c r="H48" s="75"/>
      <c r="I48" s="75"/>
      <c r="J48" s="75"/>
      <c r="Q48" s="75"/>
      <c r="R48" s="75"/>
      <c r="S48" s="75"/>
      <c r="BG48" s="73"/>
    </row>
    <row r="49" spans="7:61" x14ac:dyDescent="0.2">
      <c r="G49" s="75"/>
      <c r="H49" s="75"/>
      <c r="I49" s="75"/>
      <c r="J49" s="75"/>
      <c r="Q49" s="75"/>
      <c r="R49" s="75"/>
      <c r="S49" s="75"/>
      <c r="BD49" s="73"/>
      <c r="BE49" s="73"/>
      <c r="BF49" s="73"/>
      <c r="BG49" s="73"/>
    </row>
    <row r="50" spans="7:61" x14ac:dyDescent="0.2">
      <c r="G50" s="75"/>
      <c r="H50" s="75"/>
      <c r="I50" s="75"/>
      <c r="J50" s="75"/>
      <c r="Q50" s="75"/>
      <c r="R50" s="75"/>
      <c r="S50" s="75"/>
      <c r="BD50" s="73"/>
      <c r="BE50" s="73"/>
      <c r="BF50" s="73"/>
      <c r="BG50" s="73"/>
    </row>
    <row r="51" spans="7:61" x14ac:dyDescent="0.2">
      <c r="G51" s="75"/>
      <c r="H51" s="75"/>
      <c r="I51" s="75"/>
      <c r="J51" s="75"/>
      <c r="Q51" s="75"/>
      <c r="R51" s="75"/>
      <c r="S51" s="75"/>
      <c r="BD51" s="73"/>
      <c r="BE51" s="73"/>
      <c r="BF51" s="73"/>
      <c r="BG51" s="73"/>
    </row>
    <row r="52" spans="7:61" x14ac:dyDescent="0.2">
      <c r="G52" s="75"/>
      <c r="H52" s="75"/>
      <c r="I52" s="75"/>
      <c r="J52" s="75"/>
      <c r="Q52" s="75"/>
      <c r="R52" s="75"/>
      <c r="S52" s="75"/>
      <c r="BD52" s="73"/>
      <c r="BE52" s="73"/>
      <c r="BF52" s="73"/>
      <c r="BG52" s="73"/>
    </row>
    <row r="53" spans="7:61" x14ac:dyDescent="0.2">
      <c r="G53" s="75"/>
      <c r="H53" s="75"/>
      <c r="I53" s="75"/>
      <c r="J53" s="75"/>
      <c r="Q53" s="75"/>
      <c r="R53" s="75"/>
      <c r="S53" s="75"/>
      <c r="BD53" s="73"/>
      <c r="BF53" s="73"/>
      <c r="BG53" s="73"/>
      <c r="BH53" s="73"/>
      <c r="BI53" s="73"/>
    </row>
    <row r="54" spans="7:61" x14ac:dyDescent="0.2">
      <c r="G54" s="75"/>
      <c r="H54" s="75"/>
      <c r="I54" s="75"/>
      <c r="J54" s="75"/>
      <c r="Q54" s="75"/>
      <c r="R54" s="75"/>
      <c r="S54" s="75"/>
      <c r="BC54" s="73"/>
      <c r="BD54" s="77"/>
      <c r="BF54" s="73"/>
      <c r="BG54" s="73"/>
      <c r="BH54" s="73"/>
      <c r="BI54" s="73"/>
    </row>
    <row r="55" spans="7:61" x14ac:dyDescent="0.2">
      <c r="G55" s="75"/>
      <c r="H55" s="75"/>
      <c r="I55" s="75"/>
      <c r="J55" s="75"/>
      <c r="Q55" s="75"/>
      <c r="R55" s="75"/>
      <c r="S55" s="75"/>
      <c r="BC55" s="73"/>
      <c r="BD55" s="77"/>
      <c r="BF55" s="73"/>
      <c r="BG55" s="73"/>
      <c r="BH55" s="73"/>
      <c r="BI55" s="73"/>
    </row>
    <row r="56" spans="7:61" x14ac:dyDescent="0.2">
      <c r="G56" s="75"/>
      <c r="H56" s="75"/>
      <c r="I56" s="75"/>
      <c r="J56" s="75"/>
      <c r="Q56" s="75"/>
      <c r="R56" s="75"/>
      <c r="S56" s="75"/>
      <c r="BC56" s="73"/>
      <c r="BD56" s="77"/>
      <c r="BF56" s="73"/>
      <c r="BG56" s="73"/>
      <c r="BH56" s="73"/>
      <c r="BI56" s="73"/>
    </row>
    <row r="57" spans="7:61" x14ac:dyDescent="0.2">
      <c r="G57" s="75"/>
      <c r="H57" s="75"/>
      <c r="BC57" s="73"/>
      <c r="BD57" s="77"/>
      <c r="BF57" s="73"/>
      <c r="BG57" s="73"/>
      <c r="BH57" s="73"/>
      <c r="BI57" s="73"/>
    </row>
    <row r="58" spans="7:61" ht="12.5" x14ac:dyDescent="0.2">
      <c r="G58" s="75"/>
      <c r="H58" s="75"/>
      <c r="K58" s="75"/>
      <c r="L58" s="78"/>
      <c r="M58" s="75"/>
      <c r="N58" s="75"/>
      <c r="BC58" s="73"/>
      <c r="BD58" s="77"/>
      <c r="BF58" s="73"/>
      <c r="BG58" s="73"/>
      <c r="BH58" s="73"/>
      <c r="BI58" s="73"/>
    </row>
    <row r="59" spans="7:61" x14ac:dyDescent="0.2">
      <c r="G59" s="75"/>
      <c r="H59" s="75"/>
      <c r="BC59" s="73"/>
      <c r="BD59" s="77"/>
      <c r="BF59" s="73"/>
      <c r="BG59" s="73"/>
      <c r="BH59" s="73"/>
      <c r="BI59" s="73"/>
    </row>
    <row r="60" spans="7:61" x14ac:dyDescent="0.2">
      <c r="G60" s="75"/>
      <c r="H60" s="75"/>
      <c r="BC60" s="73"/>
      <c r="BD60" s="77"/>
      <c r="BF60" s="73"/>
      <c r="BG60" s="73"/>
      <c r="BH60" s="73"/>
      <c r="BI60" s="73"/>
    </row>
    <row r="61" spans="7:61" x14ac:dyDescent="0.2">
      <c r="G61" s="75"/>
      <c r="H61" s="75"/>
      <c r="BC61" s="73"/>
      <c r="BD61" s="77"/>
      <c r="BF61" s="73"/>
      <c r="BG61" s="73"/>
      <c r="BH61" s="73"/>
      <c r="BI61" s="73"/>
    </row>
    <row r="62" spans="7:61" x14ac:dyDescent="0.2">
      <c r="BC62" s="73"/>
      <c r="BD62" s="77"/>
      <c r="BF62" s="73"/>
      <c r="BG62" s="73"/>
      <c r="BH62" s="73"/>
      <c r="BI62" s="73"/>
    </row>
    <row r="63" spans="7:61" x14ac:dyDescent="0.2">
      <c r="BC63" s="73"/>
      <c r="BD63" s="77"/>
      <c r="BF63" s="73"/>
      <c r="BG63" s="73"/>
      <c r="BH63" s="73"/>
      <c r="BI63" s="73"/>
    </row>
    <row r="64" spans="7:61" x14ac:dyDescent="0.2">
      <c r="BC64" s="73"/>
      <c r="BD64" s="77"/>
      <c r="BF64" s="73"/>
      <c r="BG64" s="73"/>
      <c r="BH64" s="73"/>
      <c r="BI64" s="73"/>
    </row>
    <row r="65" spans="11:61" x14ac:dyDescent="0.2">
      <c r="BC65" s="73"/>
      <c r="BD65" s="77"/>
      <c r="BF65" s="73"/>
      <c r="BG65" s="73"/>
      <c r="BH65" s="73"/>
      <c r="BI65" s="73"/>
    </row>
    <row r="66" spans="11:61" x14ac:dyDescent="0.2">
      <c r="BC66" s="73"/>
      <c r="BD66" s="77"/>
      <c r="BF66" s="73"/>
      <c r="BG66" s="73"/>
      <c r="BH66" s="73"/>
      <c r="BI66" s="73"/>
    </row>
    <row r="67" spans="11:61" x14ac:dyDescent="0.2">
      <c r="BC67" s="73"/>
      <c r="BD67" s="77"/>
      <c r="BF67" s="73"/>
      <c r="BG67" s="73"/>
      <c r="BH67" s="73"/>
      <c r="BI67" s="73"/>
    </row>
    <row r="69" spans="11:61" ht="12.5" x14ac:dyDescent="0.2">
      <c r="K69" s="75"/>
      <c r="L69" s="78"/>
      <c r="M69" s="75"/>
      <c r="N69" s="75"/>
    </row>
    <row r="70" spans="11:61" ht="12.5" x14ac:dyDescent="0.2">
      <c r="K70" s="75"/>
      <c r="L70" s="78"/>
      <c r="M70" s="75"/>
      <c r="N70" s="75"/>
    </row>
    <row r="71" spans="11:61" ht="12.5" x14ac:dyDescent="0.2">
      <c r="K71" s="75"/>
      <c r="L71" s="78"/>
      <c r="M71" s="75"/>
      <c r="N71" s="75"/>
    </row>
    <row r="72" spans="11:61" ht="12.5" x14ac:dyDescent="0.2">
      <c r="K72" s="75"/>
      <c r="L72" s="78"/>
      <c r="M72" s="75"/>
      <c r="N72" s="75"/>
    </row>
    <row r="73" spans="11:61" ht="12.5" x14ac:dyDescent="0.2">
      <c r="K73" s="75"/>
      <c r="L73" s="78"/>
      <c r="M73" s="75"/>
      <c r="N73" s="75"/>
    </row>
    <row r="74" spans="11:61" ht="12.5" x14ac:dyDescent="0.2">
      <c r="K74" s="75"/>
      <c r="L74" s="78"/>
      <c r="M74" s="75"/>
      <c r="N74" s="75"/>
    </row>
    <row r="75" spans="11:61" ht="12.5" x14ac:dyDescent="0.2">
      <c r="K75" s="75"/>
      <c r="L75" s="78"/>
      <c r="M75" s="75"/>
      <c r="N75" s="75"/>
    </row>
    <row r="76" spans="11:61" ht="12.5" x14ac:dyDescent="0.2">
      <c r="K76" s="75"/>
      <c r="L76" s="78"/>
      <c r="M76" s="75"/>
      <c r="N76" s="75"/>
    </row>
  </sheetData>
  <sheetProtection algorithmName="SHA-512" hashValue="9dG2+gIuQWBuXrJ1kmYWSGsVVO2u65Ep7TZuCSsNIAHLaQWexcJ7qViDkXd5M+nBOeiIS68/sEfnnMvKPJ5VsQ==" saltValue="CkQDhsxocsuThZ50Tot/Hw=="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3">
    <dataValidation type="custom" allowBlank="1" showInputMessage="1" showErrorMessage="1" error="入力は少数第1位までにして下さい。" sqref="V7:W7 AT13:AT14" xr:uid="{00000000-0002-0000-03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xr:uid="{00000000-0002-0000-0300-000001000000}">
      <formula1>F9=ROUND(F9,1)</formula1>
    </dataValidation>
    <dataValidation type="textLength" allowBlank="1" showErrorMessage="1" errorTitle="要確認" error="「廃油」は、中間処理を経ずに「最終処分」はできません。" sqref="Q33:T33" xr:uid="{00000000-0002-0000-0300-000002000000}">
      <formula1>0</formula1>
      <formula2>0</formula2>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B1:BI76"/>
  <sheetViews>
    <sheetView showGridLines="0" workbookViewId="0"/>
  </sheetViews>
  <sheetFormatPr defaultColWidth="9" defaultRowHeight="12" x14ac:dyDescent="0.2"/>
  <cols>
    <col min="1" max="2" width="2.90625" style="45" customWidth="1"/>
    <col min="3" max="3" width="15.36328125" style="45" customWidth="1"/>
    <col min="4" max="5" width="2.90625" style="45" customWidth="1"/>
    <col min="6" max="6" width="3" style="45" customWidth="1"/>
    <col min="7" max="7" width="11.453125" style="45" customWidth="1"/>
    <col min="8" max="8" width="2.36328125" style="45" customWidth="1"/>
    <col min="9" max="10" width="2.453125" style="45" customWidth="1"/>
    <col min="11" max="11" width="2.81640625" style="45" customWidth="1"/>
    <col min="12" max="12" width="2.90625" style="45" customWidth="1"/>
    <col min="13" max="14" width="2.81640625" style="45" customWidth="1"/>
    <col min="15" max="15" width="3" style="45" customWidth="1"/>
    <col min="16" max="18" width="4.81640625" style="45" customWidth="1"/>
    <col min="19" max="21" width="2.90625" style="45" customWidth="1"/>
    <col min="22" max="23" width="2.453125" style="45" customWidth="1"/>
    <col min="24" max="24" width="2.90625" style="45" customWidth="1"/>
    <col min="25" max="25" width="7.81640625" style="45" customWidth="1"/>
    <col min="26" max="26" width="4.81640625" style="45" customWidth="1"/>
    <col min="27" max="27" width="2" style="45" customWidth="1"/>
    <col min="28" max="29" width="2.36328125" style="45" customWidth="1"/>
    <col min="30" max="30" width="3.08984375" style="45" customWidth="1"/>
    <col min="31" max="32" width="2.36328125" style="45" customWidth="1"/>
    <col min="33" max="33" width="2.90625" style="45" customWidth="1"/>
    <col min="34" max="34" width="7.81640625" style="45" customWidth="1"/>
    <col min="35" max="36" width="4.36328125" style="45" customWidth="1"/>
    <col min="37" max="37" width="3.36328125" style="45" customWidth="1"/>
    <col min="38" max="38" width="2.81640625" style="45" customWidth="1"/>
    <col min="39" max="39" width="2.90625" style="45" customWidth="1"/>
    <col min="40" max="40" width="10.81640625" style="45" customWidth="1"/>
    <col min="41" max="41" width="2.90625" style="45" customWidth="1"/>
    <col min="42" max="43" width="2.453125" style="45" customWidth="1"/>
    <col min="44" max="44" width="2.81640625" style="45" customWidth="1"/>
    <col min="45" max="45" width="7.81640625" style="45" customWidth="1"/>
    <col min="46" max="46" width="11.81640625" style="45" customWidth="1"/>
    <col min="47" max="47" width="1.90625" style="45" customWidth="1"/>
    <col min="48" max="57" width="9" style="45"/>
    <col min="58" max="58" width="16.1796875" style="45" customWidth="1"/>
    <col min="59" max="16384" width="9" style="45"/>
  </cols>
  <sheetData>
    <row r="1" spans="2:47" ht="27" customHeight="1" x14ac:dyDescent="0.2">
      <c r="F1" s="44"/>
      <c r="R1" s="92" t="s">
        <v>96</v>
      </c>
      <c r="S1" s="92" t="s">
        <v>352</v>
      </c>
    </row>
    <row r="2" spans="2:47" ht="12" customHeight="1" thickBot="1" x14ac:dyDescent="0.25">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25" customHeight="1" x14ac:dyDescent="0.2">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3.5" thickBot="1" x14ac:dyDescent="0.25">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2">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三晃商事株式会社</v>
      </c>
      <c r="AF5" s="653"/>
      <c r="AG5" s="653"/>
      <c r="AH5" s="653"/>
      <c r="AI5" s="653"/>
      <c r="AJ5" s="653"/>
      <c r="AK5" s="653"/>
      <c r="AL5" s="653"/>
      <c r="AM5" s="653"/>
      <c r="AN5" s="653"/>
      <c r="AO5" s="653"/>
      <c r="AP5" s="653"/>
      <c r="AQ5" s="653"/>
      <c r="AR5" s="653"/>
      <c r="AS5" s="653"/>
      <c r="AT5" s="653"/>
      <c r="AU5" s="653"/>
    </row>
    <row r="6" spans="2:47" ht="24.75" customHeight="1" thickBot="1" x14ac:dyDescent="0.25">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25" customHeight="1" thickBot="1" x14ac:dyDescent="0.25">
      <c r="B7" s="715" t="s">
        <v>90</v>
      </c>
      <c r="C7" s="716"/>
      <c r="D7" s="717" t="s">
        <v>205</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25" customHeight="1" thickTop="1" thickBot="1" x14ac:dyDescent="0.25">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5">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5">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5">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5">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5">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5">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5">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5">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5">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5">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5">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5">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5">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5">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5">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5">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5">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5">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5">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5">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5">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5">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5">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5">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5">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2">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2">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2">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2">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 x14ac:dyDescent="0.2">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 x14ac:dyDescent="0.2">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 x14ac:dyDescent="0.2">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 x14ac:dyDescent="0.2">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 x14ac:dyDescent="0.2">
      <c r="H42" s="75"/>
      <c r="I42" s="75"/>
      <c r="J42" s="75"/>
      <c r="Q42" s="75"/>
      <c r="R42" s="75"/>
      <c r="S42" s="75"/>
      <c r="AP42" s="58"/>
      <c r="AQ42" s="58"/>
      <c r="AR42" s="132"/>
      <c r="AS42" s="70"/>
    </row>
    <row r="43" spans="2:61" x14ac:dyDescent="0.2">
      <c r="H43" s="75"/>
      <c r="I43" s="75"/>
      <c r="J43" s="75"/>
      <c r="Q43" s="75"/>
      <c r="R43" s="75"/>
      <c r="S43" s="75"/>
      <c r="AV43" s="75"/>
    </row>
    <row r="44" spans="2:61" x14ac:dyDescent="0.2">
      <c r="H44" s="75"/>
      <c r="I44" s="75"/>
      <c r="J44" s="75"/>
      <c r="Q44" s="75"/>
      <c r="R44" s="75"/>
      <c r="S44" s="75"/>
      <c r="AV44" s="75"/>
    </row>
    <row r="45" spans="2:61" x14ac:dyDescent="0.2">
      <c r="H45" s="75"/>
      <c r="I45" s="75"/>
      <c r="J45" s="75"/>
      <c r="Q45" s="75"/>
      <c r="R45" s="75"/>
      <c r="S45" s="75"/>
    </row>
    <row r="46" spans="2:61" x14ac:dyDescent="0.2">
      <c r="H46" s="75"/>
      <c r="I46" s="75"/>
      <c r="J46" s="75"/>
      <c r="Q46" s="75"/>
      <c r="R46" s="75"/>
      <c r="S46" s="75"/>
    </row>
    <row r="47" spans="2:61" ht="13" x14ac:dyDescent="0.2">
      <c r="H47" s="75"/>
      <c r="I47" s="75"/>
      <c r="J47" s="75"/>
      <c r="Q47" s="75"/>
      <c r="R47" s="75"/>
      <c r="S47" s="75"/>
      <c r="BG47" s="76"/>
      <c r="BH47" s="76"/>
      <c r="BI47" s="73"/>
    </row>
    <row r="48" spans="2:61" x14ac:dyDescent="0.2">
      <c r="H48" s="75"/>
      <c r="I48" s="75"/>
      <c r="J48" s="75"/>
      <c r="Q48" s="75"/>
      <c r="R48" s="75"/>
      <c r="S48" s="75"/>
      <c r="BG48" s="73"/>
    </row>
    <row r="49" spans="7:61" x14ac:dyDescent="0.2">
      <c r="G49" s="75"/>
      <c r="H49" s="75"/>
      <c r="I49" s="75"/>
      <c r="J49" s="75"/>
      <c r="Q49" s="75"/>
      <c r="R49" s="75"/>
      <c r="S49" s="75"/>
      <c r="BD49" s="73"/>
      <c r="BE49" s="73"/>
      <c r="BF49" s="73"/>
      <c r="BG49" s="73"/>
    </row>
    <row r="50" spans="7:61" x14ac:dyDescent="0.2">
      <c r="G50" s="75"/>
      <c r="H50" s="75"/>
      <c r="I50" s="75"/>
      <c r="J50" s="75"/>
      <c r="Q50" s="75"/>
      <c r="R50" s="75"/>
      <c r="S50" s="75"/>
      <c r="BD50" s="73"/>
      <c r="BE50" s="73"/>
      <c r="BF50" s="73"/>
      <c r="BG50" s="73"/>
    </row>
    <row r="51" spans="7:61" x14ac:dyDescent="0.2">
      <c r="G51" s="75"/>
      <c r="H51" s="75"/>
      <c r="I51" s="75"/>
      <c r="J51" s="75"/>
      <c r="Q51" s="75"/>
      <c r="R51" s="75"/>
      <c r="S51" s="75"/>
      <c r="BD51" s="73"/>
      <c r="BE51" s="73"/>
      <c r="BF51" s="73"/>
      <c r="BG51" s="73"/>
    </row>
    <row r="52" spans="7:61" x14ac:dyDescent="0.2">
      <c r="G52" s="75"/>
      <c r="H52" s="75"/>
      <c r="I52" s="75"/>
      <c r="J52" s="75"/>
      <c r="Q52" s="75"/>
      <c r="R52" s="75"/>
      <c r="S52" s="75"/>
      <c r="BD52" s="73"/>
      <c r="BE52" s="73"/>
      <c r="BF52" s="73"/>
      <c r="BG52" s="73"/>
    </row>
    <row r="53" spans="7:61" x14ac:dyDescent="0.2">
      <c r="G53" s="75"/>
      <c r="H53" s="75"/>
      <c r="I53" s="75"/>
      <c r="J53" s="75"/>
      <c r="Q53" s="75"/>
      <c r="R53" s="75"/>
      <c r="S53" s="75"/>
      <c r="BD53" s="73"/>
      <c r="BF53" s="73"/>
      <c r="BG53" s="73"/>
      <c r="BH53" s="73"/>
      <c r="BI53" s="73"/>
    </row>
    <row r="54" spans="7:61" x14ac:dyDescent="0.2">
      <c r="G54" s="75"/>
      <c r="H54" s="75"/>
      <c r="I54" s="75"/>
      <c r="J54" s="75"/>
      <c r="Q54" s="75"/>
      <c r="R54" s="75"/>
      <c r="S54" s="75"/>
      <c r="BC54" s="73"/>
      <c r="BD54" s="77"/>
      <c r="BF54" s="73"/>
      <c r="BG54" s="73"/>
      <c r="BH54" s="73"/>
      <c r="BI54" s="73"/>
    </row>
    <row r="55" spans="7:61" x14ac:dyDescent="0.2">
      <c r="G55" s="75"/>
      <c r="H55" s="75"/>
      <c r="I55" s="75"/>
      <c r="J55" s="75"/>
      <c r="Q55" s="75"/>
      <c r="R55" s="75"/>
      <c r="S55" s="75"/>
      <c r="BC55" s="73"/>
      <c r="BD55" s="77"/>
      <c r="BF55" s="73"/>
      <c r="BG55" s="73"/>
      <c r="BH55" s="73"/>
      <c r="BI55" s="73"/>
    </row>
    <row r="56" spans="7:61" x14ac:dyDescent="0.2">
      <c r="G56" s="75"/>
      <c r="H56" s="75"/>
      <c r="I56" s="75"/>
      <c r="J56" s="75"/>
      <c r="Q56" s="75"/>
      <c r="R56" s="75"/>
      <c r="S56" s="75"/>
      <c r="BC56" s="73"/>
      <c r="BD56" s="77"/>
      <c r="BF56" s="73"/>
      <c r="BG56" s="73"/>
      <c r="BH56" s="73"/>
      <c r="BI56" s="73"/>
    </row>
    <row r="57" spans="7:61" x14ac:dyDescent="0.2">
      <c r="G57" s="75"/>
      <c r="H57" s="75"/>
      <c r="BC57" s="73"/>
      <c r="BD57" s="77"/>
      <c r="BF57" s="73"/>
      <c r="BG57" s="73"/>
      <c r="BH57" s="73"/>
      <c r="BI57" s="73"/>
    </row>
    <row r="58" spans="7:61" ht="12.5" x14ac:dyDescent="0.2">
      <c r="G58" s="75"/>
      <c r="H58" s="75"/>
      <c r="K58" s="75"/>
      <c r="L58" s="78"/>
      <c r="M58" s="75"/>
      <c r="N58" s="75"/>
      <c r="BC58" s="73"/>
      <c r="BD58" s="77"/>
      <c r="BF58" s="73"/>
      <c r="BG58" s="73"/>
      <c r="BH58" s="73"/>
      <c r="BI58" s="73"/>
    </row>
    <row r="59" spans="7:61" x14ac:dyDescent="0.2">
      <c r="G59" s="75"/>
      <c r="H59" s="75"/>
      <c r="BC59" s="73"/>
      <c r="BD59" s="77"/>
      <c r="BF59" s="73"/>
      <c r="BG59" s="73"/>
      <c r="BH59" s="73"/>
      <c r="BI59" s="73"/>
    </row>
    <row r="60" spans="7:61" x14ac:dyDescent="0.2">
      <c r="G60" s="75"/>
      <c r="H60" s="75"/>
      <c r="BC60" s="73"/>
      <c r="BD60" s="77"/>
      <c r="BF60" s="73"/>
      <c r="BG60" s="73"/>
      <c r="BH60" s="73"/>
      <c r="BI60" s="73"/>
    </row>
    <row r="61" spans="7:61" x14ac:dyDescent="0.2">
      <c r="G61" s="75"/>
      <c r="H61" s="75"/>
      <c r="BC61" s="73"/>
      <c r="BD61" s="77"/>
      <c r="BF61" s="73"/>
      <c r="BG61" s="73"/>
      <c r="BH61" s="73"/>
      <c r="BI61" s="73"/>
    </row>
    <row r="62" spans="7:61" x14ac:dyDescent="0.2">
      <c r="BC62" s="73"/>
      <c r="BD62" s="77"/>
      <c r="BF62" s="73"/>
      <c r="BG62" s="73"/>
      <c r="BH62" s="73"/>
      <c r="BI62" s="73"/>
    </row>
    <row r="63" spans="7:61" x14ac:dyDescent="0.2">
      <c r="BC63" s="73"/>
      <c r="BD63" s="77"/>
      <c r="BF63" s="73"/>
      <c r="BG63" s="73"/>
      <c r="BH63" s="73"/>
      <c r="BI63" s="73"/>
    </row>
    <row r="64" spans="7:61" x14ac:dyDescent="0.2">
      <c r="BC64" s="73"/>
      <c r="BD64" s="77"/>
      <c r="BF64" s="73"/>
      <c r="BG64" s="73"/>
      <c r="BH64" s="73"/>
      <c r="BI64" s="73"/>
    </row>
    <row r="65" spans="11:61" x14ac:dyDescent="0.2">
      <c r="BC65" s="73"/>
      <c r="BD65" s="77"/>
      <c r="BF65" s="73"/>
      <c r="BG65" s="73"/>
      <c r="BH65" s="73"/>
      <c r="BI65" s="73"/>
    </row>
    <row r="66" spans="11:61" x14ac:dyDescent="0.2">
      <c r="BC66" s="73"/>
      <c r="BD66" s="77"/>
      <c r="BF66" s="73"/>
      <c r="BG66" s="73"/>
      <c r="BH66" s="73"/>
      <c r="BI66" s="73"/>
    </row>
    <row r="67" spans="11:61" x14ac:dyDescent="0.2">
      <c r="BC67" s="73"/>
      <c r="BD67" s="77"/>
      <c r="BF67" s="73"/>
      <c r="BG67" s="73"/>
      <c r="BH67" s="73"/>
      <c r="BI67" s="73"/>
    </row>
    <row r="69" spans="11:61" ht="12.5" x14ac:dyDescent="0.2">
      <c r="K69" s="75"/>
      <c r="L69" s="78"/>
      <c r="M69" s="75"/>
      <c r="N69" s="75"/>
    </row>
    <row r="70" spans="11:61" ht="12.5" x14ac:dyDescent="0.2">
      <c r="K70" s="75"/>
      <c r="L70" s="78"/>
      <c r="M70" s="75"/>
      <c r="N70" s="75"/>
    </row>
    <row r="71" spans="11:61" ht="12.5" x14ac:dyDescent="0.2">
      <c r="K71" s="75"/>
      <c r="L71" s="78"/>
      <c r="M71" s="75"/>
      <c r="N71" s="75"/>
    </row>
    <row r="72" spans="11:61" ht="12.5" x14ac:dyDescent="0.2">
      <c r="K72" s="75"/>
      <c r="L72" s="78"/>
      <c r="M72" s="75"/>
      <c r="N72" s="75"/>
    </row>
    <row r="73" spans="11:61" ht="12.5" x14ac:dyDescent="0.2">
      <c r="K73" s="75"/>
      <c r="L73" s="78"/>
      <c r="M73" s="75"/>
      <c r="N73" s="75"/>
    </row>
    <row r="74" spans="11:61" ht="12.5" x14ac:dyDescent="0.2">
      <c r="K74" s="75"/>
      <c r="L74" s="78"/>
      <c r="M74" s="75"/>
      <c r="N74" s="75"/>
    </row>
    <row r="75" spans="11:61" ht="12.5" x14ac:dyDescent="0.2">
      <c r="K75" s="75"/>
      <c r="L75" s="78"/>
      <c r="M75" s="75"/>
      <c r="N75" s="75"/>
    </row>
    <row r="76" spans="11:61" ht="12.5" x14ac:dyDescent="0.2">
      <c r="K76" s="75"/>
      <c r="L76" s="78"/>
      <c r="M76" s="75"/>
      <c r="N76" s="75"/>
    </row>
  </sheetData>
  <sheetProtection algorithmName="SHA-512" hashValue="QNxYd29jOaFKcd4mdZzamTSYkEcrrpybeZApPQK1vW1w0mkb1I0pqgis2Xoj9azGBH5XH7u/USIVk2SWhRpEWQ==" saltValue="3FGGQHOCSMpec3v82s0n6w=="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3">
    <dataValidation type="custom" allowBlank="1" showInputMessage="1" showErrorMessage="1" error="入力は少数第1位までにして下さい。" sqref="V7:W7 AT13:AT14" xr:uid="{00000000-0002-0000-04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xr:uid="{00000000-0002-0000-0400-000001000000}">
      <formula1>F9=ROUND(F9,1)</formula1>
    </dataValidation>
    <dataValidation type="textLength" allowBlank="1" showInputMessage="1" showErrorMessage="1" errorTitle="要確認" error="「廃酸」は、中間処理を経ずに「最終処分」はできません。" sqref="Q33:T33" xr:uid="{00000000-0002-0000-0400-000002000000}">
      <formula1>0</formula1>
      <formula2>0</formula2>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I76"/>
  <sheetViews>
    <sheetView showGridLines="0" workbookViewId="0"/>
  </sheetViews>
  <sheetFormatPr defaultColWidth="9" defaultRowHeight="12" x14ac:dyDescent="0.2"/>
  <cols>
    <col min="1" max="2" width="2.90625" style="45" customWidth="1"/>
    <col min="3" max="3" width="15.36328125" style="45" customWidth="1"/>
    <col min="4" max="5" width="2.90625" style="45" customWidth="1"/>
    <col min="6" max="6" width="3" style="45" customWidth="1"/>
    <col min="7" max="7" width="11.453125" style="45" customWidth="1"/>
    <col min="8" max="8" width="2.36328125" style="45" customWidth="1"/>
    <col min="9" max="10" width="2.453125" style="45" customWidth="1"/>
    <col min="11" max="11" width="2.81640625" style="45" customWidth="1"/>
    <col min="12" max="12" width="2.90625" style="45" customWidth="1"/>
    <col min="13" max="14" width="2.81640625" style="45" customWidth="1"/>
    <col min="15" max="15" width="3" style="45" customWidth="1"/>
    <col min="16" max="18" width="4.81640625" style="45" customWidth="1"/>
    <col min="19" max="21" width="2.90625" style="45" customWidth="1"/>
    <col min="22" max="23" width="2.453125" style="45" customWidth="1"/>
    <col min="24" max="24" width="2.90625" style="45" customWidth="1"/>
    <col min="25" max="25" width="7.81640625" style="45" customWidth="1"/>
    <col min="26" max="26" width="4.81640625" style="45" customWidth="1"/>
    <col min="27" max="27" width="2" style="45" customWidth="1"/>
    <col min="28" max="29" width="2.36328125" style="45" customWidth="1"/>
    <col min="30" max="30" width="3.08984375" style="45" customWidth="1"/>
    <col min="31" max="32" width="2.36328125" style="45" customWidth="1"/>
    <col min="33" max="33" width="2.90625" style="45" customWidth="1"/>
    <col min="34" max="34" width="7.81640625" style="45" customWidth="1"/>
    <col min="35" max="36" width="4.36328125" style="45" customWidth="1"/>
    <col min="37" max="37" width="3.36328125" style="45" customWidth="1"/>
    <col min="38" max="38" width="2.81640625" style="45" customWidth="1"/>
    <col min="39" max="39" width="2.90625" style="45" customWidth="1"/>
    <col min="40" max="40" width="10.81640625" style="45" customWidth="1"/>
    <col min="41" max="41" width="2.90625" style="45" customWidth="1"/>
    <col min="42" max="43" width="2.453125" style="45" customWidth="1"/>
    <col min="44" max="44" width="2.81640625" style="45" customWidth="1"/>
    <col min="45" max="45" width="7.81640625" style="45" customWidth="1"/>
    <col min="46" max="46" width="11.81640625" style="45" customWidth="1"/>
    <col min="47" max="47" width="1.90625" style="45" customWidth="1"/>
    <col min="48" max="57" width="9" style="45"/>
    <col min="58" max="58" width="16.1796875" style="45" customWidth="1"/>
    <col min="59" max="16384" width="9" style="45"/>
  </cols>
  <sheetData>
    <row r="1" spans="2:47" ht="27" customHeight="1" x14ac:dyDescent="0.2">
      <c r="F1" s="44"/>
      <c r="R1" s="92" t="s">
        <v>96</v>
      </c>
      <c r="S1" s="92" t="s">
        <v>352</v>
      </c>
    </row>
    <row r="2" spans="2:47" ht="12" customHeight="1" thickBot="1" x14ac:dyDescent="0.25">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25" customHeight="1" x14ac:dyDescent="0.2">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3.5" thickBot="1" x14ac:dyDescent="0.25">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2">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三晃商事株式会社</v>
      </c>
      <c r="AF5" s="653"/>
      <c r="AG5" s="653"/>
      <c r="AH5" s="653"/>
      <c r="AI5" s="653"/>
      <c r="AJ5" s="653"/>
      <c r="AK5" s="653"/>
      <c r="AL5" s="653"/>
      <c r="AM5" s="653"/>
      <c r="AN5" s="653"/>
      <c r="AO5" s="653"/>
      <c r="AP5" s="653"/>
      <c r="AQ5" s="653"/>
      <c r="AR5" s="653"/>
      <c r="AS5" s="653"/>
      <c r="AT5" s="653"/>
      <c r="AU5" s="653"/>
    </row>
    <row r="6" spans="2:47" ht="24.75" customHeight="1" thickBot="1" x14ac:dyDescent="0.25">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25" customHeight="1" thickBot="1" x14ac:dyDescent="0.25">
      <c r="B7" s="715" t="s">
        <v>90</v>
      </c>
      <c r="C7" s="716"/>
      <c r="D7" s="717" t="s">
        <v>206</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25" customHeight="1" thickTop="1" thickBot="1" x14ac:dyDescent="0.25">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5">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5">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5">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5">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5">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5">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5">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5">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5">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5">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5">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5">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5">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5">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5">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5">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5">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5">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5">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5">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5">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5">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5">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5">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5">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2">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2">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2">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2">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 x14ac:dyDescent="0.2">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 x14ac:dyDescent="0.2">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 x14ac:dyDescent="0.2">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 x14ac:dyDescent="0.2">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 x14ac:dyDescent="0.2">
      <c r="H42" s="75"/>
      <c r="I42" s="75"/>
      <c r="J42" s="75"/>
      <c r="Q42" s="75"/>
      <c r="R42" s="75"/>
      <c r="S42" s="75"/>
      <c r="AP42" s="58"/>
      <c r="AQ42" s="58"/>
      <c r="AR42" s="132"/>
      <c r="AS42" s="70"/>
    </row>
    <row r="43" spans="2:61" x14ac:dyDescent="0.2">
      <c r="H43" s="75"/>
      <c r="I43" s="75"/>
      <c r="J43" s="75"/>
      <c r="Q43" s="75"/>
      <c r="R43" s="75"/>
      <c r="S43" s="75"/>
      <c r="AV43" s="75"/>
    </row>
    <row r="44" spans="2:61" x14ac:dyDescent="0.2">
      <c r="H44" s="75"/>
      <c r="I44" s="75"/>
      <c r="J44" s="75"/>
      <c r="Q44" s="75"/>
      <c r="R44" s="75"/>
      <c r="S44" s="75"/>
      <c r="AV44" s="75"/>
    </row>
    <row r="45" spans="2:61" x14ac:dyDescent="0.2">
      <c r="H45" s="75"/>
      <c r="I45" s="75"/>
      <c r="J45" s="75"/>
      <c r="Q45" s="75"/>
      <c r="R45" s="75"/>
      <c r="S45" s="75"/>
    </row>
    <row r="46" spans="2:61" x14ac:dyDescent="0.2">
      <c r="H46" s="75"/>
      <c r="I46" s="75"/>
      <c r="J46" s="75"/>
      <c r="Q46" s="75"/>
      <c r="R46" s="75"/>
      <c r="S46" s="75"/>
    </row>
    <row r="47" spans="2:61" ht="13" x14ac:dyDescent="0.2">
      <c r="H47" s="75"/>
      <c r="I47" s="75"/>
      <c r="J47" s="75"/>
      <c r="Q47" s="75"/>
      <c r="R47" s="75"/>
      <c r="S47" s="75"/>
      <c r="BG47" s="76"/>
      <c r="BH47" s="76"/>
      <c r="BI47" s="73"/>
    </row>
    <row r="48" spans="2:61" x14ac:dyDescent="0.2">
      <c r="H48" s="75"/>
      <c r="I48" s="75"/>
      <c r="J48" s="75"/>
      <c r="Q48" s="75"/>
      <c r="R48" s="75"/>
      <c r="S48" s="75"/>
      <c r="BG48" s="73"/>
    </row>
    <row r="49" spans="7:61" x14ac:dyDescent="0.2">
      <c r="G49" s="75"/>
      <c r="H49" s="75"/>
      <c r="I49" s="75"/>
      <c r="J49" s="75"/>
      <c r="Q49" s="75"/>
      <c r="R49" s="75"/>
      <c r="S49" s="75"/>
      <c r="BD49" s="73"/>
      <c r="BE49" s="73"/>
      <c r="BF49" s="73"/>
      <c r="BG49" s="73"/>
    </row>
    <row r="50" spans="7:61" x14ac:dyDescent="0.2">
      <c r="G50" s="75"/>
      <c r="H50" s="75"/>
      <c r="I50" s="75"/>
      <c r="J50" s="75"/>
      <c r="Q50" s="75"/>
      <c r="R50" s="75"/>
      <c r="S50" s="75"/>
      <c r="BD50" s="73"/>
      <c r="BE50" s="73"/>
      <c r="BF50" s="73"/>
      <c r="BG50" s="73"/>
    </row>
    <row r="51" spans="7:61" x14ac:dyDescent="0.2">
      <c r="G51" s="75"/>
      <c r="H51" s="75"/>
      <c r="I51" s="75"/>
      <c r="J51" s="75"/>
      <c r="Q51" s="75"/>
      <c r="R51" s="75"/>
      <c r="S51" s="75"/>
      <c r="BD51" s="73"/>
      <c r="BE51" s="73"/>
      <c r="BF51" s="73"/>
      <c r="BG51" s="73"/>
    </row>
    <row r="52" spans="7:61" x14ac:dyDescent="0.2">
      <c r="G52" s="75"/>
      <c r="H52" s="75"/>
      <c r="I52" s="75"/>
      <c r="J52" s="75"/>
      <c r="Q52" s="75"/>
      <c r="R52" s="75"/>
      <c r="S52" s="75"/>
      <c r="BD52" s="73"/>
      <c r="BE52" s="73"/>
      <c r="BF52" s="73"/>
      <c r="BG52" s="73"/>
    </row>
    <row r="53" spans="7:61" x14ac:dyDescent="0.2">
      <c r="G53" s="75"/>
      <c r="H53" s="75"/>
      <c r="I53" s="75"/>
      <c r="J53" s="75"/>
      <c r="Q53" s="75"/>
      <c r="R53" s="75"/>
      <c r="S53" s="75"/>
      <c r="BD53" s="73"/>
      <c r="BF53" s="73"/>
      <c r="BG53" s="73"/>
      <c r="BH53" s="73"/>
      <c r="BI53" s="73"/>
    </row>
    <row r="54" spans="7:61" x14ac:dyDescent="0.2">
      <c r="G54" s="75"/>
      <c r="H54" s="75"/>
      <c r="I54" s="75"/>
      <c r="J54" s="75"/>
      <c r="Q54" s="75"/>
      <c r="R54" s="75"/>
      <c r="S54" s="75"/>
      <c r="BC54" s="73"/>
      <c r="BD54" s="77"/>
      <c r="BF54" s="73"/>
      <c r="BG54" s="73"/>
      <c r="BH54" s="73"/>
      <c r="BI54" s="73"/>
    </row>
    <row r="55" spans="7:61" x14ac:dyDescent="0.2">
      <c r="G55" s="75"/>
      <c r="H55" s="75"/>
      <c r="I55" s="75"/>
      <c r="J55" s="75"/>
      <c r="Q55" s="75"/>
      <c r="R55" s="75"/>
      <c r="S55" s="75"/>
      <c r="BC55" s="73"/>
      <c r="BD55" s="77"/>
      <c r="BF55" s="73"/>
      <c r="BG55" s="73"/>
      <c r="BH55" s="73"/>
      <c r="BI55" s="73"/>
    </row>
    <row r="56" spans="7:61" x14ac:dyDescent="0.2">
      <c r="G56" s="75"/>
      <c r="H56" s="75"/>
      <c r="I56" s="75"/>
      <c r="J56" s="75"/>
      <c r="Q56" s="75"/>
      <c r="R56" s="75"/>
      <c r="S56" s="75"/>
      <c r="BC56" s="73"/>
      <c r="BD56" s="77"/>
      <c r="BF56" s="73"/>
      <c r="BG56" s="73"/>
      <c r="BH56" s="73"/>
      <c r="BI56" s="73"/>
    </row>
    <row r="57" spans="7:61" x14ac:dyDescent="0.2">
      <c r="G57" s="75"/>
      <c r="H57" s="75"/>
      <c r="BC57" s="73"/>
      <c r="BD57" s="77"/>
      <c r="BF57" s="73"/>
      <c r="BG57" s="73"/>
      <c r="BH57" s="73"/>
      <c r="BI57" s="73"/>
    </row>
    <row r="58" spans="7:61" ht="12.5" x14ac:dyDescent="0.2">
      <c r="G58" s="75"/>
      <c r="H58" s="75"/>
      <c r="K58" s="75"/>
      <c r="L58" s="78"/>
      <c r="M58" s="75"/>
      <c r="N58" s="75"/>
      <c r="BC58" s="73"/>
      <c r="BD58" s="77"/>
      <c r="BF58" s="73"/>
      <c r="BG58" s="73"/>
      <c r="BH58" s="73"/>
      <c r="BI58" s="73"/>
    </row>
    <row r="59" spans="7:61" x14ac:dyDescent="0.2">
      <c r="G59" s="75"/>
      <c r="H59" s="75"/>
      <c r="BC59" s="73"/>
      <c r="BD59" s="77"/>
      <c r="BF59" s="73"/>
      <c r="BG59" s="73"/>
      <c r="BH59" s="73"/>
      <c r="BI59" s="73"/>
    </row>
    <row r="60" spans="7:61" x14ac:dyDescent="0.2">
      <c r="G60" s="75"/>
      <c r="H60" s="75"/>
      <c r="BC60" s="73"/>
      <c r="BD60" s="77"/>
      <c r="BF60" s="73"/>
      <c r="BG60" s="73"/>
      <c r="BH60" s="73"/>
      <c r="BI60" s="73"/>
    </row>
    <row r="61" spans="7:61" x14ac:dyDescent="0.2">
      <c r="G61" s="75"/>
      <c r="H61" s="75"/>
      <c r="BC61" s="73"/>
      <c r="BD61" s="77"/>
      <c r="BF61" s="73"/>
      <c r="BG61" s="73"/>
      <c r="BH61" s="73"/>
      <c r="BI61" s="73"/>
    </row>
    <row r="62" spans="7:61" x14ac:dyDescent="0.2">
      <c r="BC62" s="73"/>
      <c r="BD62" s="77"/>
      <c r="BF62" s="73"/>
      <c r="BG62" s="73"/>
      <c r="BH62" s="73"/>
      <c r="BI62" s="73"/>
    </row>
    <row r="63" spans="7:61" x14ac:dyDescent="0.2">
      <c r="BC63" s="73"/>
      <c r="BD63" s="77"/>
      <c r="BF63" s="73"/>
      <c r="BG63" s="73"/>
      <c r="BH63" s="73"/>
      <c r="BI63" s="73"/>
    </row>
    <row r="64" spans="7:61" x14ac:dyDescent="0.2">
      <c r="BC64" s="73"/>
      <c r="BD64" s="77"/>
      <c r="BF64" s="73"/>
      <c r="BG64" s="73"/>
      <c r="BH64" s="73"/>
      <c r="BI64" s="73"/>
    </row>
    <row r="65" spans="11:61" x14ac:dyDescent="0.2">
      <c r="BC65" s="73"/>
      <c r="BD65" s="77"/>
      <c r="BF65" s="73"/>
      <c r="BG65" s="73"/>
      <c r="BH65" s="73"/>
      <c r="BI65" s="73"/>
    </row>
    <row r="66" spans="11:61" x14ac:dyDescent="0.2">
      <c r="BC66" s="73"/>
      <c r="BD66" s="77"/>
      <c r="BF66" s="73"/>
      <c r="BG66" s="73"/>
      <c r="BH66" s="73"/>
      <c r="BI66" s="73"/>
    </row>
    <row r="67" spans="11:61" x14ac:dyDescent="0.2">
      <c r="BC67" s="73"/>
      <c r="BD67" s="77"/>
      <c r="BF67" s="73"/>
      <c r="BG67" s="73"/>
      <c r="BH67" s="73"/>
      <c r="BI67" s="73"/>
    </row>
    <row r="69" spans="11:61" ht="12.5" x14ac:dyDescent="0.2">
      <c r="K69" s="75"/>
      <c r="L69" s="78"/>
      <c r="M69" s="75"/>
      <c r="N69" s="75"/>
    </row>
    <row r="70" spans="11:61" ht="12.5" x14ac:dyDescent="0.2">
      <c r="K70" s="75"/>
      <c r="L70" s="78"/>
      <c r="M70" s="75"/>
      <c r="N70" s="75"/>
    </row>
    <row r="71" spans="11:61" ht="12.5" x14ac:dyDescent="0.2">
      <c r="K71" s="75"/>
      <c r="L71" s="78"/>
      <c r="M71" s="75"/>
      <c r="N71" s="75"/>
    </row>
    <row r="72" spans="11:61" ht="12.5" x14ac:dyDescent="0.2">
      <c r="K72" s="75"/>
      <c r="L72" s="78"/>
      <c r="M72" s="75"/>
      <c r="N72" s="75"/>
    </row>
    <row r="73" spans="11:61" ht="12.5" x14ac:dyDescent="0.2">
      <c r="K73" s="75"/>
      <c r="L73" s="78"/>
      <c r="M73" s="75"/>
      <c r="N73" s="75"/>
    </row>
    <row r="74" spans="11:61" ht="12.5" x14ac:dyDescent="0.2">
      <c r="K74" s="75"/>
      <c r="L74" s="78"/>
      <c r="M74" s="75"/>
      <c r="N74" s="75"/>
    </row>
    <row r="75" spans="11:61" ht="12.5" x14ac:dyDescent="0.2">
      <c r="K75" s="75"/>
      <c r="L75" s="78"/>
      <c r="M75" s="75"/>
      <c r="N75" s="75"/>
    </row>
    <row r="76" spans="11:61" ht="12.5" x14ac:dyDescent="0.2">
      <c r="K76" s="75"/>
      <c r="L76" s="78"/>
      <c r="M76" s="75"/>
      <c r="N76" s="75"/>
    </row>
  </sheetData>
  <sheetProtection algorithmName="SHA-512" hashValue="Duvbj6T3sBr8SG43O0aVMwOqsZPChzvqQim37U91fTv0Evg8jx9bEWhN0zgouvX7zrJ/rWI12V7qMa0zEhqtDw==" saltValue="DtMOe5JSU4DNGkRGsb+15g=="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3">
    <dataValidation type="custom" allowBlank="1" showInputMessage="1" showErrorMessage="1" error="入力は少数第1位までにして下さい。" sqref="V7:W7 AT13:AT14" xr:uid="{00000000-0002-0000-05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xr:uid="{00000000-0002-0000-0500-000001000000}">
      <formula1>F9=ROUND(F9,1)</formula1>
    </dataValidation>
    <dataValidation type="textLength" allowBlank="1" showInputMessage="1" showErrorMessage="1" errorTitle="要確認" error="「廃ｱﾙｶﾘ」は、中間処理を経ずに「最終処分」はできません。" sqref="Q33:T33" xr:uid="{00000000-0002-0000-0500-000002000000}">
      <formula1>0</formula1>
      <formula2>0</formula2>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BI76"/>
  <sheetViews>
    <sheetView showGridLines="0" topLeftCell="A15" zoomScale="80" zoomScaleNormal="80" workbookViewId="0">
      <selection activeCell="Z29" sqref="Z29:AD29"/>
    </sheetView>
  </sheetViews>
  <sheetFormatPr defaultColWidth="9" defaultRowHeight="12" x14ac:dyDescent="0.2"/>
  <cols>
    <col min="1" max="2" width="2.90625" style="45" customWidth="1"/>
    <col min="3" max="3" width="15.36328125" style="45" customWidth="1"/>
    <col min="4" max="5" width="2.90625" style="45" customWidth="1"/>
    <col min="6" max="6" width="3" style="45" customWidth="1"/>
    <col min="7" max="7" width="11.453125" style="45" customWidth="1"/>
    <col min="8" max="8" width="2.36328125" style="45" customWidth="1"/>
    <col min="9" max="10" width="2.453125" style="45" customWidth="1"/>
    <col min="11" max="11" width="2.81640625" style="45" customWidth="1"/>
    <col min="12" max="12" width="2.90625" style="45" customWidth="1"/>
    <col min="13" max="14" width="2.81640625" style="45" customWidth="1"/>
    <col min="15" max="15" width="3" style="45" customWidth="1"/>
    <col min="16" max="18" width="4.81640625" style="45" customWidth="1"/>
    <col min="19" max="21" width="2.90625" style="45" customWidth="1"/>
    <col min="22" max="23" width="2.453125" style="45" customWidth="1"/>
    <col min="24" max="24" width="2.90625" style="45" customWidth="1"/>
    <col min="25" max="25" width="7.81640625" style="45" customWidth="1"/>
    <col min="26" max="26" width="4.81640625" style="45" customWidth="1"/>
    <col min="27" max="27" width="2" style="45" customWidth="1"/>
    <col min="28" max="29" width="2.36328125" style="45" customWidth="1"/>
    <col min="30" max="30" width="3.08984375" style="45" customWidth="1"/>
    <col min="31" max="32" width="2.36328125" style="45" customWidth="1"/>
    <col min="33" max="33" width="2.90625" style="45" customWidth="1"/>
    <col min="34" max="34" width="7.81640625" style="45" customWidth="1"/>
    <col min="35" max="36" width="4.36328125" style="45" customWidth="1"/>
    <col min="37" max="37" width="3.36328125" style="45" customWidth="1"/>
    <col min="38" max="38" width="2.81640625" style="45" customWidth="1"/>
    <col min="39" max="39" width="2.90625" style="45" customWidth="1"/>
    <col min="40" max="40" width="10.81640625" style="45" customWidth="1"/>
    <col min="41" max="41" width="2.90625" style="45" customWidth="1"/>
    <col min="42" max="43" width="2.453125" style="45" customWidth="1"/>
    <col min="44" max="44" width="2.81640625" style="45" customWidth="1"/>
    <col min="45" max="45" width="7.81640625" style="45" customWidth="1"/>
    <col min="46" max="46" width="11.81640625" style="45" customWidth="1"/>
    <col min="47" max="47" width="1.90625" style="45" customWidth="1"/>
    <col min="48" max="57" width="9" style="45"/>
    <col min="58" max="58" width="16.1796875" style="45" customWidth="1"/>
    <col min="59" max="16384" width="9" style="45"/>
  </cols>
  <sheetData>
    <row r="1" spans="2:47" ht="27" customHeight="1" x14ac:dyDescent="0.2">
      <c r="F1" s="44"/>
      <c r="R1" s="92" t="s">
        <v>96</v>
      </c>
      <c r="S1" s="92" t="s">
        <v>352</v>
      </c>
    </row>
    <row r="2" spans="2:47" ht="12" customHeight="1" thickBot="1" x14ac:dyDescent="0.25">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25" customHeight="1" x14ac:dyDescent="0.2">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3.5" thickBot="1" x14ac:dyDescent="0.25">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2">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三晃商事株式会社</v>
      </c>
      <c r="AF5" s="653"/>
      <c r="AG5" s="653"/>
      <c r="AH5" s="653"/>
      <c r="AI5" s="653"/>
      <c r="AJ5" s="653"/>
      <c r="AK5" s="653"/>
      <c r="AL5" s="653"/>
      <c r="AM5" s="653"/>
      <c r="AN5" s="653"/>
      <c r="AO5" s="653"/>
      <c r="AP5" s="653"/>
      <c r="AQ5" s="653"/>
      <c r="AR5" s="653"/>
      <c r="AS5" s="653"/>
      <c r="AT5" s="653"/>
      <c r="AU5" s="653"/>
    </row>
    <row r="6" spans="2:47" ht="24.75" customHeight="1" thickBot="1" x14ac:dyDescent="0.25">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25" customHeight="1" thickBot="1" x14ac:dyDescent="0.25">
      <c r="B7" s="715" t="s">
        <v>90</v>
      </c>
      <c r="C7" s="716"/>
      <c r="D7" s="717" t="s">
        <v>207</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25" customHeight="1" thickTop="1" thickBot="1" x14ac:dyDescent="0.25">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5">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5">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5">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5">
      <c r="F12" s="673">
        <f>+ROUND(O12,1)+ROUND(O15,1)+ROUND(O18,1)+ROUND(O24,1)+O27-ROUND(F15,1)</f>
        <v>90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5">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5">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5">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5">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5">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5">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5">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5">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5">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5">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5">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5">
      <c r="B24" s="725" t="s">
        <v>200</v>
      </c>
      <c r="C24" s="676"/>
      <c r="D24" s="676"/>
      <c r="E24" s="677"/>
      <c r="F24" s="711">
        <v>85.2</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90</v>
      </c>
      <c r="AS24" s="743"/>
      <c r="AT24" s="743"/>
      <c r="AU24" s="57" t="s">
        <v>13</v>
      </c>
    </row>
    <row r="25" spans="2:48" ht="27" customHeight="1" thickBot="1" x14ac:dyDescent="0.25">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5">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5">
      <c r="B27" s="730" t="s">
        <v>371</v>
      </c>
      <c r="C27" s="731"/>
      <c r="D27" s="731"/>
      <c r="E27" s="732"/>
      <c r="F27" s="711">
        <v>0</v>
      </c>
      <c r="G27" s="712"/>
      <c r="H27" s="214" t="s">
        <v>198</v>
      </c>
      <c r="L27" s="709"/>
      <c r="O27" s="699">
        <f>+Q30+ROUND(Q33,1)</f>
        <v>90</v>
      </c>
      <c r="P27" s="700"/>
      <c r="Q27" s="700"/>
      <c r="R27" s="700"/>
      <c r="S27" s="49" t="s">
        <v>38</v>
      </c>
      <c r="T27" s="70"/>
      <c r="U27" s="70"/>
      <c r="X27" s="68" t="s">
        <v>39</v>
      </c>
      <c r="Y27" s="71"/>
      <c r="AG27" s="58"/>
      <c r="AH27" s="58"/>
      <c r="AI27" s="58"/>
      <c r="AJ27" s="58"/>
      <c r="AK27" s="742">
        <f>+AG18+O27</f>
        <v>90</v>
      </c>
      <c r="AL27" s="743"/>
      <c r="AM27" s="743"/>
      <c r="AN27" s="743"/>
      <c r="AO27" s="57" t="s">
        <v>13</v>
      </c>
      <c r="AP27" s="318"/>
      <c r="AQ27" s="132"/>
      <c r="AR27" s="651"/>
      <c r="AS27" s="652"/>
      <c r="AT27" s="652"/>
      <c r="AU27" s="57" t="s">
        <v>13</v>
      </c>
      <c r="AV27" s="479"/>
    </row>
    <row r="28" spans="2:48" ht="27" customHeight="1" thickTop="1" thickBot="1" x14ac:dyDescent="0.25">
      <c r="B28" s="730" t="s">
        <v>372</v>
      </c>
      <c r="C28" s="731"/>
      <c r="D28" s="731"/>
      <c r="E28" s="732"/>
      <c r="F28" s="711">
        <v>0</v>
      </c>
      <c r="G28" s="712"/>
      <c r="H28" s="214" t="s">
        <v>198</v>
      </c>
      <c r="L28" s="709"/>
      <c r="O28" s="61"/>
      <c r="T28" s="58"/>
      <c r="U28" s="58"/>
      <c r="X28" s="697" t="s">
        <v>175</v>
      </c>
      <c r="Y28" s="698"/>
      <c r="Z28" s="690">
        <v>90</v>
      </c>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5">
      <c r="B29" s="730" t="s">
        <v>373</v>
      </c>
      <c r="C29" s="731"/>
      <c r="D29" s="731"/>
      <c r="E29" s="732"/>
      <c r="F29" s="711">
        <v>85.2</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5">
      <c r="B30" s="725" t="s">
        <v>374</v>
      </c>
      <c r="C30" s="676"/>
      <c r="D30" s="676"/>
      <c r="E30" s="677"/>
      <c r="F30" s="711">
        <v>0</v>
      </c>
      <c r="G30" s="712"/>
      <c r="H30" s="214" t="s">
        <v>198</v>
      </c>
      <c r="L30" s="709"/>
      <c r="O30" s="61"/>
      <c r="Q30" s="699">
        <f>+ROUND(Z28,1)+ROUND(Z29,1)+ROUND(Z30,1)</f>
        <v>90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5">
      <c r="B31" s="725" t="s">
        <v>375</v>
      </c>
      <c r="C31" s="676"/>
      <c r="D31" s="676"/>
      <c r="E31" s="677"/>
      <c r="F31" s="711">
        <v>85.2</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5">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5">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2">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2">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2">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2">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 x14ac:dyDescent="0.2">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 x14ac:dyDescent="0.2">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 x14ac:dyDescent="0.2">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 x14ac:dyDescent="0.2">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 x14ac:dyDescent="0.2">
      <c r="H42" s="75"/>
      <c r="I42" s="75"/>
      <c r="J42" s="75"/>
      <c r="Q42" s="75"/>
      <c r="R42" s="75"/>
      <c r="S42" s="75"/>
      <c r="AP42" s="58"/>
      <c r="AQ42" s="58"/>
      <c r="AR42" s="132"/>
      <c r="AS42" s="70"/>
    </row>
    <row r="43" spans="2:61" x14ac:dyDescent="0.2">
      <c r="H43" s="75"/>
      <c r="I43" s="75"/>
      <c r="J43" s="75"/>
      <c r="Q43" s="75"/>
      <c r="R43" s="75"/>
      <c r="S43" s="75"/>
      <c r="AV43" s="75"/>
    </row>
    <row r="44" spans="2:61" x14ac:dyDescent="0.2">
      <c r="H44" s="75"/>
      <c r="I44" s="75"/>
      <c r="J44" s="75"/>
      <c r="Q44" s="75"/>
      <c r="R44" s="75"/>
      <c r="S44" s="75"/>
      <c r="AV44" s="75"/>
    </row>
    <row r="45" spans="2:61" x14ac:dyDescent="0.2">
      <c r="H45" s="75"/>
      <c r="I45" s="75"/>
      <c r="J45" s="75"/>
      <c r="Q45" s="75"/>
      <c r="R45" s="75"/>
      <c r="S45" s="75"/>
    </row>
    <row r="46" spans="2:61" x14ac:dyDescent="0.2">
      <c r="H46" s="75"/>
      <c r="I46" s="75"/>
      <c r="J46" s="75"/>
      <c r="Q46" s="75"/>
      <c r="R46" s="75"/>
      <c r="S46" s="75"/>
    </row>
    <row r="47" spans="2:61" ht="13" x14ac:dyDescent="0.2">
      <c r="H47" s="75"/>
      <c r="I47" s="75"/>
      <c r="J47" s="75"/>
      <c r="Q47" s="75"/>
      <c r="R47" s="75"/>
      <c r="S47" s="75"/>
      <c r="BG47" s="76"/>
      <c r="BH47" s="76"/>
      <c r="BI47" s="73"/>
    </row>
    <row r="48" spans="2:61" x14ac:dyDescent="0.2">
      <c r="H48" s="75"/>
      <c r="I48" s="75"/>
      <c r="J48" s="75"/>
      <c r="Q48" s="75"/>
      <c r="R48" s="75"/>
      <c r="S48" s="75"/>
      <c r="BG48" s="73"/>
    </row>
    <row r="49" spans="7:61" x14ac:dyDescent="0.2">
      <c r="G49" s="75"/>
      <c r="H49" s="75"/>
      <c r="I49" s="75"/>
      <c r="J49" s="75"/>
      <c r="Q49" s="75"/>
      <c r="R49" s="75"/>
      <c r="S49" s="75"/>
      <c r="BD49" s="73"/>
      <c r="BE49" s="73"/>
      <c r="BF49" s="73"/>
      <c r="BG49" s="73"/>
    </row>
    <row r="50" spans="7:61" x14ac:dyDescent="0.2">
      <c r="G50" s="75"/>
      <c r="H50" s="75"/>
      <c r="I50" s="75"/>
      <c r="J50" s="75"/>
      <c r="Q50" s="75"/>
      <c r="R50" s="75"/>
      <c r="S50" s="75"/>
      <c r="BD50" s="73"/>
      <c r="BE50" s="73"/>
      <c r="BF50" s="73"/>
      <c r="BG50" s="73"/>
    </row>
    <row r="51" spans="7:61" x14ac:dyDescent="0.2">
      <c r="G51" s="75"/>
      <c r="H51" s="75"/>
      <c r="I51" s="75"/>
      <c r="J51" s="75"/>
      <c r="Q51" s="75"/>
      <c r="R51" s="75"/>
      <c r="S51" s="75"/>
      <c r="BD51" s="73"/>
      <c r="BE51" s="73"/>
      <c r="BF51" s="73"/>
      <c r="BG51" s="73"/>
    </row>
    <row r="52" spans="7:61" x14ac:dyDescent="0.2">
      <c r="G52" s="75"/>
      <c r="H52" s="75"/>
      <c r="I52" s="75"/>
      <c r="J52" s="75"/>
      <c r="Q52" s="75"/>
      <c r="R52" s="75"/>
      <c r="S52" s="75"/>
      <c r="BD52" s="73"/>
      <c r="BE52" s="73"/>
      <c r="BF52" s="73"/>
      <c r="BG52" s="73"/>
    </row>
    <row r="53" spans="7:61" x14ac:dyDescent="0.2">
      <c r="G53" s="75"/>
      <c r="H53" s="75"/>
      <c r="I53" s="75"/>
      <c r="J53" s="75"/>
      <c r="Q53" s="75"/>
      <c r="R53" s="75"/>
      <c r="S53" s="75"/>
      <c r="BD53" s="73"/>
      <c r="BF53" s="73"/>
      <c r="BG53" s="73"/>
      <c r="BH53" s="73"/>
      <c r="BI53" s="73"/>
    </row>
    <row r="54" spans="7:61" x14ac:dyDescent="0.2">
      <c r="G54" s="75"/>
      <c r="H54" s="75"/>
      <c r="I54" s="75"/>
      <c r="J54" s="75"/>
      <c r="Q54" s="75"/>
      <c r="R54" s="75"/>
      <c r="S54" s="75"/>
      <c r="BC54" s="73"/>
      <c r="BD54" s="77"/>
      <c r="BF54" s="73"/>
      <c r="BG54" s="73"/>
      <c r="BH54" s="73"/>
      <c r="BI54" s="73"/>
    </row>
    <row r="55" spans="7:61" x14ac:dyDescent="0.2">
      <c r="G55" s="75"/>
      <c r="H55" s="75"/>
      <c r="I55" s="75"/>
      <c r="J55" s="75"/>
      <c r="Q55" s="75"/>
      <c r="R55" s="75"/>
      <c r="S55" s="75"/>
      <c r="BC55" s="73"/>
      <c r="BD55" s="77"/>
      <c r="BF55" s="73"/>
      <c r="BG55" s="73"/>
      <c r="BH55" s="73"/>
      <c r="BI55" s="73"/>
    </row>
    <row r="56" spans="7:61" x14ac:dyDescent="0.2">
      <c r="G56" s="75"/>
      <c r="H56" s="75"/>
      <c r="I56" s="75"/>
      <c r="J56" s="75"/>
      <c r="Q56" s="75"/>
      <c r="R56" s="75"/>
      <c r="S56" s="75"/>
      <c r="BC56" s="73"/>
      <c r="BD56" s="77"/>
      <c r="BF56" s="73"/>
      <c r="BG56" s="73"/>
      <c r="BH56" s="73"/>
      <c r="BI56" s="73"/>
    </row>
    <row r="57" spans="7:61" x14ac:dyDescent="0.2">
      <c r="G57" s="75"/>
      <c r="H57" s="75"/>
      <c r="BC57" s="73"/>
      <c r="BD57" s="77"/>
      <c r="BF57" s="73"/>
      <c r="BG57" s="73"/>
      <c r="BH57" s="73"/>
      <c r="BI57" s="73"/>
    </row>
    <row r="58" spans="7:61" ht="12.5" x14ac:dyDescent="0.2">
      <c r="G58" s="75"/>
      <c r="H58" s="75"/>
      <c r="K58" s="75"/>
      <c r="L58" s="78"/>
      <c r="M58" s="75"/>
      <c r="N58" s="75"/>
      <c r="BC58" s="73"/>
      <c r="BD58" s="77"/>
      <c r="BF58" s="73"/>
      <c r="BG58" s="73"/>
      <c r="BH58" s="73"/>
      <c r="BI58" s="73"/>
    </row>
    <row r="59" spans="7:61" x14ac:dyDescent="0.2">
      <c r="G59" s="75"/>
      <c r="H59" s="75"/>
      <c r="BC59" s="73"/>
      <c r="BD59" s="77"/>
      <c r="BF59" s="73"/>
      <c r="BG59" s="73"/>
      <c r="BH59" s="73"/>
      <c r="BI59" s="73"/>
    </row>
    <row r="60" spans="7:61" x14ac:dyDescent="0.2">
      <c r="G60" s="75"/>
      <c r="H60" s="75"/>
      <c r="BC60" s="73"/>
      <c r="BD60" s="77"/>
      <c r="BF60" s="73"/>
      <c r="BG60" s="73"/>
      <c r="BH60" s="73"/>
      <c r="BI60" s="73"/>
    </row>
    <row r="61" spans="7:61" x14ac:dyDescent="0.2">
      <c r="G61" s="75"/>
      <c r="H61" s="75"/>
      <c r="BC61" s="73"/>
      <c r="BD61" s="77"/>
      <c r="BF61" s="73"/>
      <c r="BG61" s="73"/>
      <c r="BH61" s="73"/>
      <c r="BI61" s="73"/>
    </row>
    <row r="62" spans="7:61" x14ac:dyDescent="0.2">
      <c r="BC62" s="73"/>
      <c r="BD62" s="77"/>
      <c r="BF62" s="73"/>
      <c r="BG62" s="73"/>
      <c r="BH62" s="73"/>
      <c r="BI62" s="73"/>
    </row>
    <row r="63" spans="7:61" x14ac:dyDescent="0.2">
      <c r="BC63" s="73"/>
      <c r="BD63" s="77"/>
      <c r="BF63" s="73"/>
      <c r="BG63" s="73"/>
      <c r="BH63" s="73"/>
      <c r="BI63" s="73"/>
    </row>
    <row r="64" spans="7:61" x14ac:dyDescent="0.2">
      <c r="BC64" s="73"/>
      <c r="BD64" s="77"/>
      <c r="BF64" s="73"/>
      <c r="BG64" s="73"/>
      <c r="BH64" s="73"/>
      <c r="BI64" s="73"/>
    </row>
    <row r="65" spans="11:61" x14ac:dyDescent="0.2">
      <c r="BC65" s="73"/>
      <c r="BD65" s="77"/>
      <c r="BF65" s="73"/>
      <c r="BG65" s="73"/>
      <c r="BH65" s="73"/>
      <c r="BI65" s="73"/>
    </row>
    <row r="66" spans="11:61" x14ac:dyDescent="0.2">
      <c r="BC66" s="73"/>
      <c r="BD66" s="77"/>
      <c r="BF66" s="73"/>
      <c r="BG66" s="73"/>
      <c r="BH66" s="73"/>
      <c r="BI66" s="73"/>
    </row>
    <row r="67" spans="11:61" x14ac:dyDescent="0.2">
      <c r="BC67" s="73"/>
      <c r="BD67" s="77"/>
      <c r="BF67" s="73"/>
      <c r="BG67" s="73"/>
      <c r="BH67" s="73"/>
      <c r="BI67" s="73"/>
    </row>
    <row r="69" spans="11:61" ht="12.5" x14ac:dyDescent="0.2">
      <c r="K69" s="75"/>
      <c r="L69" s="78"/>
      <c r="M69" s="75"/>
      <c r="N69" s="75"/>
    </row>
    <row r="70" spans="11:61" ht="12.5" x14ac:dyDescent="0.2">
      <c r="K70" s="75"/>
      <c r="L70" s="78"/>
      <c r="M70" s="75"/>
      <c r="N70" s="75"/>
    </row>
    <row r="71" spans="11:61" ht="12.5" x14ac:dyDescent="0.2">
      <c r="K71" s="75"/>
      <c r="L71" s="78"/>
      <c r="M71" s="75"/>
      <c r="N71" s="75"/>
    </row>
    <row r="72" spans="11:61" ht="12.5" x14ac:dyDescent="0.2">
      <c r="K72" s="75"/>
      <c r="L72" s="78"/>
      <c r="M72" s="75"/>
      <c r="N72" s="75"/>
    </row>
    <row r="73" spans="11:61" ht="12.5" x14ac:dyDescent="0.2">
      <c r="K73" s="75"/>
      <c r="L73" s="78"/>
      <c r="M73" s="75"/>
      <c r="N73" s="75"/>
    </row>
    <row r="74" spans="11:61" ht="12.5" x14ac:dyDescent="0.2">
      <c r="K74" s="75"/>
      <c r="L74" s="78"/>
      <c r="M74" s="75"/>
      <c r="N74" s="75"/>
    </row>
    <row r="75" spans="11:61" ht="12.5" x14ac:dyDescent="0.2">
      <c r="K75" s="75"/>
      <c r="L75" s="78"/>
      <c r="M75" s="75"/>
      <c r="N75" s="75"/>
    </row>
    <row r="76" spans="11:61" ht="12.5" x14ac:dyDescent="0.2">
      <c r="K76" s="75"/>
      <c r="L76" s="78"/>
      <c r="M76" s="75"/>
      <c r="N76" s="75"/>
    </row>
  </sheetData>
  <sheetProtection algorithmName="SHA-512" hashValue="KSnPef/CVcHZ4kPbyYT8XVk7EtxB4PPdvqnCe686fhuP6IwmTA0AEd4D5zecbQwx/8jQ4YDF+fV3kgk5fbNI+A==" saltValue="yqgwIqAqz5+Li42NEzPCZA=="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xr:uid="{00000000-0002-0000-06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600-000001000000}">
      <formula1>F9=ROUND(F9,1)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4">
    <pageSetUpPr fitToPage="1"/>
  </sheetPr>
  <dimension ref="B1:BI76"/>
  <sheetViews>
    <sheetView showGridLines="0" topLeftCell="A21" workbookViewId="0"/>
  </sheetViews>
  <sheetFormatPr defaultColWidth="9" defaultRowHeight="12" x14ac:dyDescent="0.2"/>
  <cols>
    <col min="1" max="2" width="2.90625" style="45" customWidth="1"/>
    <col min="3" max="3" width="15.36328125" style="45" customWidth="1"/>
    <col min="4" max="5" width="2.90625" style="45" customWidth="1"/>
    <col min="6" max="6" width="3" style="45" customWidth="1"/>
    <col min="7" max="7" width="11.453125" style="45" customWidth="1"/>
    <col min="8" max="8" width="2.36328125" style="45" customWidth="1"/>
    <col min="9" max="10" width="2.453125" style="45" customWidth="1"/>
    <col min="11" max="11" width="2.81640625" style="45" customWidth="1"/>
    <col min="12" max="12" width="2.90625" style="45" customWidth="1"/>
    <col min="13" max="14" width="2.81640625" style="45" customWidth="1"/>
    <col min="15" max="15" width="3" style="45" customWidth="1"/>
    <col min="16" max="18" width="4.81640625" style="45" customWidth="1"/>
    <col min="19" max="21" width="2.90625" style="45" customWidth="1"/>
    <col min="22" max="23" width="2.453125" style="45" customWidth="1"/>
    <col min="24" max="24" width="2.90625" style="45" customWidth="1"/>
    <col min="25" max="25" width="7.81640625" style="45" customWidth="1"/>
    <col min="26" max="26" width="4.81640625" style="45" customWidth="1"/>
    <col min="27" max="27" width="2" style="45" customWidth="1"/>
    <col min="28" max="29" width="2.36328125" style="45" customWidth="1"/>
    <col min="30" max="30" width="3.08984375" style="45" customWidth="1"/>
    <col min="31" max="32" width="2.36328125" style="45" customWidth="1"/>
    <col min="33" max="33" width="2.90625" style="45" customWidth="1"/>
    <col min="34" max="34" width="7.81640625" style="45" customWidth="1"/>
    <col min="35" max="36" width="4.36328125" style="45" customWidth="1"/>
    <col min="37" max="37" width="3.36328125" style="45" customWidth="1"/>
    <col min="38" max="38" width="2.81640625" style="45" customWidth="1"/>
    <col min="39" max="39" width="2.90625" style="45" customWidth="1"/>
    <col min="40" max="40" width="10.81640625" style="45" customWidth="1"/>
    <col min="41" max="41" width="2.90625" style="45" customWidth="1"/>
    <col min="42" max="43" width="2.453125" style="45" customWidth="1"/>
    <col min="44" max="44" width="2.81640625" style="45" customWidth="1"/>
    <col min="45" max="45" width="7.81640625" style="45" customWidth="1"/>
    <col min="46" max="46" width="11.81640625" style="45" customWidth="1"/>
    <col min="47" max="47" width="1.90625" style="45" customWidth="1"/>
    <col min="48" max="57" width="9" style="45"/>
    <col min="58" max="58" width="16.1796875" style="45" customWidth="1"/>
    <col min="59" max="16384" width="9" style="45"/>
  </cols>
  <sheetData>
    <row r="1" spans="2:47" ht="27" customHeight="1" x14ac:dyDescent="0.2">
      <c r="F1" s="44"/>
      <c r="R1" s="92" t="s">
        <v>96</v>
      </c>
      <c r="S1" s="92" t="s">
        <v>352</v>
      </c>
    </row>
    <row r="2" spans="2:47" ht="12" customHeight="1" thickBot="1" x14ac:dyDescent="0.25">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25" customHeight="1" x14ac:dyDescent="0.2">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3.5" thickBot="1" x14ac:dyDescent="0.25">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2">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三晃商事株式会社</v>
      </c>
      <c r="AF5" s="653"/>
      <c r="AG5" s="653"/>
      <c r="AH5" s="653"/>
      <c r="AI5" s="653"/>
      <c r="AJ5" s="653"/>
      <c r="AK5" s="653"/>
      <c r="AL5" s="653"/>
      <c r="AM5" s="653"/>
      <c r="AN5" s="653"/>
      <c r="AO5" s="653"/>
      <c r="AP5" s="653"/>
      <c r="AQ5" s="653"/>
      <c r="AR5" s="653"/>
      <c r="AS5" s="653"/>
      <c r="AT5" s="653"/>
      <c r="AU5" s="653"/>
    </row>
    <row r="6" spans="2:47" ht="24.75" customHeight="1" thickBot="1" x14ac:dyDescent="0.25">
      <c r="B6" s="371" t="s">
        <v>441</v>
      </c>
      <c r="C6" s="138"/>
      <c r="F6" s="138"/>
      <c r="G6" s="138"/>
      <c r="H6" s="138"/>
      <c r="I6" s="138"/>
      <c r="J6" s="138"/>
      <c r="K6" s="138"/>
      <c r="L6" s="138"/>
      <c r="M6" s="138"/>
      <c r="N6" s="138"/>
      <c r="O6" s="138"/>
      <c r="P6" s="138"/>
      <c r="Q6" s="138"/>
      <c r="R6" s="138"/>
      <c r="S6" s="138"/>
      <c r="T6" s="138"/>
      <c r="U6" s="138"/>
      <c r="V6" s="138"/>
      <c r="W6" s="138"/>
      <c r="X6" s="138"/>
      <c r="Y6" s="142"/>
      <c r="Z6" s="142"/>
      <c r="AA6" s="142"/>
      <c r="AB6" s="142"/>
      <c r="AC6" s="142"/>
      <c r="AD6" s="142"/>
      <c r="AE6" s="142"/>
      <c r="AF6" s="142"/>
      <c r="AG6" s="142"/>
      <c r="AH6" s="142"/>
      <c r="AI6" s="142"/>
      <c r="AJ6" s="142"/>
      <c r="AK6" s="142"/>
      <c r="AL6" s="142"/>
      <c r="AM6" s="142"/>
      <c r="AN6" s="142"/>
      <c r="AO6" s="142"/>
      <c r="AP6" s="142"/>
      <c r="AQ6" s="142"/>
      <c r="AR6" s="142"/>
      <c r="AS6" s="142"/>
      <c r="AT6" s="142"/>
      <c r="AU6" s="142"/>
    </row>
    <row r="7" spans="2:47" ht="28.25" customHeight="1" thickBot="1" x14ac:dyDescent="0.25">
      <c r="B7" s="715" t="s">
        <v>90</v>
      </c>
      <c r="C7" s="716"/>
      <c r="D7" s="717" t="s">
        <v>208</v>
      </c>
      <c r="E7" s="718"/>
      <c r="F7" s="718"/>
      <c r="G7" s="718"/>
      <c r="H7" s="719"/>
      <c r="I7" s="147"/>
      <c r="J7" s="58"/>
      <c r="K7" s="160"/>
      <c r="L7" s="762" t="s">
        <v>93</v>
      </c>
      <c r="M7" s="763"/>
      <c r="N7" s="763"/>
      <c r="O7" s="763"/>
      <c r="P7" s="763"/>
      <c r="Q7" s="763"/>
      <c r="R7" s="763"/>
      <c r="S7" s="763"/>
      <c r="T7" s="763"/>
      <c r="U7" s="763"/>
      <c r="V7" s="764"/>
      <c r="W7" s="764"/>
      <c r="X7" s="763"/>
      <c r="Y7" s="763"/>
      <c r="Z7" s="763"/>
      <c r="AA7" s="765"/>
      <c r="AB7" s="142"/>
      <c r="AC7" s="142"/>
      <c r="AD7" s="142"/>
      <c r="AE7" s="100"/>
      <c r="AF7" s="100"/>
      <c r="AG7" s="100"/>
      <c r="AH7" s="100"/>
      <c r="AI7" s="100"/>
      <c r="AJ7" s="100"/>
      <c r="AK7" s="100"/>
      <c r="AL7" s="100"/>
      <c r="AM7" s="100"/>
      <c r="AN7" s="58"/>
      <c r="AO7" s="58"/>
      <c r="AP7" s="58"/>
      <c r="AQ7" s="58"/>
      <c r="AR7"/>
      <c r="AS7"/>
      <c r="AT7"/>
      <c r="AU7"/>
    </row>
    <row r="8" spans="2:47" ht="28.25" customHeight="1" thickTop="1" thickBot="1" x14ac:dyDescent="0.25">
      <c r="B8" s="48" t="s">
        <v>105</v>
      </c>
      <c r="C8" s="675" t="s">
        <v>113</v>
      </c>
      <c r="D8" s="675"/>
      <c r="E8" s="675"/>
      <c r="F8" s="675"/>
      <c r="G8" s="675"/>
      <c r="H8" s="675"/>
      <c r="I8" s="675"/>
      <c r="J8" s="675"/>
      <c r="K8" s="152"/>
      <c r="L8" s="766"/>
      <c r="M8" s="767"/>
      <c r="N8" s="767"/>
      <c r="O8" s="767"/>
      <c r="P8" s="767"/>
      <c r="Q8" s="767"/>
      <c r="R8" s="767"/>
      <c r="S8" s="767"/>
      <c r="T8" s="767"/>
      <c r="U8" s="767"/>
      <c r="V8" s="767"/>
      <c r="W8" s="767"/>
      <c r="X8" s="767"/>
      <c r="Y8" s="767"/>
      <c r="Z8" s="767"/>
      <c r="AA8" s="768"/>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5">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5">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5">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5">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5">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5">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5">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5">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5">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5">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5">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5">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5">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5">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5">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5">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5">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5">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5">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5">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5">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5">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5">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5">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5">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2">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2">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2">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2">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 x14ac:dyDescent="0.2">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 x14ac:dyDescent="0.2">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 x14ac:dyDescent="0.2">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 x14ac:dyDescent="0.2">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 x14ac:dyDescent="0.2">
      <c r="H42" s="75"/>
      <c r="I42" s="75"/>
      <c r="J42" s="75"/>
      <c r="Q42" s="75"/>
      <c r="R42" s="75"/>
      <c r="S42" s="75"/>
      <c r="AP42" s="58"/>
      <c r="AQ42" s="58"/>
      <c r="AR42" s="132"/>
      <c r="AS42" s="70"/>
    </row>
    <row r="43" spans="2:61" x14ac:dyDescent="0.2">
      <c r="H43" s="75"/>
      <c r="I43" s="75"/>
      <c r="J43" s="75"/>
      <c r="Q43" s="75"/>
      <c r="R43" s="75"/>
      <c r="S43" s="75"/>
      <c r="AV43" s="75"/>
    </row>
    <row r="44" spans="2:61" x14ac:dyDescent="0.2">
      <c r="H44" s="75"/>
      <c r="I44" s="75"/>
      <c r="J44" s="75"/>
      <c r="Q44" s="75"/>
      <c r="R44" s="75"/>
      <c r="S44" s="75"/>
      <c r="AV44" s="75"/>
    </row>
    <row r="45" spans="2:61" x14ac:dyDescent="0.2">
      <c r="H45" s="75"/>
      <c r="I45" s="75"/>
      <c r="J45" s="75"/>
      <c r="Q45" s="75"/>
      <c r="R45" s="75"/>
      <c r="S45" s="75"/>
    </row>
    <row r="46" spans="2:61" x14ac:dyDescent="0.2">
      <c r="H46" s="75"/>
      <c r="I46" s="75"/>
      <c r="J46" s="75"/>
      <c r="Q46" s="75"/>
      <c r="R46" s="75"/>
      <c r="S46" s="75"/>
    </row>
    <row r="47" spans="2:61" ht="13" x14ac:dyDescent="0.2">
      <c r="H47" s="75"/>
      <c r="I47" s="75"/>
      <c r="J47" s="75"/>
      <c r="Q47" s="75"/>
      <c r="R47" s="75"/>
      <c r="S47" s="75"/>
      <c r="BG47" s="76"/>
      <c r="BH47" s="76"/>
      <c r="BI47" s="73"/>
    </row>
    <row r="48" spans="2:61" x14ac:dyDescent="0.2">
      <c r="H48" s="75"/>
      <c r="I48" s="75"/>
      <c r="J48" s="75"/>
      <c r="Q48" s="75"/>
      <c r="R48" s="75"/>
      <c r="S48" s="75"/>
      <c r="BG48" s="73"/>
    </row>
    <row r="49" spans="7:61" x14ac:dyDescent="0.2">
      <c r="G49" s="75"/>
      <c r="H49" s="75"/>
      <c r="I49" s="75"/>
      <c r="J49" s="75"/>
      <c r="Q49" s="75"/>
      <c r="R49" s="75"/>
      <c r="S49" s="75"/>
      <c r="BD49" s="73"/>
      <c r="BE49" s="73"/>
      <c r="BF49" s="73"/>
      <c r="BG49" s="73"/>
    </row>
    <row r="50" spans="7:61" x14ac:dyDescent="0.2">
      <c r="G50" s="75"/>
      <c r="H50" s="75"/>
      <c r="I50" s="75"/>
      <c r="J50" s="75"/>
      <c r="Q50" s="75"/>
      <c r="R50" s="75"/>
      <c r="S50" s="75"/>
      <c r="BD50" s="73"/>
      <c r="BE50" s="73"/>
      <c r="BF50" s="73"/>
      <c r="BG50" s="73"/>
    </row>
    <row r="51" spans="7:61" x14ac:dyDescent="0.2">
      <c r="G51" s="75"/>
      <c r="H51" s="75"/>
      <c r="I51" s="75"/>
      <c r="J51" s="75"/>
      <c r="Q51" s="75"/>
      <c r="R51" s="75"/>
      <c r="S51" s="75"/>
      <c r="BD51" s="73"/>
      <c r="BE51" s="73"/>
      <c r="BF51" s="73"/>
      <c r="BG51" s="73"/>
    </row>
    <row r="52" spans="7:61" x14ac:dyDescent="0.2">
      <c r="G52" s="75"/>
      <c r="H52" s="75"/>
      <c r="I52" s="75"/>
      <c r="J52" s="75"/>
      <c r="Q52" s="75"/>
      <c r="R52" s="75"/>
      <c r="S52" s="75"/>
      <c r="BD52" s="73"/>
      <c r="BE52" s="73"/>
      <c r="BF52" s="73"/>
      <c r="BG52" s="73"/>
    </row>
    <row r="53" spans="7:61" x14ac:dyDescent="0.2">
      <c r="G53" s="75"/>
      <c r="H53" s="75"/>
      <c r="I53" s="75"/>
      <c r="J53" s="75"/>
      <c r="Q53" s="75"/>
      <c r="R53" s="75"/>
      <c r="S53" s="75"/>
      <c r="BD53" s="73"/>
      <c r="BF53" s="73"/>
      <c r="BG53" s="73"/>
      <c r="BH53" s="73"/>
      <c r="BI53" s="73"/>
    </row>
    <row r="54" spans="7:61" x14ac:dyDescent="0.2">
      <c r="G54" s="75"/>
      <c r="H54" s="75"/>
      <c r="I54" s="75"/>
      <c r="J54" s="75"/>
      <c r="Q54" s="75"/>
      <c r="R54" s="75"/>
      <c r="S54" s="75"/>
      <c r="BC54" s="73"/>
      <c r="BD54" s="77"/>
      <c r="BF54" s="73"/>
      <c r="BG54" s="73"/>
      <c r="BH54" s="73"/>
      <c r="BI54" s="73"/>
    </row>
    <row r="55" spans="7:61" x14ac:dyDescent="0.2">
      <c r="G55" s="75"/>
      <c r="H55" s="75"/>
      <c r="I55" s="75"/>
      <c r="J55" s="75"/>
      <c r="Q55" s="75"/>
      <c r="R55" s="75"/>
      <c r="S55" s="75"/>
      <c r="BC55" s="73"/>
      <c r="BD55" s="77"/>
      <c r="BF55" s="73"/>
      <c r="BG55" s="73"/>
      <c r="BH55" s="73"/>
      <c r="BI55" s="73"/>
    </row>
    <row r="56" spans="7:61" x14ac:dyDescent="0.2">
      <c r="G56" s="75"/>
      <c r="H56" s="75"/>
      <c r="I56" s="75"/>
      <c r="J56" s="75"/>
      <c r="Q56" s="75"/>
      <c r="R56" s="75"/>
      <c r="S56" s="75"/>
      <c r="BC56" s="73"/>
      <c r="BD56" s="77"/>
      <c r="BF56" s="73"/>
      <c r="BG56" s="73"/>
      <c r="BH56" s="73"/>
      <c r="BI56" s="73"/>
    </row>
    <row r="57" spans="7:61" x14ac:dyDescent="0.2">
      <c r="G57" s="75"/>
      <c r="H57" s="75"/>
      <c r="BC57" s="73"/>
      <c r="BD57" s="77"/>
      <c r="BF57" s="73"/>
      <c r="BG57" s="73"/>
      <c r="BH57" s="73"/>
      <c r="BI57" s="73"/>
    </row>
    <row r="58" spans="7:61" ht="12.5" x14ac:dyDescent="0.2">
      <c r="G58" s="75"/>
      <c r="H58" s="75"/>
      <c r="K58" s="75"/>
      <c r="L58" s="78"/>
      <c r="M58" s="75"/>
      <c r="N58" s="75"/>
      <c r="BC58" s="73"/>
      <c r="BD58" s="77"/>
      <c r="BF58" s="73"/>
      <c r="BG58" s="73"/>
      <c r="BH58" s="73"/>
      <c r="BI58" s="73"/>
    </row>
    <row r="59" spans="7:61" x14ac:dyDescent="0.2">
      <c r="G59" s="75"/>
      <c r="H59" s="75"/>
      <c r="BC59" s="73"/>
      <c r="BD59" s="77"/>
      <c r="BF59" s="73"/>
      <c r="BG59" s="73"/>
      <c r="BH59" s="73"/>
      <c r="BI59" s="73"/>
    </row>
    <row r="60" spans="7:61" x14ac:dyDescent="0.2">
      <c r="G60" s="75"/>
      <c r="H60" s="75"/>
      <c r="BC60" s="73"/>
      <c r="BD60" s="77"/>
      <c r="BF60" s="73"/>
      <c r="BG60" s="73"/>
      <c r="BH60" s="73"/>
      <c r="BI60" s="73"/>
    </row>
    <row r="61" spans="7:61" x14ac:dyDescent="0.2">
      <c r="G61" s="75"/>
      <c r="H61" s="75"/>
      <c r="BC61" s="73"/>
      <c r="BD61" s="77"/>
      <c r="BF61" s="73"/>
      <c r="BG61" s="73"/>
      <c r="BH61" s="73"/>
      <c r="BI61" s="73"/>
    </row>
    <row r="62" spans="7:61" x14ac:dyDescent="0.2">
      <c r="BC62" s="73"/>
      <c r="BD62" s="77"/>
      <c r="BF62" s="73"/>
      <c r="BG62" s="73"/>
      <c r="BH62" s="73"/>
      <c r="BI62" s="73"/>
    </row>
    <row r="63" spans="7:61" x14ac:dyDescent="0.2">
      <c r="BC63" s="73"/>
      <c r="BD63" s="77"/>
      <c r="BF63" s="73"/>
      <c r="BG63" s="73"/>
      <c r="BH63" s="73"/>
      <c r="BI63" s="73"/>
    </row>
    <row r="64" spans="7:61" x14ac:dyDescent="0.2">
      <c r="BC64" s="73"/>
      <c r="BD64" s="77"/>
      <c r="BF64" s="73"/>
      <c r="BG64" s="73"/>
      <c r="BH64" s="73"/>
      <c r="BI64" s="73"/>
    </row>
    <row r="65" spans="11:61" x14ac:dyDescent="0.2">
      <c r="BC65" s="73"/>
      <c r="BD65" s="77"/>
      <c r="BF65" s="73"/>
      <c r="BG65" s="73"/>
      <c r="BH65" s="73"/>
      <c r="BI65" s="73"/>
    </row>
    <row r="66" spans="11:61" x14ac:dyDescent="0.2">
      <c r="BC66" s="73"/>
      <c r="BD66" s="77"/>
      <c r="BF66" s="73"/>
      <c r="BG66" s="73"/>
      <c r="BH66" s="73"/>
      <c r="BI66" s="73"/>
    </row>
    <row r="67" spans="11:61" x14ac:dyDescent="0.2">
      <c r="BC67" s="73"/>
      <c r="BD67" s="77"/>
      <c r="BF67" s="73"/>
      <c r="BG67" s="73"/>
      <c r="BH67" s="73"/>
      <c r="BI67" s="73"/>
    </row>
    <row r="69" spans="11:61" ht="12.5" x14ac:dyDescent="0.2">
      <c r="K69" s="75"/>
      <c r="L69" s="78"/>
      <c r="M69" s="75"/>
      <c r="N69" s="75"/>
    </row>
    <row r="70" spans="11:61" ht="12.5" x14ac:dyDescent="0.2">
      <c r="K70" s="75"/>
      <c r="L70" s="78"/>
      <c r="M70" s="75"/>
      <c r="N70" s="75"/>
    </row>
    <row r="71" spans="11:61" ht="12.5" x14ac:dyDescent="0.2">
      <c r="K71" s="75"/>
      <c r="L71" s="78"/>
      <c r="M71" s="75"/>
      <c r="N71" s="75"/>
    </row>
    <row r="72" spans="11:61" ht="12.5" x14ac:dyDescent="0.2">
      <c r="K72" s="75"/>
      <c r="L72" s="78"/>
      <c r="M72" s="75"/>
      <c r="N72" s="75"/>
    </row>
    <row r="73" spans="11:61" ht="12.5" x14ac:dyDescent="0.2">
      <c r="K73" s="75"/>
      <c r="L73" s="78"/>
      <c r="M73" s="75"/>
      <c r="N73" s="75"/>
    </row>
    <row r="74" spans="11:61" ht="12.5" x14ac:dyDescent="0.2">
      <c r="K74" s="75"/>
      <c r="L74" s="78"/>
      <c r="M74" s="75"/>
      <c r="N74" s="75"/>
    </row>
    <row r="75" spans="11:61" ht="12.5" x14ac:dyDescent="0.2">
      <c r="K75" s="75"/>
      <c r="L75" s="78"/>
      <c r="M75" s="75"/>
      <c r="N75" s="75"/>
    </row>
    <row r="76" spans="11:61" ht="12.5" x14ac:dyDescent="0.2">
      <c r="K76" s="75"/>
      <c r="L76" s="78"/>
      <c r="M76" s="75"/>
      <c r="N76" s="75"/>
    </row>
  </sheetData>
  <sheetProtection algorithmName="SHA-512" hashValue="bW6J+5Hv1JBLCP733wkanrWpHJYZ5S/2LkfT2BlfrNOiNYAww1hHJ8Th6cE3LkWTfOvZuFJOfXSytR9Tbvq09w==" saltValue="kJo699vYNh4FEicGqjd9CA==" spinCount="100000" sheet="1" objects="1" scenarios="1"/>
  <mergeCells count="101">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F33:G33"/>
    <mergeCell ref="F29:G29"/>
    <mergeCell ref="F31:G31"/>
    <mergeCell ref="F28:G28"/>
    <mergeCell ref="B30:E30"/>
    <mergeCell ref="F30:G30"/>
    <mergeCell ref="B28:E28"/>
    <mergeCell ref="B29:E29"/>
    <mergeCell ref="Q30:T30"/>
    <mergeCell ref="B2:G3"/>
    <mergeCell ref="B7:C7"/>
    <mergeCell ref="G11:H11"/>
    <mergeCell ref="G14:H14"/>
    <mergeCell ref="B25:E25"/>
    <mergeCell ref="B23:E23"/>
    <mergeCell ref="D7:H7"/>
    <mergeCell ref="F12:G12"/>
    <mergeCell ref="F15:G15"/>
    <mergeCell ref="B24:E24"/>
    <mergeCell ref="F25:G25"/>
    <mergeCell ref="C8:J8"/>
    <mergeCell ref="B20:H22"/>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s>
  <phoneticPr fontId="3"/>
  <dataValidations count="2">
    <dataValidation type="custom" allowBlank="1" showInputMessage="1" showErrorMessage="1" error="入力は少数第1位までにして下さい。" sqref="AT13:AT14" xr:uid="{00000000-0002-0000-07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7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pageSetUpPr fitToPage="1"/>
  </sheetPr>
  <dimension ref="B1:BI76"/>
  <sheetViews>
    <sheetView showGridLines="0" topLeftCell="A21" workbookViewId="0">
      <selection activeCell="Z29" sqref="Z29:AD29"/>
    </sheetView>
  </sheetViews>
  <sheetFormatPr defaultColWidth="9" defaultRowHeight="12" x14ac:dyDescent="0.2"/>
  <cols>
    <col min="1" max="2" width="2.90625" style="45" customWidth="1"/>
    <col min="3" max="3" width="15.36328125" style="45" customWidth="1"/>
    <col min="4" max="5" width="2.90625" style="45" customWidth="1"/>
    <col min="6" max="6" width="3" style="45" customWidth="1"/>
    <col min="7" max="7" width="11.453125" style="45" customWidth="1"/>
    <col min="8" max="8" width="2.36328125" style="45" customWidth="1"/>
    <col min="9" max="10" width="2.453125" style="45" customWidth="1"/>
    <col min="11" max="11" width="2.81640625" style="45" customWidth="1"/>
    <col min="12" max="12" width="2.90625" style="45" customWidth="1"/>
    <col min="13" max="14" width="2.81640625" style="45" customWidth="1"/>
    <col min="15" max="15" width="3" style="45" customWidth="1"/>
    <col min="16" max="18" width="4.81640625" style="45" customWidth="1"/>
    <col min="19" max="21" width="2.90625" style="45" customWidth="1"/>
    <col min="22" max="23" width="2.453125" style="45" customWidth="1"/>
    <col min="24" max="24" width="2.90625" style="45" customWidth="1"/>
    <col min="25" max="25" width="7.81640625" style="45" customWidth="1"/>
    <col min="26" max="26" width="4.81640625" style="45" customWidth="1"/>
    <col min="27" max="27" width="2" style="45" customWidth="1"/>
    <col min="28" max="29" width="2.36328125" style="45" customWidth="1"/>
    <col min="30" max="30" width="3.08984375" style="45" customWidth="1"/>
    <col min="31" max="32" width="2.36328125" style="45" customWidth="1"/>
    <col min="33" max="33" width="2.90625" style="45" customWidth="1"/>
    <col min="34" max="34" width="7.81640625" style="45" customWidth="1"/>
    <col min="35" max="36" width="4.36328125" style="45" customWidth="1"/>
    <col min="37" max="37" width="3.36328125" style="45" customWidth="1"/>
    <col min="38" max="38" width="2.81640625" style="45" customWidth="1"/>
    <col min="39" max="39" width="2.90625" style="45" customWidth="1"/>
    <col min="40" max="40" width="10.81640625" style="45" customWidth="1"/>
    <col min="41" max="41" width="2.90625" style="45" customWidth="1"/>
    <col min="42" max="43" width="2.453125" style="45" customWidth="1"/>
    <col min="44" max="44" width="2.81640625" style="45" customWidth="1"/>
    <col min="45" max="45" width="7.81640625" style="45" customWidth="1"/>
    <col min="46" max="46" width="11.81640625" style="45" customWidth="1"/>
    <col min="47" max="47" width="1.90625" style="45" customWidth="1"/>
    <col min="48" max="57" width="9" style="45"/>
    <col min="58" max="58" width="16.1796875" style="45" customWidth="1"/>
    <col min="59" max="16384" width="9" style="45"/>
  </cols>
  <sheetData>
    <row r="1" spans="2:48" ht="27" customHeight="1" x14ac:dyDescent="0.2">
      <c r="F1" s="44"/>
      <c r="R1" s="92" t="s">
        <v>96</v>
      </c>
      <c r="S1" s="92" t="s">
        <v>352</v>
      </c>
    </row>
    <row r="2" spans="2:48" ht="12" customHeight="1" thickBot="1" x14ac:dyDescent="0.25">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8" ht="13.25" customHeight="1" x14ac:dyDescent="0.2">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8" ht="13.5" thickBot="1" x14ac:dyDescent="0.25">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8" ht="15" customHeight="1" x14ac:dyDescent="0.2">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三晃商事株式会社</v>
      </c>
      <c r="AF5" s="653"/>
      <c r="AG5" s="653"/>
      <c r="AH5" s="653"/>
      <c r="AI5" s="653"/>
      <c r="AJ5" s="653"/>
      <c r="AK5" s="653"/>
      <c r="AL5" s="653"/>
      <c r="AM5" s="653"/>
      <c r="AN5" s="653"/>
      <c r="AO5" s="653"/>
      <c r="AP5" s="653"/>
      <c r="AQ5" s="653"/>
      <c r="AR5" s="653"/>
      <c r="AS5" s="653"/>
      <c r="AT5" s="653"/>
      <c r="AU5" s="653"/>
    </row>
    <row r="6" spans="2:48" ht="24.75" customHeight="1" thickBot="1" x14ac:dyDescent="0.25">
      <c r="B6" s="371" t="s">
        <v>441</v>
      </c>
      <c r="C6" s="138"/>
      <c r="F6" s="138"/>
      <c r="G6" s="138"/>
      <c r="H6" s="138"/>
      <c r="I6" s="138"/>
      <c r="J6" s="138"/>
      <c r="K6" s="138"/>
      <c r="L6" s="138"/>
      <c r="M6" s="138"/>
      <c r="N6" s="138"/>
      <c r="O6" s="138"/>
      <c r="P6" s="138"/>
      <c r="Q6" s="138"/>
      <c r="R6" s="138"/>
      <c r="S6" s="138"/>
      <c r="T6" s="138"/>
      <c r="U6" s="138"/>
      <c r="V6" s="138"/>
      <c r="W6" s="138"/>
      <c r="X6" s="138"/>
      <c r="Y6" s="91"/>
      <c r="Z6" s="91"/>
      <c r="AA6" s="161"/>
      <c r="AB6" s="162"/>
      <c r="AC6" s="162"/>
      <c r="AD6" s="162"/>
      <c r="AE6" s="162"/>
      <c r="AF6" s="162"/>
      <c r="AG6" s="162"/>
      <c r="AH6" s="162"/>
      <c r="AI6" s="162"/>
      <c r="AJ6" s="162"/>
      <c r="AK6" s="162"/>
      <c r="AL6" s="162"/>
      <c r="AM6" s="162"/>
      <c r="AN6" s="162"/>
      <c r="AO6" s="162"/>
      <c r="AP6" s="162"/>
      <c r="AQ6" s="162"/>
      <c r="AR6" s="162"/>
      <c r="AS6" s="162"/>
      <c r="AT6" s="162"/>
      <c r="AU6" s="162"/>
      <c r="AV6" s="58"/>
    </row>
    <row r="7" spans="2:48" ht="28.25" customHeight="1" thickBot="1" x14ac:dyDescent="0.25">
      <c r="B7" s="715" t="s">
        <v>90</v>
      </c>
      <c r="C7" s="716"/>
      <c r="D7" s="717" t="s">
        <v>209</v>
      </c>
      <c r="E7" s="718"/>
      <c r="F7" s="718"/>
      <c r="G7" s="718"/>
      <c r="H7" s="719"/>
      <c r="I7" s="147"/>
      <c r="J7" s="58"/>
      <c r="K7" s="160"/>
      <c r="L7" s="769" t="s">
        <v>225</v>
      </c>
      <c r="M7" s="770"/>
      <c r="N7" s="770"/>
      <c r="O7" s="770"/>
      <c r="P7" s="770"/>
      <c r="Q7" s="770"/>
      <c r="R7" s="770"/>
      <c r="S7" s="770"/>
      <c r="T7" s="770"/>
      <c r="U7" s="770"/>
      <c r="V7" s="771"/>
      <c r="W7" s="771"/>
      <c r="X7" s="770"/>
      <c r="Y7" s="770"/>
      <c r="Z7" s="770"/>
      <c r="AA7" s="772"/>
      <c r="AB7" s="162"/>
      <c r="AC7" s="162"/>
      <c r="AD7" s="162"/>
      <c r="AE7" s="100"/>
      <c r="AF7" s="100"/>
      <c r="AG7" s="100"/>
      <c r="AH7" s="100"/>
      <c r="AI7" s="100"/>
      <c r="AJ7" s="100"/>
      <c r="AK7" s="100"/>
      <c r="AL7" s="100"/>
      <c r="AM7" s="100"/>
      <c r="AN7" s="58"/>
      <c r="AO7" s="58"/>
      <c r="AP7" s="58"/>
      <c r="AQ7" s="58"/>
      <c r="AR7"/>
      <c r="AS7"/>
      <c r="AT7"/>
      <c r="AU7"/>
      <c r="AV7" s="58"/>
    </row>
    <row r="8" spans="2:48" ht="28.25" customHeight="1" thickTop="1" thickBot="1" x14ac:dyDescent="0.25">
      <c r="B8" s="48" t="s">
        <v>105</v>
      </c>
      <c r="C8" s="675" t="s">
        <v>113</v>
      </c>
      <c r="D8" s="675"/>
      <c r="E8" s="675"/>
      <c r="F8" s="675"/>
      <c r="G8" s="675"/>
      <c r="H8" s="675"/>
      <c r="I8" s="675"/>
      <c r="J8" s="675"/>
      <c r="K8" s="152"/>
      <c r="L8" s="773"/>
      <c r="M8" s="774"/>
      <c r="N8" s="774"/>
      <c r="O8" s="774"/>
      <c r="P8" s="774"/>
      <c r="Q8" s="774"/>
      <c r="R8" s="774"/>
      <c r="S8" s="774"/>
      <c r="T8" s="774"/>
      <c r="U8" s="774"/>
      <c r="V8" s="774"/>
      <c r="W8" s="774"/>
      <c r="X8" s="774"/>
      <c r="Y8" s="774"/>
      <c r="Z8" s="774"/>
      <c r="AA8" s="775"/>
      <c r="AB8" s="100"/>
      <c r="AC8" s="100"/>
      <c r="AD8" s="100"/>
      <c r="AE8" s="58"/>
      <c r="AF8" s="54"/>
      <c r="AG8" s="50" t="s">
        <v>29</v>
      </c>
      <c r="AH8" s="655" t="s">
        <v>379</v>
      </c>
      <c r="AI8" s="655"/>
      <c r="AJ8" s="655"/>
      <c r="AK8" s="655"/>
      <c r="AL8" s="655"/>
      <c r="AM8" s="656"/>
      <c r="AN8" s="58"/>
      <c r="AO8" s="58"/>
      <c r="AP8" s="58"/>
      <c r="AQ8" s="58"/>
      <c r="AR8"/>
      <c r="AS8"/>
      <c r="AT8"/>
      <c r="AU8"/>
    </row>
    <row r="9" spans="2:48" ht="24.75" customHeight="1" thickTop="1" thickBot="1" x14ac:dyDescent="0.25">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8" ht="24.75" customHeight="1" thickTop="1" thickBot="1" x14ac:dyDescent="0.25">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8" ht="27" customHeight="1" thickTop="1" thickBot="1" x14ac:dyDescent="0.25">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8" ht="24.75" customHeight="1" thickTop="1" thickBot="1" x14ac:dyDescent="0.25">
      <c r="F12" s="673">
        <f>+ROUND(O12,1)+ROUND(O15,1)+ROUND(O18,1)+ROUND(O24,1)+O27-ROUND(F15,1)</f>
        <v>1500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8" ht="24.75" customHeight="1" thickTop="1" thickBot="1" x14ac:dyDescent="0.25">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8" ht="27" customHeight="1" thickTop="1" thickBot="1" x14ac:dyDescent="0.25">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8" ht="24.75" customHeight="1" thickBot="1" x14ac:dyDescent="0.25">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8" ht="24.75" customHeight="1" thickTop="1" thickBot="1" x14ac:dyDescent="0.25">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5">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5">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5">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5">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5">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5">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5">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5">
      <c r="B24" s="725" t="s">
        <v>200</v>
      </c>
      <c r="C24" s="676"/>
      <c r="D24" s="676"/>
      <c r="E24" s="677"/>
      <c r="F24" s="711">
        <v>1469.2</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1500</v>
      </c>
      <c r="AS24" s="743"/>
      <c r="AT24" s="743"/>
      <c r="AU24" s="57" t="s">
        <v>13</v>
      </c>
    </row>
    <row r="25" spans="2:48" ht="27" customHeight="1" thickBot="1" x14ac:dyDescent="0.25">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5">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5">
      <c r="B27" s="730" t="s">
        <v>371</v>
      </c>
      <c r="C27" s="731"/>
      <c r="D27" s="731"/>
      <c r="E27" s="732"/>
      <c r="F27" s="711">
        <v>0</v>
      </c>
      <c r="G27" s="712"/>
      <c r="H27" s="214" t="s">
        <v>198</v>
      </c>
      <c r="L27" s="709"/>
      <c r="O27" s="699">
        <f>+Q30+ROUND(Q33,1)</f>
        <v>1500</v>
      </c>
      <c r="P27" s="700"/>
      <c r="Q27" s="700"/>
      <c r="R27" s="700"/>
      <c r="S27" s="49" t="s">
        <v>38</v>
      </c>
      <c r="T27" s="70"/>
      <c r="U27" s="70"/>
      <c r="X27" s="68" t="s">
        <v>39</v>
      </c>
      <c r="Y27" s="71"/>
      <c r="AG27" s="58"/>
      <c r="AH27" s="58"/>
      <c r="AI27" s="58"/>
      <c r="AJ27" s="58"/>
      <c r="AK27" s="742">
        <f>+AG18+O27</f>
        <v>1500</v>
      </c>
      <c r="AL27" s="743"/>
      <c r="AM27" s="743"/>
      <c r="AN27" s="743"/>
      <c r="AO27" s="57" t="s">
        <v>13</v>
      </c>
      <c r="AP27" s="318"/>
      <c r="AQ27" s="132"/>
      <c r="AR27" s="651"/>
      <c r="AS27" s="652"/>
      <c r="AT27" s="652"/>
      <c r="AU27" s="57" t="s">
        <v>13</v>
      </c>
      <c r="AV27" s="479"/>
    </row>
    <row r="28" spans="2:48" ht="27" customHeight="1" thickTop="1" thickBot="1" x14ac:dyDescent="0.25">
      <c r="B28" s="730" t="s">
        <v>372</v>
      </c>
      <c r="C28" s="731"/>
      <c r="D28" s="731"/>
      <c r="E28" s="732"/>
      <c r="F28" s="711">
        <v>0</v>
      </c>
      <c r="G28" s="712"/>
      <c r="H28" s="214" t="s">
        <v>198</v>
      </c>
      <c r="L28" s="709"/>
      <c r="O28" s="61"/>
      <c r="T28" s="58"/>
      <c r="U28" s="58"/>
      <c r="X28" s="697" t="s">
        <v>175</v>
      </c>
      <c r="Y28" s="698"/>
      <c r="Z28" s="690">
        <v>1500</v>
      </c>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5">
      <c r="B29" s="730" t="s">
        <v>373</v>
      </c>
      <c r="C29" s="731"/>
      <c r="D29" s="731"/>
      <c r="E29" s="732"/>
      <c r="F29" s="711">
        <v>1469.2</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5">
      <c r="B30" s="725" t="s">
        <v>374</v>
      </c>
      <c r="C30" s="676"/>
      <c r="D30" s="676"/>
      <c r="E30" s="677"/>
      <c r="F30" s="711">
        <v>0</v>
      </c>
      <c r="G30" s="712"/>
      <c r="H30" s="214" t="s">
        <v>198</v>
      </c>
      <c r="L30" s="709"/>
      <c r="O30" s="61"/>
      <c r="Q30" s="699">
        <f>+ROUND(Z28,1)+ROUND(Z29,1)+ROUND(Z30,1)</f>
        <v>1500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5">
      <c r="B31" s="725" t="s">
        <v>375</v>
      </c>
      <c r="C31" s="676"/>
      <c r="D31" s="676"/>
      <c r="E31" s="677"/>
      <c r="F31" s="711">
        <v>1469.2</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5">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5">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2">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2">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2">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2">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 x14ac:dyDescent="0.2">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 x14ac:dyDescent="0.2">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 x14ac:dyDescent="0.2">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 x14ac:dyDescent="0.2">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 x14ac:dyDescent="0.2">
      <c r="H42" s="75"/>
      <c r="I42" s="75"/>
      <c r="J42" s="75"/>
      <c r="Q42" s="75"/>
      <c r="R42" s="75"/>
      <c r="S42" s="75"/>
      <c r="AP42" s="58"/>
      <c r="AQ42" s="58"/>
      <c r="AR42" s="132"/>
      <c r="AS42" s="70"/>
    </row>
    <row r="43" spans="2:61" x14ac:dyDescent="0.2">
      <c r="H43" s="75"/>
      <c r="I43" s="75"/>
      <c r="J43" s="75"/>
      <c r="Q43" s="75"/>
      <c r="R43" s="75"/>
      <c r="S43" s="75"/>
      <c r="AV43" s="75"/>
    </row>
    <row r="44" spans="2:61" x14ac:dyDescent="0.2">
      <c r="H44" s="75"/>
      <c r="I44" s="75"/>
      <c r="J44" s="75"/>
      <c r="Q44" s="75"/>
      <c r="R44" s="75"/>
      <c r="S44" s="75"/>
      <c r="AV44" s="75"/>
    </row>
    <row r="45" spans="2:61" x14ac:dyDescent="0.2">
      <c r="H45" s="75"/>
      <c r="I45" s="75"/>
      <c r="J45" s="75"/>
      <c r="Q45" s="75"/>
      <c r="R45" s="75"/>
      <c r="S45" s="75"/>
    </row>
    <row r="46" spans="2:61" x14ac:dyDescent="0.2">
      <c r="H46" s="75"/>
      <c r="I46" s="75"/>
      <c r="J46" s="75"/>
      <c r="Q46" s="75"/>
      <c r="R46" s="75"/>
      <c r="S46" s="75"/>
    </row>
    <row r="47" spans="2:61" ht="13" x14ac:dyDescent="0.2">
      <c r="H47" s="75"/>
      <c r="I47" s="75"/>
      <c r="J47" s="75"/>
      <c r="Q47" s="75"/>
      <c r="R47" s="75"/>
      <c r="S47" s="75"/>
      <c r="BG47" s="76"/>
      <c r="BH47" s="76"/>
      <c r="BI47" s="73"/>
    </row>
    <row r="48" spans="2:61" x14ac:dyDescent="0.2">
      <c r="H48" s="75"/>
      <c r="I48" s="75"/>
      <c r="J48" s="75"/>
      <c r="Q48" s="75"/>
      <c r="R48" s="75"/>
      <c r="S48" s="75"/>
      <c r="BG48" s="73"/>
    </row>
    <row r="49" spans="7:61" x14ac:dyDescent="0.2">
      <c r="G49" s="75"/>
      <c r="H49" s="75"/>
      <c r="I49" s="75"/>
      <c r="J49" s="75"/>
      <c r="Q49" s="75"/>
      <c r="R49" s="75"/>
      <c r="S49" s="75"/>
      <c r="BD49" s="73"/>
      <c r="BE49" s="73"/>
      <c r="BF49" s="73"/>
      <c r="BG49" s="73"/>
    </row>
    <row r="50" spans="7:61" x14ac:dyDescent="0.2">
      <c r="G50" s="75"/>
      <c r="H50" s="75"/>
      <c r="I50" s="75"/>
      <c r="J50" s="75"/>
      <c r="Q50" s="75"/>
      <c r="R50" s="75"/>
      <c r="S50" s="75"/>
      <c r="BD50" s="73"/>
      <c r="BE50" s="73"/>
      <c r="BF50" s="73"/>
      <c r="BG50" s="73"/>
    </row>
    <row r="51" spans="7:61" x14ac:dyDescent="0.2">
      <c r="G51" s="75"/>
      <c r="H51" s="75"/>
      <c r="I51" s="75"/>
      <c r="J51" s="75"/>
      <c r="Q51" s="75"/>
      <c r="R51" s="75"/>
      <c r="S51" s="75"/>
      <c r="BD51" s="73"/>
      <c r="BE51" s="73"/>
      <c r="BF51" s="73"/>
      <c r="BG51" s="73"/>
    </row>
    <row r="52" spans="7:61" x14ac:dyDescent="0.2">
      <c r="G52" s="75"/>
      <c r="H52" s="75"/>
      <c r="I52" s="75"/>
      <c r="J52" s="75"/>
      <c r="Q52" s="75"/>
      <c r="R52" s="75"/>
      <c r="S52" s="75"/>
      <c r="BD52" s="73"/>
      <c r="BE52" s="73"/>
      <c r="BF52" s="73"/>
      <c r="BG52" s="73"/>
    </row>
    <row r="53" spans="7:61" x14ac:dyDescent="0.2">
      <c r="G53" s="75"/>
      <c r="H53" s="75"/>
      <c r="I53" s="75"/>
      <c r="J53" s="75"/>
      <c r="Q53" s="75"/>
      <c r="R53" s="75"/>
      <c r="S53" s="75"/>
      <c r="BD53" s="73"/>
      <c r="BF53" s="73"/>
      <c r="BG53" s="73"/>
      <c r="BH53" s="73"/>
      <c r="BI53" s="73"/>
    </row>
    <row r="54" spans="7:61" x14ac:dyDescent="0.2">
      <c r="G54" s="75"/>
      <c r="H54" s="75"/>
      <c r="I54" s="75"/>
      <c r="J54" s="75"/>
      <c r="Q54" s="75"/>
      <c r="R54" s="75"/>
      <c r="S54" s="75"/>
      <c r="BC54" s="73"/>
      <c r="BD54" s="77"/>
      <c r="BF54" s="73"/>
      <c r="BG54" s="73"/>
      <c r="BH54" s="73"/>
      <c r="BI54" s="73"/>
    </row>
    <row r="55" spans="7:61" x14ac:dyDescent="0.2">
      <c r="G55" s="75"/>
      <c r="H55" s="75"/>
      <c r="I55" s="75"/>
      <c r="J55" s="75"/>
      <c r="Q55" s="75"/>
      <c r="R55" s="75"/>
      <c r="S55" s="75"/>
      <c r="BC55" s="73"/>
      <c r="BD55" s="77"/>
      <c r="BF55" s="73"/>
      <c r="BG55" s="73"/>
      <c r="BH55" s="73"/>
      <c r="BI55" s="73"/>
    </row>
    <row r="56" spans="7:61" x14ac:dyDescent="0.2">
      <c r="G56" s="75"/>
      <c r="H56" s="75"/>
      <c r="I56" s="75"/>
      <c r="J56" s="75"/>
      <c r="Q56" s="75"/>
      <c r="R56" s="75"/>
      <c r="S56" s="75"/>
      <c r="BC56" s="73"/>
      <c r="BD56" s="77"/>
      <c r="BF56" s="73"/>
      <c r="BG56" s="73"/>
      <c r="BH56" s="73"/>
      <c r="BI56" s="73"/>
    </row>
    <row r="57" spans="7:61" x14ac:dyDescent="0.2">
      <c r="G57" s="75"/>
      <c r="H57" s="75"/>
      <c r="BC57" s="73"/>
      <c r="BD57" s="77"/>
      <c r="BF57" s="73"/>
      <c r="BG57" s="73"/>
      <c r="BH57" s="73"/>
      <c r="BI57" s="73"/>
    </row>
    <row r="58" spans="7:61" ht="12.5" x14ac:dyDescent="0.2">
      <c r="G58" s="75"/>
      <c r="H58" s="75"/>
      <c r="K58" s="75"/>
      <c r="L58" s="78"/>
      <c r="M58" s="75"/>
      <c r="N58" s="75"/>
      <c r="BC58" s="73"/>
      <c r="BD58" s="77"/>
      <c r="BF58" s="73"/>
      <c r="BG58" s="73"/>
      <c r="BH58" s="73"/>
      <c r="BI58" s="73"/>
    </row>
    <row r="59" spans="7:61" x14ac:dyDescent="0.2">
      <c r="G59" s="75"/>
      <c r="H59" s="75"/>
      <c r="BC59" s="73"/>
      <c r="BD59" s="77"/>
      <c r="BF59" s="73"/>
      <c r="BG59" s="73"/>
      <c r="BH59" s="73"/>
      <c r="BI59" s="73"/>
    </row>
    <row r="60" spans="7:61" x14ac:dyDescent="0.2">
      <c r="G60" s="75"/>
      <c r="H60" s="75"/>
      <c r="BC60" s="73"/>
      <c r="BD60" s="77"/>
      <c r="BF60" s="73"/>
      <c r="BG60" s="73"/>
      <c r="BH60" s="73"/>
      <c r="BI60" s="73"/>
    </row>
    <row r="61" spans="7:61" x14ac:dyDescent="0.2">
      <c r="G61" s="75"/>
      <c r="H61" s="75"/>
      <c r="BC61" s="73"/>
      <c r="BD61" s="77"/>
      <c r="BF61" s="73"/>
      <c r="BG61" s="73"/>
      <c r="BH61" s="73"/>
      <c r="BI61" s="73"/>
    </row>
    <row r="62" spans="7:61" x14ac:dyDescent="0.2">
      <c r="BC62" s="73"/>
      <c r="BD62" s="77"/>
      <c r="BF62" s="73"/>
      <c r="BG62" s="73"/>
      <c r="BH62" s="73"/>
      <c r="BI62" s="73"/>
    </row>
    <row r="63" spans="7:61" x14ac:dyDescent="0.2">
      <c r="BC63" s="73"/>
      <c r="BD63" s="77"/>
      <c r="BF63" s="73"/>
      <c r="BG63" s="73"/>
      <c r="BH63" s="73"/>
      <c r="BI63" s="73"/>
    </row>
    <row r="64" spans="7:61" x14ac:dyDescent="0.2">
      <c r="BC64" s="73"/>
      <c r="BD64" s="77"/>
      <c r="BF64" s="73"/>
      <c r="BG64" s="73"/>
      <c r="BH64" s="73"/>
      <c r="BI64" s="73"/>
    </row>
    <row r="65" spans="11:61" x14ac:dyDescent="0.2">
      <c r="BC65" s="73"/>
      <c r="BD65" s="77"/>
      <c r="BF65" s="73"/>
      <c r="BG65" s="73"/>
      <c r="BH65" s="73"/>
      <c r="BI65" s="73"/>
    </row>
    <row r="66" spans="11:61" x14ac:dyDescent="0.2">
      <c r="BC66" s="73"/>
      <c r="BD66" s="77"/>
      <c r="BF66" s="73"/>
      <c r="BG66" s="73"/>
      <c r="BH66" s="73"/>
      <c r="BI66" s="73"/>
    </row>
    <row r="67" spans="11:61" x14ac:dyDescent="0.2">
      <c r="BC67" s="73"/>
      <c r="BD67" s="77"/>
      <c r="BF67" s="73"/>
      <c r="BG67" s="73"/>
      <c r="BH67" s="73"/>
      <c r="BI67" s="73"/>
    </row>
    <row r="69" spans="11:61" ht="12.5" x14ac:dyDescent="0.2">
      <c r="K69" s="75"/>
      <c r="L69" s="78"/>
      <c r="M69" s="75"/>
      <c r="N69" s="75"/>
    </row>
    <row r="70" spans="11:61" ht="12.5" x14ac:dyDescent="0.2">
      <c r="K70" s="75"/>
      <c r="L70" s="78"/>
      <c r="M70" s="75"/>
      <c r="N70" s="75"/>
    </row>
    <row r="71" spans="11:61" ht="12.5" x14ac:dyDescent="0.2">
      <c r="K71" s="75"/>
      <c r="L71" s="78"/>
      <c r="M71" s="75"/>
      <c r="N71" s="75"/>
    </row>
    <row r="72" spans="11:61" ht="12.5" x14ac:dyDescent="0.2">
      <c r="K72" s="75"/>
      <c r="L72" s="78"/>
      <c r="M72" s="75"/>
      <c r="N72" s="75"/>
    </row>
    <row r="73" spans="11:61" ht="12.5" x14ac:dyDescent="0.2">
      <c r="K73" s="75"/>
      <c r="L73" s="78"/>
      <c r="M73" s="75"/>
      <c r="N73" s="75"/>
    </row>
    <row r="74" spans="11:61" ht="12.5" x14ac:dyDescent="0.2">
      <c r="K74" s="75"/>
      <c r="L74" s="78"/>
      <c r="M74" s="75"/>
      <c r="N74" s="75"/>
    </row>
    <row r="75" spans="11:61" ht="12.5" x14ac:dyDescent="0.2">
      <c r="K75" s="75"/>
      <c r="L75" s="78"/>
      <c r="M75" s="75"/>
      <c r="N75" s="75"/>
    </row>
    <row r="76" spans="11:61" ht="12.5" x14ac:dyDescent="0.2">
      <c r="K76" s="75"/>
      <c r="L76" s="78"/>
      <c r="M76" s="75"/>
      <c r="N76" s="75"/>
    </row>
  </sheetData>
  <sheetProtection algorithmName="SHA-512" hashValue="I+Ntc7ZeHi0x3dpWDYtCOHlGQr/gB1P/+NGxr8sK+eB9TsDqcupztB5JaeZbSxxv0EVJ09r1dmbm3d5bFG3cWg==" saltValue="xHLXacDVC1yrxdhnx36JFQ==" spinCount="100000" sheet="1" objects="1" scenarios="1"/>
  <mergeCells count="101">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 ref="B24:E24"/>
    <mergeCell ref="B25:E25"/>
    <mergeCell ref="B23:E23"/>
    <mergeCell ref="B20:H22"/>
    <mergeCell ref="F23:H23"/>
    <mergeCell ref="B27:E27"/>
    <mergeCell ref="F30:G30"/>
    <mergeCell ref="B29:E29"/>
    <mergeCell ref="B28:E28"/>
    <mergeCell ref="F27:G27"/>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s>
  <phoneticPr fontId="3"/>
  <dataValidations count="2">
    <dataValidation type="custom" allowBlank="1" showInputMessage="1" showErrorMessage="1" error="入力は少数第1位までにして下さい。" sqref="AT13:AT14" xr:uid="{00000000-0002-0000-08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800-000001000000}">
      <formula1>F9=ROUND(F9,1)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2013-03-30T10:14:21Z</cp:lastPrinted>
  <dcterms:created xsi:type="dcterms:W3CDTF">2011-02-09T09:36:10Z</dcterms:created>
  <dcterms:modified xsi:type="dcterms:W3CDTF">2025-06-26T00:44:53Z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2025-02-24T19:16:25Z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6ab0302c-6b5f-48be-9cc3-6f953cfd2846</vt:lpwstr>
  </property>
  <property fmtid="{D5CDD505-2E9C-101B-9397-08002B2CF9AE}" pid="8" name="MSIP_Label_e3679394-fcd4-48c1-82f3-c1b8601692ff_ContentBits">
    <vt:lpwstr>0</vt:lpwstr>
  </property>
</Properties>
</file>