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C3EDB7BA-2155-4C2C-9DA8-97A2485FA67F}"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firstSheet="12"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29" i="94" l="1"/>
  <c r="AA36" i="94"/>
  <c r="H32" i="94"/>
  <c r="H31" i="94" s="1"/>
  <c r="H26" i="94" s="1"/>
  <c r="AA28" i="94"/>
  <c r="H38" i="94"/>
  <c r="H37" i="94" s="1"/>
  <c r="O38" i="94"/>
  <c r="O37" i="94" s="1"/>
  <c r="O19" i="94" s="1"/>
  <c r="O16" i="94" s="1"/>
  <c r="AK27" i="82"/>
  <c r="X32" i="94"/>
  <c r="X31" i="94" s="1"/>
  <c r="X26" i="94" s="1"/>
  <c r="X18" i="82"/>
  <c r="O16" i="83"/>
  <c r="Y50" i="94" s="1"/>
  <c r="X21" i="83"/>
  <c r="AK27" i="83"/>
  <c r="H27" i="94"/>
  <c r="X27" i="94"/>
  <c r="X21" i="78"/>
  <c r="O16" i="79"/>
  <c r="R50" i="94" s="1"/>
  <c r="X21" i="89"/>
  <c r="F12" i="83"/>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1" i="94" l="1"/>
  <c r="O12" i="94"/>
  <c r="O18" i="94"/>
  <c r="O13" i="94"/>
  <c r="O14" i="94"/>
  <c r="O10" i="94"/>
  <c r="O15" i="94"/>
  <c r="O9" i="94"/>
  <c r="O55" i="94" s="1"/>
  <c r="O17"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<sst xmlns="http://schemas.openxmlformats.org/spreadsheetml/2006/main" count="3170" uniqueCount="456">
  <si>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</si>
  <si>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</si>
  <si>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</si>
  <si>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</si>
  <si>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</si>
  <si>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</si>
  <si>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</si>
  <si>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</si>
  <si>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</si>
  <si>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</si>
  <si>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</si>
  <si>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</si>
  <si>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</si>
  <si>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</si>
  <si>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</si>
  <si>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</si>
  <si>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</si>
  <si>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</si>
  <si>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</si>
  <si>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</si>
  <si>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</si>
  <si>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</si>
  <si>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</si>
  <si>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</si>
  <si>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</si>
  <si>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</si>
  <si>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</si>
  <si>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</si>
  <si>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</si>
  <si>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</si>
  <si>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</si>
  <si>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</si>
  <si>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</si>
  <si>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</si>
  <si>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</si>
  <si>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</si>
  <si>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</si>
  <si>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</si>
  <si>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</si>
  <si>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</si>
  <si>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</si>
  <si>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</si>
  <si>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</si>
  <si>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</si>
  <si>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</si>
  <si>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</si>
  <si>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</si>
  <si>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</si>
  <si>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</si>
  <si>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</si>
  <si>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</si>
  <si>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</si>
  <si>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</si>
  <si>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</si>
  <si>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</si>
  <si>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</si>
  <si>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</si>
  <si>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</si>
  <si>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</si>
  <si>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</si>
  <si>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</si>
  <si>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</si>
  <si>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</si>
  <si>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</si>
  <si>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</si>
  <si>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</si>
  <si>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</si>
  <si>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</si>
  <si>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</si>
  <si>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</si>
  <si>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</si>
  <si>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</si>
  <si>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</si>
  <si>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</si>
  <si>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</si>
  <si>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</si>
  <si>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</si>
  <si>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</si>
  <si>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</si>
  <si>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</si>
  <si>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</si>
  <si>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</si>
  <si>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</si>
  <si>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</si>
  <si>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</si>
  <si>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</si>
  <si>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</si>
  <si>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</si>
  <si>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</si>
  <si>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</si>
  <si>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</si>
  <si>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</si>
  <si>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</si>
  <si>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</si>
  <si>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</si>
  <si>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</si>
  <si>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</si>
  <si>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</si>
  <si>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</si>
  <si>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</si>
  <si>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</si>
  <si>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</si>
  <si>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</si>
  <si>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</si>
  <si>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</si>
  <si>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</si>
  <si>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</si>
  <si>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</si>
  <si>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</si>
  <si>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</si>
  <si>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</si>
  <si>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</si>
  <si>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</si>
  <si>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</si>
  <si>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</si>
  <si>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</si>
  <si>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</si>
  <si>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</si>
  <si>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</si>
  <si>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</si>
  <si>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</si>
  <si>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</si>
  <si>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</si>
  <si>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</si>
  <si>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</si>
  <si>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</si>
  <si>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</si>
  <si>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</si>
  <si>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</si>
  <si>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</si>
  <si>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</si>
  <si>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</si>
  <si>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</si>
  <si>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</si>
  <si>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</si>
  <si>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</si>
  <si>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</si>
  <si>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</si>
  <si>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</si>
  <si>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</si>
  <si>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</si>
  <si>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</si>
  <si>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</si>
  <si>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</si>
  <si>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</si>
  <si>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</si>
  <si>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</si>
  <si>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</si>
  <si>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</si>
  <si>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</si>
  <si>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</si>
  <si>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</si>
  <si>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</si>
  <si>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</si>
  <si>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</si>
  <si>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</si>
  <si>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</si>
  <si>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</si>
  <si>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</si>
  <si>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</si>
  <si>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</si>
  <si>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</si>
  <si>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</si>
  <si>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</si>
  <si>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</si>
  <si>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</si>
  <si>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</si>
  <si>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</si>
  <si>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</si>
  <si>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</si>
  <si>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</si>
  <si>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</si>
  <si>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</si>
  <si>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</si>
  <si>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</si>
  <si>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</si>
  <si>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</si>
  <si>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</si>
  <si>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</si>
  <si>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</si>
  <si>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</si>
  <si>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</si>
  <si>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</si>
  <si>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</si>
  <si>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</si>
  <si>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</si>
  <si>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</si>
  <si>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</si>
  <si>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</si>
  <si>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</si>
  <si>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</si>
  <si>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</si>
  <si>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</si>
  <si>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</si>
  <si>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</si>
  <si>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</si>
  <si>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</si>
  <si>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</si>
  <si>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</si>
  <si>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</si>
  <si>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</si>
  <si>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</si>
  <si>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</si>
  <si>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</si>
  <si>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</si>
  <si>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</si>
  <si>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</si>
  <si>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</si>
  <si>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</si>
  <si>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</si>
  <si>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</si>
  <si>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</si>
  <si>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</si>
  <si>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</si>
  <si>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</si>
  <si>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</si>
  <si>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</si>
  <si>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</si>
  <si>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</si>
  <si>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</si>
  <si>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</si>
  <si>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</si>
  <si>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</si>
  <si>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</si>
  <si>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</si>
  <si>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</si>
  <si>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</si>
  <si>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</si>
  <si>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</si>
  <si>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</si>
  <si>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</si>
  <si>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</si>
  <si>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</si>
  <si>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</si>
  <si>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</si>
  <si>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</si>
  <si>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</si>
  <si>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</si>
  <si>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</si>
  <si>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</si>
  <si>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</si>
  <si>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</si>
  <si>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</si>
  <si>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</si>
  <si>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</si>
  <si>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</si>
  <si>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</si>
  <si>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</si>
  <si>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</si>
  <si>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</si>
  <si>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</si>
  <si>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</si>
  <si>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</si>
  <si>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</si>
  <si>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</si>
  <si>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</si>
  <si>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</si>
  <si>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</si>
  <si>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</si>
  <si>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</si>
  <si>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</si>
  <si>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</si>
  <si>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</si>
  <si>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</si>
  <si>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</si>
  <si>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</si>
  <si>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</si>
  <si>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</si>
  <si>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</si>
  <si>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</si>
  <si>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</si>
  <si>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</si>
  <si>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</si>
  <si>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</si>
  <si>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</si>
  <si>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</si>
  <si>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</si>
  <si>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</si>
  <si>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</si>
  <si>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</si>
  <si>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</si>
  <si>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</si>
  <si>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</si>
  <si>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</si>
  <si>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</si>
  <si>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</si>
  <si>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</si>
  <si>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</si>
  <si>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</si>
  <si>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</si>
  <si>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</si>
  <si>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</si>
  <si>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</si>
  <si>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</si>
  <si>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</si>
  <si>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</si>
  <si>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</si>
  <si>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</si>
  <si>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</si>
  <si>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</si>
  <si>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</si>
  <si>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</si>
  <si>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</si>
  <si>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</si>
  <si>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</si>
  <si>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</si>
  <si>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</si>
  <si>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</si>
  <si>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</si>
  <si>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</si>
  <si>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</si>
  <si>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</si>
  <si>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</si>
  <si>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</si>
  <si>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</si>
  <si>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</si>
  <si>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</si>
  <si>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</si>
  <si>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</si>
  <si>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</si>
  <si>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</si>
  <si>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</si>
  <si>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</si>
  <si>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</si>
  <si>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</si>
  <si>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</si>
  <si>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</si>
  <si>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</si>
  <si>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</si>
  <si>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</si>
  <si>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</si>
  <si>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</si>
  <si>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</si>
  <si>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</si>
  <si>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</si>
  <si>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</si>
  <si>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</si>
  <si>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</si>
  <si>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</si>
  <si>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</si>
  <si>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</si>
  <si>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</si>
  <si>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</si>
  <si>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</si>
  <si>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</si>
  <si>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</si>
  <si>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</si>
  <si>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</si>
  <si>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</si>
  <si>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</si>
  <si>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</si>
  <si>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</si>
  <si>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</si>
  <si>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</si>
  <si>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</si>
  <si>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</si>
  <si>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</si>
  <si>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</si>
  <si>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</si>
  <si>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</si>
  <si>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</si>
  <si>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</si>
  <si>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</si>
  <si>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</si>
  <si>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</si>
  <si>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</si>
  <si>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</si>
  <si>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</si>
  <si>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</si>
  <si>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</si>
  <si>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</si>
  <si>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</si>
  <si>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</si>
  <si>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</si>
  <si>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</si>
  <si>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</si>
  <si>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</si>
  <si>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</si>
  <si>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</si>
  <si>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</si>
  <si>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</si>
  <si>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</si>
  <si>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</si>
  <si>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</si>
  <si>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</si>
  <si>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</si>
  <si>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</si>
  <si>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</si>
  <si>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</si>
  <si>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</si>
  <si>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</si>
  <si>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</si>
  <si>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</si>
  <si>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</si>
  <si>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</si>
  <si>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</si>
  <si>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</si>
  <si>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</si>
  <si>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</si>
  <si>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</si>
  <si>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</si>
  <si>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</si>
  <si>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</si>
  <si>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</si>
  <si>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</si>
  <si>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</si>
  <si>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</si>
  <si>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</si>
  <si>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</si>
  <si>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</si>
  <si>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</si>
  <si>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</si>
  <si>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</si>
  <si>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</si>
  <si>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</si>
  <si>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</si>
  <si>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</si>
  <si>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</si>
  <si>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</si>
  <si>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</si>
  <si>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</si>
  <si>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</si>
  <si>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</si>
  <si>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</si>
  <si>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</si>
  <si>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</si>
  <si>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</si>
  <si>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</si>
  <si>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</si>
  <si>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</si>
  <si>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</si>
  <si>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</si>
  <si>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</si>
  <si>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</si>
  <si>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</si>
  <si>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</si>
  <si>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</si>
  <si>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</si>
  <si>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</si>
  <si>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</si>
  <si>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</si>
  <si>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</si>
  <si>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</si>
  <si>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</si>
  <si>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</si>
  <si>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</si>
  <si>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横浜市南区中里1-12-25　3F</t>
    <rPh sb="0" eb="3">
      <t>ヨコハマシ</t>
    </rPh>
    <rPh sb="3" eb="7">
      <t>ミナミクナカザト</t>
    </rPh>
    <phoneticPr fontId="3"/>
  </si>
  <si>
    <t>リック㈱横浜営業所　所長　関口 大二</t>
    <rPh sb="4" eb="9">
      <t>ヨコハマエイギョウショ</t>
    </rPh>
    <rPh sb="10" eb="12">
      <t>ショチョウ</t>
    </rPh>
    <rPh sb="13" eb="15">
      <t>セキグチ</t>
    </rPh>
    <rPh sb="16" eb="18">
      <t>ダイジ</t>
    </rPh>
    <phoneticPr fontId="3"/>
  </si>
  <si>
    <t>045-710-1330</t>
    <phoneticPr fontId="3"/>
  </si>
  <si>
    <t>リック株式会社　横浜営業所</t>
    <rPh sb="3" eb="7">
      <t>カブシキガイシャ</t>
    </rPh>
    <rPh sb="8" eb="13">
      <t>ヨコハマエイギョウショ</t>
    </rPh>
    <phoneticPr fontId="3"/>
  </si>
  <si>
    <t>横浜市南区中里1-12-25　3F</t>
    <rPh sb="0" eb="3">
      <t>ヨコハマシ</t>
    </rPh>
    <rPh sb="3" eb="5">
      <t>ミナミク</t>
    </rPh>
    <rPh sb="5" eb="7">
      <t>ナカザト</t>
    </rPh>
    <phoneticPr fontId="3"/>
  </si>
  <si>
    <t>東京ガス㈱発注のガス工事</t>
    <rPh sb="0" eb="2">
      <t>トウキョウ</t>
    </rPh>
    <rPh sb="5" eb="7">
      <t>ハッチュウ</t>
    </rPh>
    <rPh sb="10" eb="12">
      <t>コウジ</t>
    </rPh>
    <phoneticPr fontId="3"/>
  </si>
  <si>
    <t>当該事業場　13人</t>
    <rPh sb="0" eb="2">
      <t>トウガイ</t>
    </rPh>
    <rPh sb="2" eb="4">
      <t>ジギョウ</t>
    </rPh>
    <rPh sb="4" eb="5">
      <t>バ</t>
    </rPh>
    <rPh sb="8" eb="9">
      <t>ヒト</t>
    </rPh>
    <phoneticPr fontId="3"/>
  </si>
  <si>
    <t>代表取締役⇒管理責任者⇒廃棄物統括管理者⇒廃棄物処理統括責任者⇒廃棄物処理責任者⇒各部門（各現場責任者）</t>
    <rPh sb="0" eb="5">
      <t>ダイヒョウトリシマリヤク</t>
    </rPh>
    <rPh sb="6" eb="11">
      <t>カンリセキニンシャ</t>
    </rPh>
    <rPh sb="12" eb="15">
      <t>ハイキブツ</t>
    </rPh>
    <rPh sb="15" eb="17">
      <t>トウカツ</t>
    </rPh>
    <rPh sb="17" eb="20">
      <t>カンリシャ</t>
    </rPh>
    <rPh sb="21" eb="24">
      <t>ハイキブツ</t>
    </rPh>
    <rPh sb="24" eb="26">
      <t>ショリ</t>
    </rPh>
    <rPh sb="26" eb="28">
      <t>トウカツ</t>
    </rPh>
    <rPh sb="28" eb="31">
      <t>セキニンシャ</t>
    </rPh>
    <rPh sb="32" eb="37">
      <t>ハイキブツショリ</t>
    </rPh>
    <rPh sb="37" eb="40">
      <t>セキニンシャ</t>
    </rPh>
    <rPh sb="41" eb="44">
      <t>カクブモン</t>
    </rPh>
    <rPh sb="45" eb="48">
      <t>カクゲンバ</t>
    </rPh>
    <rPh sb="48" eb="51">
      <t>セキニンシャ</t>
    </rPh>
    <phoneticPr fontId="3"/>
  </si>
  <si>
    <t>令和    7年   6月    28日</t>
    <phoneticPr fontId="3"/>
  </si>
  <si>
    <t>★汚泥⇒焼却⇒埋立　　　　　　　　　　　　　　　　　　　　　　　　　　　　　　　　　　　　　　　　　　　　　　　　　　　　　　　　　　　　　　　　　　　　　　　　　　　　　　　　　　　　　　　　　　　　　　　　　　　　　　　　　　　　　　　　　　　　　　　　　　　　　　　　　　　　　　　　　　　　　　★ガラス・コンクリート・陶磁器くず⇒破砕⇒再資源化　　　　　　　　　　　　　　　　　　　　　　　　　　　　　　　　　　　　　　★がれき類⇒破砕⇒再資源化　　　　　　　　　　　　　　　　　　　　　　　　　　　　　　　　　　　　　　　　　　　　　　　　　　　　　　　　　　　★混合廃棄物・その他⇒破砕⇒再資源化・埋立　</t>
    <rPh sb="1" eb="3">
      <t>オデイ</t>
    </rPh>
    <rPh sb="4" eb="6">
      <t>ショウキャク</t>
    </rPh>
    <rPh sb="7" eb="8">
      <t>ウ</t>
    </rPh>
    <rPh sb="8" eb="9">
      <t>タ</t>
    </rPh>
    <rPh sb="163" eb="166">
      <t>トウジキ</t>
    </rPh>
    <rPh sb="169" eb="171">
      <t>ハサイ</t>
    </rPh>
    <rPh sb="172" eb="176">
      <t>サイシゲンカ</t>
    </rPh>
    <rPh sb="218" eb="219">
      <t>ルイ</t>
    </rPh>
    <rPh sb="220" eb="222">
      <t>ハサイ</t>
    </rPh>
    <rPh sb="223" eb="227">
      <t>サイシゲンカ</t>
    </rPh>
    <rPh sb="287" eb="289">
      <t>コンゴウ</t>
    </rPh>
    <rPh sb="289" eb="292">
      <t>ハイキブツ</t>
    </rPh>
    <rPh sb="295" eb="296">
      <t>タ</t>
    </rPh>
    <rPh sb="297" eb="299">
      <t>ハサイ</t>
    </rPh>
    <rPh sb="300" eb="304">
      <t>サイシゲンカ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</si>
</sst>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4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4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B73" zoomScale="115" zoomScaleNormal="115" zoomScaleSheetLayoutView="115" workbookViewId="0">
      <selection activeCell="N58" sqref="N58:R58"/>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454</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448</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449</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2735</v>
      </c>
      <c r="Q49" s="567"/>
      <c r="R49" s="567"/>
      <c r="S49" s="567"/>
      <c r="T49" s="567"/>
      <c r="U49" s="568"/>
    </row>
    <row r="50" spans="3:23" ht="26.25" customHeight="1" x14ac:dyDescent="0.15">
      <c r="C50" s="538" t="s">
        <v>11</v>
      </c>
      <c r="D50" s="539"/>
      <c r="E50" s="540"/>
      <c r="F50" s="549" t="s">
        <v>450</v>
      </c>
      <c r="G50" s="550"/>
      <c r="H50" s="550"/>
      <c r="I50" s="550"/>
      <c r="J50" s="550"/>
      <c r="K50" s="550"/>
      <c r="L50" s="550"/>
      <c r="M50" s="550"/>
      <c r="N50" s="341" t="s">
        <v>172</v>
      </c>
      <c r="O50" s="449"/>
      <c r="P50" s="450"/>
      <c r="Q50" s="553" t="s">
        <v>448</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5" t="s">
        <v>451</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1045</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t="s">
        <v>452</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455</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453</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4</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3947.8</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4</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3947.8</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3947.8</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t="str">
        <f>+別紙!AA15</f>
        <v>0</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3947.8</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3947.8</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3947.8</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リック株式会社　横浜営業所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リック株式会社　横浜営業所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リック株式会社　横浜営業所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リック株式会社　横浜営業所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リック株式会社　横浜営業所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3"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リック株式会社　横浜営業所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443.9</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443.9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443.9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443.9</v>
      </c>
      <c r="P27" s="718"/>
      <c r="Q27" s="718"/>
      <c r="R27" s="718"/>
      <c r="S27" s="49" t="s">
        <v>38</v>
      </c>
      <c r="T27" s="70"/>
      <c r="U27" s="70"/>
      <c r="X27" s="68" t="s">
        <v>39</v>
      </c>
      <c r="Y27" s="71"/>
      <c r="AG27" s="58"/>
      <c r="AH27" s="58"/>
      <c r="AI27" s="58"/>
      <c r="AJ27" s="58"/>
      <c r="AK27" s="668">
        <f>+AG18+O27</f>
        <v>443.9</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443.9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443.9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443.9</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443.9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リック株式会社　横浜営業所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0" workbookViewId="0">
      <selection activeCell="H31" sqref="H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リック株式会社　横浜営業所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3417.2</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3417.2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3417.2</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3417.2</v>
      </c>
      <c r="P27" s="718"/>
      <c r="Q27" s="718"/>
      <c r="R27" s="718"/>
      <c r="S27" s="49" t="s">
        <v>38</v>
      </c>
      <c r="T27" s="70"/>
      <c r="U27" s="70"/>
      <c r="X27" s="68" t="s">
        <v>39</v>
      </c>
      <c r="Y27" s="71"/>
      <c r="AG27" s="58"/>
      <c r="AH27" s="58"/>
      <c r="AI27" s="58"/>
      <c r="AJ27" s="58"/>
      <c r="AK27" s="668">
        <f>+AG18+O27</f>
        <v>3417.2</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3417.2</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3417.2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3417.2</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3417.2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リック株式会社　横浜営業所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リック株式会社　横浜営業所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リック株式会社　横浜営業所</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リック株式会社　横浜営業所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0"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リック株式会社　横浜営業所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43.8</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43.8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43.8</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43.8</v>
      </c>
      <c r="P27" s="718"/>
      <c r="Q27" s="718"/>
      <c r="R27" s="718"/>
      <c r="S27" s="49" t="s">
        <v>38</v>
      </c>
      <c r="T27" s="70"/>
      <c r="U27" s="70"/>
      <c r="X27" s="68" t="s">
        <v>39</v>
      </c>
      <c r="Y27" s="71"/>
      <c r="AG27" s="58"/>
      <c r="AH27" s="58"/>
      <c r="AI27" s="58"/>
      <c r="AJ27" s="58"/>
      <c r="AK27" s="668">
        <f>+AG18+O27</f>
        <v>43.8</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43.8</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43.8</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43.8</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43.8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tabSelected="1" topLeftCell="G7"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リック株式会社　横浜営業所</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42.9</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443.9</v>
      </c>
      <c r="U9" s="377">
        <f>IF(OR(ｿ.鉱さい!F24&gt;0,ｿ.鉱さい!F24&lt;0),ｿ.鉱さい!F24,IF(U$19&gt;0,"0",0))</f>
        <v>0</v>
      </c>
      <c r="V9" s="377">
        <f>IF(OR(ﾀ.がれき類!F24&gt;0,ﾀ.がれき類!F24&lt;0),ﾀ.がれき類!F24,IF(V$19&gt;0,"0",0))</f>
        <v>3417.2</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43.8</v>
      </c>
      <c r="AA9" s="379">
        <f>IF(SUM(G9:Z9)&gt;0,SUM(G9:Z9),IF(AA$19&gt;0,"0",0))</f>
        <v>3947.8</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42.9</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443.9</v>
      </c>
      <c r="U14" s="383">
        <f>IF(OR(ｿ.鉱さい!F29&gt;0,ｿ.鉱さい!F29&lt;0),ｿ.鉱さい!F29,IF(U$19&gt;0,"0",0))</f>
        <v>0</v>
      </c>
      <c r="V14" s="383">
        <f>IF(OR(ﾀ.がれき類!F29&gt;0,ﾀ.がれき類!F29&lt;0),ﾀ.がれき類!F29,IF(V$19&gt;0,"0",0))</f>
        <v>3417.2</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43.8</v>
      </c>
      <c r="AA14" s="385">
        <f t="shared" si="0"/>
        <v>3947.8</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42.9</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443.9</v>
      </c>
      <c r="U16" s="383">
        <f>IF(OR(ｿ.鉱さい!F31&gt;0,ｿ.鉱さい!F31&lt;0),ｿ.鉱さい!F31,IF(U$19&gt;0,"0",0))</f>
        <v>0</v>
      </c>
      <c r="V16" s="383">
        <f>IF(OR(ﾀ.がれき類!F31&gt;0,ﾀ.がれき類!F31&lt;0),ﾀ.がれき類!F31,IF(V$19&gt;0,"0",0))</f>
        <v>3417.2</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43.8</v>
      </c>
      <c r="AA16" s="385">
        <f t="shared" si="0"/>
        <v>3947.8</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42.9</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v>
      </c>
      <c r="T19" s="389">
        <f t="shared" si="1"/>
        <v>443.9</v>
      </c>
      <c r="U19" s="389">
        <f t="shared" si="1"/>
        <v>0</v>
      </c>
      <c r="V19" s="389">
        <f t="shared" si="1"/>
        <v>3417.2</v>
      </c>
      <c r="W19" s="389">
        <f t="shared" si="1"/>
        <v>0</v>
      </c>
      <c r="X19" s="389">
        <f t="shared" si="1"/>
        <v>0</v>
      </c>
      <c r="Y19" s="389">
        <f t="shared" si="1"/>
        <v>0</v>
      </c>
      <c r="Z19" s="390">
        <f t="shared" si="1"/>
        <v>43.8</v>
      </c>
      <c r="AA19" s="391">
        <f t="shared" ref="AA19:AA25" si="2">SUM(G19:Z19)</f>
        <v>3947.8</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42.9</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0</v>
      </c>
      <c r="T37" s="424">
        <f t="shared" si="8"/>
        <v>443.9</v>
      </c>
      <c r="U37" s="424">
        <f t="shared" si="8"/>
        <v>0</v>
      </c>
      <c r="V37" s="424">
        <f t="shared" si="8"/>
        <v>3417.2</v>
      </c>
      <c r="W37" s="424">
        <f t="shared" si="8"/>
        <v>0</v>
      </c>
      <c r="X37" s="424">
        <f t="shared" si="8"/>
        <v>0</v>
      </c>
      <c r="Y37" s="424">
        <f t="shared" si="8"/>
        <v>0</v>
      </c>
      <c r="Z37" s="425">
        <f t="shared" si="8"/>
        <v>43.8</v>
      </c>
      <c r="AA37" s="426">
        <f t="shared" si="4"/>
        <v>3947.8</v>
      </c>
    </row>
    <row r="38" spans="2:27" ht="24" customHeight="1" x14ac:dyDescent="0.15">
      <c r="B38" s="170"/>
      <c r="C38" s="809"/>
      <c r="D38" s="227"/>
      <c r="E38" s="225" t="s">
        <v>319</v>
      </c>
      <c r="F38" s="443"/>
      <c r="G38" s="415">
        <f t="shared" ref="G38:Z38" si="9">SUM(G39:G41)</f>
        <v>0</v>
      </c>
      <c r="H38" s="415">
        <f t="shared" si="9"/>
        <v>42.9</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443.9</v>
      </c>
      <c r="U38" s="415">
        <f t="shared" si="9"/>
        <v>0</v>
      </c>
      <c r="V38" s="415">
        <f t="shared" si="9"/>
        <v>3417.2</v>
      </c>
      <c r="W38" s="415">
        <f t="shared" si="9"/>
        <v>0</v>
      </c>
      <c r="X38" s="415">
        <f t="shared" si="9"/>
        <v>0</v>
      </c>
      <c r="Y38" s="415">
        <f t="shared" si="9"/>
        <v>0</v>
      </c>
      <c r="Z38" s="416">
        <f t="shared" si="9"/>
        <v>43.8</v>
      </c>
      <c r="AA38" s="417">
        <f t="shared" si="4"/>
        <v>3947.8</v>
      </c>
    </row>
    <row r="39" spans="2:27" ht="24" customHeight="1" x14ac:dyDescent="0.15">
      <c r="B39" s="170"/>
      <c r="C39" s="809"/>
      <c r="D39" s="228"/>
      <c r="E39" s="223"/>
      <c r="F39" s="221" t="s">
        <v>233</v>
      </c>
      <c r="G39" s="418">
        <f>+ｱ.燃え殻!$Z$28</f>
        <v>0</v>
      </c>
      <c r="H39" s="418">
        <f>+ｲ.汚泥!$Z$28</f>
        <v>42.9</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443.9</v>
      </c>
      <c r="U39" s="418">
        <f>+ｿ.鉱さい!$Z$28</f>
        <v>0</v>
      </c>
      <c r="V39" s="418">
        <f>+ﾀ.がれき類!$Z$28</f>
        <v>3417.2</v>
      </c>
      <c r="W39" s="418">
        <f>+ﾁ.動物のふん尿!$Z$28</f>
        <v>0</v>
      </c>
      <c r="X39" s="418">
        <f>+ﾂ.動物の死体!$Z$28</f>
        <v>0</v>
      </c>
      <c r="Y39" s="418">
        <f>+ﾃ.ばいじん!$Z$28</f>
        <v>0</v>
      </c>
      <c r="Z39" s="419">
        <f>+ﾄ.混合廃棄物その他!$Z$28</f>
        <v>43.8</v>
      </c>
      <c r="AA39" s="420">
        <f t="shared" si="4"/>
        <v>3947.8</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42.9</v>
      </c>
      <c r="I43" s="427">
        <f>+ｳ.廃油!$AK$27</f>
        <v>0</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443.9</v>
      </c>
      <c r="U43" s="427">
        <f>+ｿ.鉱さい!$AK$27</f>
        <v>0</v>
      </c>
      <c r="V43" s="427">
        <f>+ﾀ.がれき類!$AK$27</f>
        <v>3417.2</v>
      </c>
      <c r="W43" s="427">
        <f>+ﾁ.動物のふん尿!$AK$27</f>
        <v>0</v>
      </c>
      <c r="X43" s="427">
        <f>+ﾂ.動物の死体!$AK$27</f>
        <v>0</v>
      </c>
      <c r="Y43" s="427">
        <f>+ﾃ.ばいじん!$AK$27</f>
        <v>0</v>
      </c>
      <c r="Z43" s="428">
        <f>+ﾄ.混合廃棄物その他!$AK$27</f>
        <v>43.8</v>
      </c>
      <c r="AA43" s="429">
        <f t="shared" si="4"/>
        <v>3947.8</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42.9</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443.9</v>
      </c>
      <c r="U45" s="433">
        <f>+ｿ.鉱さい!$AR$24</f>
        <v>0</v>
      </c>
      <c r="V45" s="433">
        <f>+ﾀ.がれき類!$AR$24</f>
        <v>3417.2</v>
      </c>
      <c r="W45" s="433">
        <f>+ﾁ.動物のふん尿!$AR$24</f>
        <v>0</v>
      </c>
      <c r="X45" s="433">
        <f>+ﾂ.動物の死体!$AR$24</f>
        <v>0</v>
      </c>
      <c r="Y45" s="433">
        <f>+ﾃ.ばいじん!$AR$24</f>
        <v>0</v>
      </c>
      <c r="Z45" s="434">
        <f>+ﾄ.混合廃棄物その他!$AR$24</f>
        <v>43.8</v>
      </c>
      <c r="AA45" s="435">
        <f t="shared" si="4"/>
        <v>3947.8</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85.8</v>
      </c>
      <c r="I55" s="480">
        <f t="shared" si="10"/>
        <v>0</v>
      </c>
      <c r="J55" s="480">
        <f t="shared" si="10"/>
        <v>0</v>
      </c>
      <c r="K55" s="480">
        <f t="shared" si="10"/>
        <v>0</v>
      </c>
      <c r="L55" s="480">
        <f t="shared" si="10"/>
        <v>0</v>
      </c>
      <c r="M55" s="480">
        <f t="shared" si="10"/>
        <v>0</v>
      </c>
      <c r="N55" s="480">
        <f t="shared" si="10"/>
        <v>0</v>
      </c>
      <c r="O55" s="480">
        <f t="shared" si="10"/>
        <v>0</v>
      </c>
      <c r="P55" s="480">
        <f t="shared" si="10"/>
        <v>0</v>
      </c>
      <c r="Q55" s="480">
        <f t="shared" si="10"/>
        <v>0</v>
      </c>
      <c r="R55" s="480">
        <f t="shared" si="10"/>
        <v>0</v>
      </c>
      <c r="S55" s="480">
        <f t="shared" si="10"/>
        <v>0</v>
      </c>
      <c r="T55" s="480">
        <f t="shared" si="10"/>
        <v>887.8</v>
      </c>
      <c r="U55" s="480">
        <f t="shared" si="10"/>
        <v>0</v>
      </c>
      <c r="V55" s="480">
        <f t="shared" si="10"/>
        <v>6834.4</v>
      </c>
      <c r="W55" s="480">
        <f t="shared" si="10"/>
        <v>0</v>
      </c>
      <c r="X55" s="480">
        <f t="shared" si="10"/>
        <v>0</v>
      </c>
      <c r="Y55" s="480">
        <f t="shared" si="10"/>
        <v>0</v>
      </c>
      <c r="Z55" s="480">
        <f t="shared" si="10"/>
        <v>87.6</v>
      </c>
      <c r="AA55" s="481">
        <f>+AA9+AA19+AA20</f>
        <v>7895.6</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1"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7年   6月    28日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横浜市南区中里1-12-25　3F</v>
      </c>
      <c r="M16" s="884"/>
      <c r="N16" s="884"/>
      <c r="O16" s="884"/>
      <c r="P16" s="884"/>
      <c r="Q16" s="884"/>
      <c r="R16" s="884"/>
      <c r="S16" s="884"/>
      <c r="T16" s="884"/>
      <c r="U16" s="282"/>
    </row>
    <row r="17" spans="1:21" ht="26.25" customHeight="1" x14ac:dyDescent="0.15">
      <c r="C17" s="86"/>
      <c r="I17" s="25"/>
      <c r="J17" s="25" t="s">
        <v>7</v>
      </c>
      <c r="K17" s="25"/>
      <c r="L17" s="884" t="str">
        <f>+表紙!L41</f>
        <v>リック㈱横浜営業所　所長　関口 大二</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045-710-1330</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リック株式会社　横浜営業所</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2735</v>
      </c>
      <c r="Q25" s="891"/>
      <c r="R25" s="891"/>
      <c r="S25" s="891"/>
      <c r="T25" s="891"/>
      <c r="U25" s="892"/>
    </row>
    <row r="26" spans="1:21" ht="26.25" customHeight="1" x14ac:dyDescent="0.15">
      <c r="C26" s="538" t="s">
        <v>11</v>
      </c>
      <c r="D26" s="539"/>
      <c r="E26" s="540"/>
      <c r="F26" s="906" t="str">
        <f>+表紙!F50</f>
        <v>横浜市南区中里1-12-25　3F</v>
      </c>
      <c r="G26" s="907"/>
      <c r="H26" s="907"/>
      <c r="I26" s="907"/>
      <c r="J26" s="907"/>
      <c r="K26" s="907"/>
      <c r="L26" s="907"/>
      <c r="M26" s="907"/>
      <c r="N26" s="341" t="s">
        <v>172</v>
      </c>
      <c r="O26"/>
      <c r="P26"/>
      <c r="Q26" s="901" t="str">
        <f>IF(+表紙!Q50="","",+表紙!Q50)</f>
        <v>045-710-1330</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東京ガス㈱発注のガス工事</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1045</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当該事業場　13人</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4</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3947.8</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4</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3947.8</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3947.8</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t="str">
        <f>+表紙!K209</f>
        <v>0</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3947.8</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3947.8</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3947.8</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0" zoomScaleNormal="10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リック株式会社　横浜営業所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42.9</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42.9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42.9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42.9</v>
      </c>
      <c r="P27" s="718"/>
      <c r="Q27" s="718"/>
      <c r="R27" s="718"/>
      <c r="S27" s="49" t="s">
        <v>38</v>
      </c>
      <c r="T27" s="70"/>
      <c r="U27" s="70"/>
      <c r="X27" s="68" t="s">
        <v>39</v>
      </c>
      <c r="Y27" s="71"/>
      <c r="AG27" s="58"/>
      <c r="AH27" s="58"/>
      <c r="AI27" s="58"/>
      <c r="AJ27" s="58"/>
      <c r="AK27" s="668">
        <f>+AG18+O27</f>
        <v>42.9</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42.9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42.9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42.9</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42.9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リック株式会社　横浜営業所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リック株式会社　横浜営業所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リック株式会社　横浜営業所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リック株式会社　横浜営業所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リック株式会社　横浜営業所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リック株式会社　横浜営業所</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2025-08-21T05:53:39Z</dcterms:created>
  <dcterms:modified xsi:type="dcterms:W3CDTF">2025-08-21T05:53:40Z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