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13_ncr:1_{F4EDB59B-2AAF-41CE-B634-C78AF17C200C}" xr6:coauthVersionLast="47" xr6:coauthVersionMax="47" xr10:uidLastSave="{00000000-0000-0000-0000-000000000000}"/>
  <bookViews>
    <workbookView xWindow="25890" yWindow="1995" windowWidth="23940" windowHeight="18105"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V62" i="94"/>
  <c r="J62" i="94"/>
  <c r="R61" i="94"/>
  <c r="W59" i="94"/>
  <c r="V59" i="94"/>
  <c r="K59" i="94"/>
  <c r="J59" i="94"/>
  <c r="AA55"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AA54" i="94" s="1"/>
  <c r="H54" i="94"/>
  <c r="G54" i="94"/>
  <c r="AA53" i="94"/>
  <c r="L53" i="94"/>
  <c r="L52" i="94"/>
  <c r="AA52" i="94" s="1"/>
  <c r="L51" i="94"/>
  <c r="AA51" i="94" s="1"/>
  <c r="AA50" i="94"/>
  <c r="L50" i="94"/>
  <c r="R49" i="94"/>
  <c r="Q49" i="94"/>
  <c r="Z48" i="94"/>
  <c r="Y48" i="94"/>
  <c r="X48" i="94"/>
  <c r="W48" i="94"/>
  <c r="V48" i="94"/>
  <c r="U48" i="94"/>
  <c r="T48" i="94"/>
  <c r="S48" i="94"/>
  <c r="R48" i="94"/>
  <c r="Q48" i="94"/>
  <c r="P48" i="94"/>
  <c r="O48" i="94"/>
  <c r="N48" i="94"/>
  <c r="AA48" i="94" s="1"/>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V45" i="94"/>
  <c r="U45" i="94"/>
  <c r="T45" i="94"/>
  <c r="S45" i="94"/>
  <c r="R45" i="94"/>
  <c r="Q45" i="94"/>
  <c r="P45" i="94"/>
  <c r="O45" i="94"/>
  <c r="N45" i="94"/>
  <c r="M45" i="94"/>
  <c r="L45" i="94"/>
  <c r="K45" i="94"/>
  <c r="AA45" i="94" s="1"/>
  <c r="J45" i="94"/>
  <c r="I45" i="94"/>
  <c r="H45" i="94"/>
  <c r="G45" i="94"/>
  <c r="Z44" i="94"/>
  <c r="Z42" i="94" s="1"/>
  <c r="Z41" i="94" s="1"/>
  <c r="Z19" i="94" s="1"/>
  <c r="Y44" i="94"/>
  <c r="X44" i="94"/>
  <c r="W44" i="94"/>
  <c r="V44" i="94"/>
  <c r="U44" i="94"/>
  <c r="U42" i="94" s="1"/>
  <c r="U41" i="94" s="1"/>
  <c r="U19" i="94" s="1"/>
  <c r="T44" i="94"/>
  <c r="S44" i="94"/>
  <c r="R44" i="94"/>
  <c r="Q44" i="94"/>
  <c r="P44" i="94"/>
  <c r="O44" i="94"/>
  <c r="N44" i="94"/>
  <c r="N42" i="94" s="1"/>
  <c r="N41" i="94" s="1"/>
  <c r="N19" i="94" s="1"/>
  <c r="M44" i="94"/>
  <c r="L44" i="94"/>
  <c r="K44" i="94"/>
  <c r="J44" i="94"/>
  <c r="I44" i="94"/>
  <c r="I42" i="94" s="1"/>
  <c r="I41" i="94" s="1"/>
  <c r="I19" i="94" s="1"/>
  <c r="H44" i="94"/>
  <c r="G44" i="94"/>
  <c r="Z43" i="94"/>
  <c r="Y43" i="94"/>
  <c r="X43" i="94"/>
  <c r="X42" i="94" s="1"/>
  <c r="X41" i="94" s="1"/>
  <c r="X19" i="94" s="1"/>
  <c r="W43" i="94"/>
  <c r="W42" i="94" s="1"/>
  <c r="W41" i="94" s="1"/>
  <c r="W19" i="94" s="1"/>
  <c r="V43" i="94"/>
  <c r="U43" i="94"/>
  <c r="T43" i="94"/>
  <c r="S43" i="94"/>
  <c r="R43" i="94"/>
  <c r="R42" i="94" s="1"/>
  <c r="R41" i="94" s="1"/>
  <c r="R19" i="94" s="1"/>
  <c r="Q43" i="94"/>
  <c r="Q42" i="94" s="1"/>
  <c r="Q41" i="94" s="1"/>
  <c r="Q19" i="94" s="1"/>
  <c r="P43" i="94"/>
  <c r="P42" i="94" s="1"/>
  <c r="P41" i="94" s="1"/>
  <c r="P19" i="94" s="1"/>
  <c r="O43" i="94"/>
  <c r="N43" i="94"/>
  <c r="M43" i="94"/>
  <c r="L43" i="94"/>
  <c r="L42" i="94" s="1"/>
  <c r="L41" i="94" s="1"/>
  <c r="L19" i="94" s="1"/>
  <c r="K43" i="94"/>
  <c r="K42" i="94" s="1"/>
  <c r="K41" i="94" s="1"/>
  <c r="K19" i="94" s="1"/>
  <c r="J43" i="94"/>
  <c r="I43" i="94"/>
  <c r="H43" i="94"/>
  <c r="AA43" i="94" s="1"/>
  <c r="G43" i="94"/>
  <c r="Y42" i="94"/>
  <c r="Y41" i="94" s="1"/>
  <c r="Y19" i="94" s="1"/>
  <c r="V42" i="94"/>
  <c r="T42" i="94"/>
  <c r="T41" i="94" s="1"/>
  <c r="T19" i="94" s="1"/>
  <c r="S42" i="94"/>
  <c r="S41" i="94" s="1"/>
  <c r="S19" i="94" s="1"/>
  <c r="O42" i="94"/>
  <c r="O41" i="94" s="1"/>
  <c r="O19" i="94" s="1"/>
  <c r="M42" i="94"/>
  <c r="M41" i="94" s="1"/>
  <c r="M19" i="94" s="1"/>
  <c r="J42" i="94"/>
  <c r="H42" i="94"/>
  <c r="G42" i="94"/>
  <c r="G41" i="94" s="1"/>
  <c r="V41" i="94"/>
  <c r="J41" i="94"/>
  <c r="Z40" i="94"/>
  <c r="Y40" i="94"/>
  <c r="X40" i="94"/>
  <c r="W40" i="94"/>
  <c r="V40" i="94"/>
  <c r="U40" i="94"/>
  <c r="T40" i="94"/>
  <c r="S40" i="94"/>
  <c r="R40" i="94"/>
  <c r="Q40" i="94"/>
  <c r="P40" i="94"/>
  <c r="O40" i="94"/>
  <c r="N40" i="94"/>
  <c r="M40" i="94"/>
  <c r="L40" i="94"/>
  <c r="K40" i="94"/>
  <c r="J40" i="94"/>
  <c r="I40" i="94"/>
  <c r="AA40" i="94" s="1"/>
  <c r="H40" i="94"/>
  <c r="G40" i="94"/>
  <c r="Z39" i="94"/>
  <c r="Y39" i="94"/>
  <c r="X39" i="94"/>
  <c r="W39" i="94"/>
  <c r="V39" i="94"/>
  <c r="U39" i="94"/>
  <c r="T39" i="94"/>
  <c r="S39" i="94"/>
  <c r="R39" i="94"/>
  <c r="Q39" i="94"/>
  <c r="P39" i="94"/>
  <c r="O39" i="94"/>
  <c r="N39" i="94"/>
  <c r="M39" i="94"/>
  <c r="L39" i="94"/>
  <c r="K39" i="94"/>
  <c r="J39" i="94"/>
  <c r="I39" i="94"/>
  <c r="H39" i="94"/>
  <c r="G39" i="94"/>
  <c r="AA39" i="94" s="1"/>
  <c r="Z38" i="94"/>
  <c r="Y38" i="94"/>
  <c r="X38" i="94"/>
  <c r="W38" i="94"/>
  <c r="V38" i="94"/>
  <c r="U38" i="94"/>
  <c r="T38" i="94"/>
  <c r="T36" i="94" s="1"/>
  <c r="T35" i="94" s="1"/>
  <c r="S38" i="94"/>
  <c r="R38" i="94"/>
  <c r="Q38" i="94"/>
  <c r="P38" i="94"/>
  <c r="O38" i="94"/>
  <c r="O36" i="94" s="1"/>
  <c r="O35" i="94" s="1"/>
  <c r="N38" i="94"/>
  <c r="M38" i="94"/>
  <c r="L38" i="94"/>
  <c r="K38" i="94"/>
  <c r="J38" i="94"/>
  <c r="I38" i="94"/>
  <c r="H38" i="94"/>
  <c r="AA38" i="94" s="1"/>
  <c r="G38" i="94"/>
  <c r="Z37" i="94"/>
  <c r="Y37" i="94"/>
  <c r="X37" i="94"/>
  <c r="X36" i="94" s="1"/>
  <c r="X35" i="94" s="1"/>
  <c r="W37" i="94"/>
  <c r="W36" i="94" s="1"/>
  <c r="W35" i="94" s="1"/>
  <c r="W26" i="94" s="1"/>
  <c r="V37" i="94"/>
  <c r="V36" i="94" s="1"/>
  <c r="V35" i="94" s="1"/>
  <c r="U37" i="94"/>
  <c r="T37" i="94"/>
  <c r="S37" i="94"/>
  <c r="R37" i="94"/>
  <c r="R36" i="94" s="1"/>
  <c r="R35" i="94" s="1"/>
  <c r="Q37" i="94"/>
  <c r="Q36" i="94" s="1"/>
  <c r="Q35" i="94" s="1"/>
  <c r="P37" i="94"/>
  <c r="O37" i="94"/>
  <c r="N37" i="94"/>
  <c r="M37" i="94"/>
  <c r="L37" i="94"/>
  <c r="L36" i="94" s="1"/>
  <c r="L35" i="94" s="1"/>
  <c r="K37" i="94"/>
  <c r="AA37" i="94" s="1"/>
  <c r="J37" i="94"/>
  <c r="J36" i="94" s="1"/>
  <c r="J35" i="94" s="1"/>
  <c r="I37" i="94"/>
  <c r="H37" i="94"/>
  <c r="G37" i="94"/>
  <c r="Z36" i="94"/>
  <c r="Z35" i="94" s="1"/>
  <c r="Y36" i="94"/>
  <c r="U36" i="94"/>
  <c r="U35" i="94" s="1"/>
  <c r="S36" i="94"/>
  <c r="S35" i="94" s="1"/>
  <c r="P36" i="94"/>
  <c r="N36" i="94"/>
  <c r="N35" i="94" s="1"/>
  <c r="M36" i="94"/>
  <c r="I36" i="94"/>
  <c r="I35" i="94" s="1"/>
  <c r="G36" i="94"/>
  <c r="G35" i="94" s="1"/>
  <c r="Y35" i="94"/>
  <c r="P35" i="94"/>
  <c r="M35" i="94"/>
  <c r="Z34" i="94"/>
  <c r="Y34" i="94"/>
  <c r="X34" i="94"/>
  <c r="W34" i="94"/>
  <c r="V34" i="94"/>
  <c r="U34" i="94"/>
  <c r="T34" i="94"/>
  <c r="S34" i="94"/>
  <c r="R34" i="94"/>
  <c r="Q34" i="94"/>
  <c r="P34" i="94"/>
  <c r="O34" i="94"/>
  <c r="O26" i="94" s="1"/>
  <c r="N34" i="94"/>
  <c r="M34" i="94"/>
  <c r="L34" i="94"/>
  <c r="K34" i="94"/>
  <c r="J34" i="94"/>
  <c r="I34" i="94"/>
  <c r="H34" i="94"/>
  <c r="AA34" i="94" s="1"/>
  <c r="G34" i="94"/>
  <c r="Z33" i="94"/>
  <c r="Y33" i="94"/>
  <c r="X33" i="94"/>
  <c r="W33" i="94"/>
  <c r="V33" i="94"/>
  <c r="U33" i="94"/>
  <c r="T33" i="94"/>
  <c r="S33" i="94"/>
  <c r="R33" i="94"/>
  <c r="Q33" i="94"/>
  <c r="P33" i="94"/>
  <c r="O33" i="94"/>
  <c r="N33" i="94"/>
  <c r="N26" i="94" s="1"/>
  <c r="M33" i="94"/>
  <c r="L33" i="94"/>
  <c r="K33" i="94"/>
  <c r="AA33" i="94" s="1"/>
  <c r="J33" i="94"/>
  <c r="I33" i="94"/>
  <c r="H33" i="94"/>
  <c r="G33" i="94"/>
  <c r="L32" i="94"/>
  <c r="AA32" i="94" s="1"/>
  <c r="AA31" i="94"/>
  <c r="L31" i="94"/>
  <c r="AA30" i="94"/>
  <c r="L30" i="94"/>
  <c r="AA29" i="94"/>
  <c r="L29" i="94"/>
  <c r="Z28" i="94"/>
  <c r="Y28" i="94"/>
  <c r="X28" i="94"/>
  <c r="X26" i="94" s="1"/>
  <c r="W28" i="94"/>
  <c r="V28" i="94"/>
  <c r="U28" i="94"/>
  <c r="T28" i="94"/>
  <c r="S28" i="94"/>
  <c r="S26" i="94" s="1"/>
  <c r="R28" i="94"/>
  <c r="Q28" i="94"/>
  <c r="P28" i="94"/>
  <c r="O28" i="94"/>
  <c r="N28" i="94"/>
  <c r="M28" i="94"/>
  <c r="L28" i="94"/>
  <c r="L26" i="94" s="1"/>
  <c r="K28" i="94"/>
  <c r="J28" i="94"/>
  <c r="I28" i="94"/>
  <c r="AA28" i="94" s="1"/>
  <c r="H28" i="94"/>
  <c r="G28" i="94"/>
  <c r="G26" i="94" s="1"/>
  <c r="Y26" i="94"/>
  <c r="P26" i="94"/>
  <c r="M26" i="94"/>
  <c r="Z25" i="94"/>
  <c r="Y25" i="94"/>
  <c r="X25" i="94"/>
  <c r="W25" i="94"/>
  <c r="V25" i="94"/>
  <c r="V19" i="94" s="1"/>
  <c r="U25" i="94"/>
  <c r="T25" i="94"/>
  <c r="S25" i="94"/>
  <c r="R25" i="94"/>
  <c r="Q25" i="94"/>
  <c r="P25" i="94"/>
  <c r="O25" i="94"/>
  <c r="N25" i="94"/>
  <c r="M25" i="94"/>
  <c r="L25" i="94"/>
  <c r="K25" i="94"/>
  <c r="J25" i="94"/>
  <c r="J19" i="94" s="1"/>
  <c r="I25" i="94"/>
  <c r="H25" i="94"/>
  <c r="G25" i="94"/>
  <c r="AA25" i="94" s="1"/>
  <c r="Z24" i="94"/>
  <c r="Y24" i="94"/>
  <c r="X24" i="94"/>
  <c r="W24" i="94"/>
  <c r="V24" i="94"/>
  <c r="U24" i="94"/>
  <c r="T24" i="94"/>
  <c r="S24" i="94"/>
  <c r="R24" i="94"/>
  <c r="Q24" i="94"/>
  <c r="P24" i="94"/>
  <c r="O24" i="94"/>
  <c r="N24" i="94"/>
  <c r="M24" i="94"/>
  <c r="L24" i="94"/>
  <c r="K24" i="94"/>
  <c r="J24" i="94"/>
  <c r="I24" i="94"/>
  <c r="AA24" i="94" s="1"/>
  <c r="H24" i="94"/>
  <c r="G24" i="94"/>
  <c r="Z23" i="94"/>
  <c r="Y23" i="94"/>
  <c r="Y27" i="94" s="1"/>
  <c r="X23" i="94"/>
  <c r="W23" i="94"/>
  <c r="W27" i="94" s="1"/>
  <c r="V23" i="94"/>
  <c r="U23" i="94"/>
  <c r="T23" i="94"/>
  <c r="S23" i="94"/>
  <c r="R23" i="94"/>
  <c r="Q23" i="94"/>
  <c r="P23" i="94"/>
  <c r="P27" i="94" s="1"/>
  <c r="O23" i="94"/>
  <c r="O27" i="94" s="1"/>
  <c r="N23" i="94"/>
  <c r="N27" i="94" s="1"/>
  <c r="M23" i="94"/>
  <c r="M27" i="94" s="1"/>
  <c r="L23" i="94"/>
  <c r="K23" i="94"/>
  <c r="J23" i="94"/>
  <c r="I23" i="94"/>
  <c r="H23" i="94"/>
  <c r="G23" i="94"/>
  <c r="AA23" i="94" s="1"/>
  <c r="Z22" i="94"/>
  <c r="Y22" i="94"/>
  <c r="X22" i="94"/>
  <c r="W22" i="94"/>
  <c r="V22" i="94"/>
  <c r="U22" i="94"/>
  <c r="T22" i="94"/>
  <c r="S22" i="94"/>
  <c r="R22" i="94"/>
  <c r="Q22" i="94"/>
  <c r="P22" i="94"/>
  <c r="O22" i="94"/>
  <c r="N22" i="94"/>
  <c r="M22" i="94"/>
  <c r="L22" i="94"/>
  <c r="K22" i="94"/>
  <c r="J22" i="94"/>
  <c r="AA22" i="94" s="1"/>
  <c r="I22" i="94"/>
  <c r="H22" i="94"/>
  <c r="G22" i="94"/>
  <c r="Z21" i="94"/>
  <c r="Y21" i="94"/>
  <c r="X21" i="94"/>
  <c r="W21" i="94"/>
  <c r="V21" i="94"/>
  <c r="U21" i="94"/>
  <c r="T21" i="94"/>
  <c r="S21" i="94"/>
  <c r="R21" i="94"/>
  <c r="Q21" i="94"/>
  <c r="P21" i="94"/>
  <c r="O21" i="94"/>
  <c r="N21" i="94"/>
  <c r="M21" i="94"/>
  <c r="L21" i="94"/>
  <c r="K21" i="94"/>
  <c r="J21" i="94"/>
  <c r="I21" i="94"/>
  <c r="H21" i="94"/>
  <c r="G21" i="94"/>
  <c r="AA21" i="94" s="1"/>
  <c r="Z20" i="94"/>
  <c r="Y20" i="94"/>
  <c r="X20" i="94"/>
  <c r="W20" i="94"/>
  <c r="V20" i="94"/>
  <c r="U20" i="94"/>
  <c r="T20" i="94"/>
  <c r="S20" i="94"/>
  <c r="R20" i="94"/>
  <c r="Q20" i="94"/>
  <c r="P20" i="94"/>
  <c r="O20" i="94"/>
  <c r="N20" i="94"/>
  <c r="M20" i="94"/>
  <c r="L20" i="94"/>
  <c r="K20" i="94"/>
  <c r="J20" i="94"/>
  <c r="I20" i="94"/>
  <c r="AA20" i="94" s="1"/>
  <c r="H20" i="94"/>
  <c r="G20" i="94"/>
  <c r="Z15" i="94"/>
  <c r="V15" i="94"/>
  <c r="T15" i="94"/>
  <c r="S15" i="94"/>
  <c r="O15" i="94"/>
  <c r="N15" i="94"/>
  <c r="M15" i="94"/>
  <c r="L15" i="94"/>
  <c r="H15" i="94"/>
  <c r="Z14" i="94"/>
  <c r="V14" i="94"/>
  <c r="T14" i="94"/>
  <c r="S14" i="94"/>
  <c r="O14" i="94"/>
  <c r="N14" i="94"/>
  <c r="M14" i="94"/>
  <c r="L14" i="94"/>
  <c r="H14" i="94"/>
  <c r="Z9" i="94"/>
  <c r="V9" i="94"/>
  <c r="T9" i="94"/>
  <c r="T63" i="94" s="1"/>
  <c r="S9" i="94"/>
  <c r="S63" i="94" s="1"/>
  <c r="O9" i="94"/>
  <c r="N9" i="94"/>
  <c r="M9" i="94"/>
  <c r="M63" i="94" s="1"/>
  <c r="L9" i="94"/>
  <c r="L63" i="94" s="1"/>
  <c r="H9" i="94"/>
  <c r="P6" i="94"/>
  <c r="AA5" i="94"/>
  <c r="Z5" i="94"/>
  <c r="C37" i="92"/>
  <c r="C36" i="92"/>
  <c r="C35" i="92"/>
  <c r="C34" i="92"/>
  <c r="H33" i="92"/>
  <c r="AS32" i="92"/>
  <c r="Z62" i="94" s="1"/>
  <c r="H32" i="92"/>
  <c r="R30" i="92"/>
  <c r="P27" i="92" s="1"/>
  <c r="H30" i="92"/>
  <c r="AS28" i="92"/>
  <c r="Z61" i="94" s="1"/>
  <c r="H28" i="92"/>
  <c r="H26" i="92"/>
  <c r="H25" i="92"/>
  <c r="AS24" i="92"/>
  <c r="Z49" i="94" s="1"/>
  <c r="P22" i="92"/>
  <c r="Z59" i="94" s="1"/>
  <c r="AO18" i="92"/>
  <c r="AH18" i="92"/>
  <c r="Y18" i="92"/>
  <c r="Y21" i="92" s="1"/>
  <c r="H27" i="92" s="1"/>
  <c r="P16" i="92"/>
  <c r="Z58" i="94" s="1"/>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H31" i="83" s="1"/>
  <c r="P22" i="83"/>
  <c r="Y59" i="94" s="1"/>
  <c r="AO18" i="83"/>
  <c r="AH18" i="83"/>
  <c r="Y18" i="83" s="1"/>
  <c r="AF5" i="83"/>
  <c r="AU4" i="83"/>
  <c r="AS4" i="83"/>
  <c r="C37" i="91"/>
  <c r="C36" i="91"/>
  <c r="C35" i="91"/>
  <c r="C34" i="91"/>
  <c r="H33" i="91"/>
  <c r="AS32" i="91"/>
  <c r="X62" i="94" s="1"/>
  <c r="H32" i="91"/>
  <c r="AL31" i="91"/>
  <c r="X60" i="94" s="1"/>
  <c r="R30" i="91"/>
  <c r="H30" i="91"/>
  <c r="AS28" i="91"/>
  <c r="X61" i="94" s="1"/>
  <c r="H28" i="91"/>
  <c r="P27" i="91"/>
  <c r="H26" i="91"/>
  <c r="H25" i="91"/>
  <c r="AS24" i="91"/>
  <c r="X49" i="94" s="1"/>
  <c r="P22" i="91"/>
  <c r="X59" i="94" s="1"/>
  <c r="AO18" i="91"/>
  <c r="AH18" i="91"/>
  <c r="Y18" i="91" s="1"/>
  <c r="F12" i="91"/>
  <c r="H24" i="91" s="1"/>
  <c r="AF5" i="91"/>
  <c r="AU4" i="91"/>
  <c r="AS4" i="91"/>
  <c r="C37" i="90"/>
  <c r="C36" i="90"/>
  <c r="C35" i="90"/>
  <c r="C34" i="90"/>
  <c r="H33" i="90"/>
  <c r="AS32" i="90"/>
  <c r="W62" i="94" s="1"/>
  <c r="H32" i="90"/>
  <c r="AL31" i="90"/>
  <c r="W60" i="94" s="1"/>
  <c r="R30" i="90"/>
  <c r="P27" i="90" s="1"/>
  <c r="F12" i="90" s="1"/>
  <c r="H24" i="90" s="1"/>
  <c r="H30" i="90"/>
  <c r="AS28" i="90"/>
  <c r="W61" i="94" s="1"/>
  <c r="H28" i="90"/>
  <c r="H26" i="90"/>
  <c r="H25" i="90"/>
  <c r="AS24" i="90"/>
  <c r="H31" i="90" s="1"/>
  <c r="P22" i="90"/>
  <c r="AO18" i="90"/>
  <c r="AH18" i="90" s="1"/>
  <c r="AF5" i="90"/>
  <c r="AU4" i="90"/>
  <c r="AS4" i="90"/>
  <c r="C37" i="80"/>
  <c r="C36" i="80"/>
  <c r="C35" i="80"/>
  <c r="C34" i="80"/>
  <c r="H33" i="80"/>
  <c r="AS32" i="80"/>
  <c r="H32" i="80"/>
  <c r="H31" i="80"/>
  <c r="R30" i="80"/>
  <c r="H30" i="80"/>
  <c r="AS28" i="80"/>
  <c r="V61" i="94" s="1"/>
  <c r="H28" i="80"/>
  <c r="P27" i="80"/>
  <c r="AL27" i="80" s="1"/>
  <c r="H26" i="80"/>
  <c r="H25" i="80"/>
  <c r="AS24" i="80"/>
  <c r="V49" i="94" s="1"/>
  <c r="P22" i="80"/>
  <c r="AO18" i="80"/>
  <c r="AH18" i="80"/>
  <c r="Y18" i="80" s="1"/>
  <c r="F12" i="80"/>
  <c r="H24" i="80" s="1"/>
  <c r="AF5" i="80"/>
  <c r="AU4" i="80"/>
  <c r="AS4" i="80"/>
  <c r="C37" i="82"/>
  <c r="C36" i="82"/>
  <c r="C35" i="82"/>
  <c r="C34" i="82"/>
  <c r="H33" i="82"/>
  <c r="AS32" i="82"/>
  <c r="U62" i="94" s="1"/>
  <c r="H32" i="82"/>
  <c r="AL31" i="82"/>
  <c r="U60" i="94" s="1"/>
  <c r="H31" i="82"/>
  <c r="R30" i="82"/>
  <c r="H30" i="82"/>
  <c r="AS28" i="82"/>
  <c r="U61" i="94" s="1"/>
  <c r="H28" i="82"/>
  <c r="P27" i="82"/>
  <c r="F12" i="82" s="1"/>
  <c r="H24" i="82" s="1"/>
  <c r="H26" i="82"/>
  <c r="H25" i="82"/>
  <c r="AS24" i="82"/>
  <c r="U49" i="94" s="1"/>
  <c r="P22" i="82"/>
  <c r="U59" i="94" s="1"/>
  <c r="AO18" i="82"/>
  <c r="AH18" i="82" s="1"/>
  <c r="AF5" i="82"/>
  <c r="AU4" i="82"/>
  <c r="AS4" i="82"/>
  <c r="C37" i="84"/>
  <c r="C36" i="84"/>
  <c r="C35" i="84"/>
  <c r="C34" i="84"/>
  <c r="H33" i="84"/>
  <c r="AS32" i="84"/>
  <c r="T62" i="94" s="1"/>
  <c r="H32" i="84"/>
  <c r="H31" i="84"/>
  <c r="R30" i="84"/>
  <c r="H30" i="84"/>
  <c r="AS28" i="84"/>
  <c r="T61" i="94" s="1"/>
  <c r="H28" i="84"/>
  <c r="P27" i="84"/>
  <c r="H26" i="84"/>
  <c r="H25" i="84"/>
  <c r="AS24" i="84"/>
  <c r="T49" i="94" s="1"/>
  <c r="H24" i="84"/>
  <c r="P22" i="84"/>
  <c r="T59" i="94" s="1"/>
  <c r="AO18" i="84"/>
  <c r="AH18" i="84"/>
  <c r="AL27" i="84" s="1"/>
  <c r="Y18" i="84"/>
  <c r="Y21" i="84" s="1"/>
  <c r="H27" i="84" s="1"/>
  <c r="F12" i="84"/>
  <c r="AF5" i="84"/>
  <c r="AU4" i="84"/>
  <c r="AS4" i="84"/>
  <c r="C37" i="81"/>
  <c r="C36" i="81"/>
  <c r="C35" i="81"/>
  <c r="C34" i="81"/>
  <c r="H33" i="81"/>
  <c r="AS32" i="81"/>
  <c r="S62" i="94" s="1"/>
  <c r="H32" i="81"/>
  <c r="R30" i="81"/>
  <c r="H30" i="81"/>
  <c r="AS28" i="81"/>
  <c r="S61" i="94" s="1"/>
  <c r="H28" i="81"/>
  <c r="P27" i="81"/>
  <c r="H26" i="81"/>
  <c r="H25" i="81"/>
  <c r="AS24" i="81"/>
  <c r="H31" i="81" s="1"/>
  <c r="P22" i="81"/>
  <c r="S59" i="94" s="1"/>
  <c r="AO18" i="81"/>
  <c r="AH18" i="81"/>
  <c r="AL27" i="81" s="1"/>
  <c r="Y18" i="81"/>
  <c r="P16" i="81" s="1"/>
  <c r="S58" i="94" s="1"/>
  <c r="F12" i="81"/>
  <c r="H24" i="81" s="1"/>
  <c r="AF5" i="81"/>
  <c r="AU4" i="81"/>
  <c r="AS4" i="81"/>
  <c r="C37" i="79"/>
  <c r="C36" i="79"/>
  <c r="C35" i="79"/>
  <c r="C34" i="79"/>
  <c r="H33" i="79"/>
  <c r="AS32" i="79"/>
  <c r="R62" i="94" s="1"/>
  <c r="H32" i="79"/>
  <c r="AL31" i="79"/>
  <c r="R60" i="94" s="1"/>
  <c r="H31" i="79"/>
  <c r="R30" i="79"/>
  <c r="P27" i="79" s="1"/>
  <c r="F12" i="79" s="1"/>
  <c r="H24" i="79" s="1"/>
  <c r="H30" i="79"/>
  <c r="AS28" i="79"/>
  <c r="H28" i="79"/>
  <c r="H26" i="79"/>
  <c r="H25" i="79"/>
  <c r="AS24" i="79"/>
  <c r="P22" i="79"/>
  <c r="R59" i="94" s="1"/>
  <c r="AO18" i="79"/>
  <c r="AH18" i="79" s="1"/>
  <c r="AF5" i="79"/>
  <c r="AU4" i="79"/>
  <c r="AS4" i="79"/>
  <c r="C37" i="89"/>
  <c r="C36" i="89"/>
  <c r="C35" i="89"/>
  <c r="C34" i="89"/>
  <c r="H33" i="89"/>
  <c r="AS32" i="89"/>
  <c r="Q62" i="94" s="1"/>
  <c r="H32" i="89"/>
  <c r="AL31" i="89"/>
  <c r="Q60" i="94" s="1"/>
  <c r="R30" i="89"/>
  <c r="H30" i="89"/>
  <c r="AS28" i="89"/>
  <c r="Q61" i="94" s="1"/>
  <c r="H28" i="89"/>
  <c r="P27" i="89"/>
  <c r="H26" i="89"/>
  <c r="H25" i="89"/>
  <c r="AS24" i="89"/>
  <c r="H31" i="89" s="1"/>
  <c r="P22" i="89"/>
  <c r="Q59" i="94" s="1"/>
  <c r="AO18" i="89"/>
  <c r="AH18" i="89" s="1"/>
  <c r="F12" i="89"/>
  <c r="H24" i="89" s="1"/>
  <c r="AF5" i="89"/>
  <c r="AU4" i="89"/>
  <c r="AS4" i="89"/>
  <c r="C37" i="88"/>
  <c r="C36" i="88"/>
  <c r="C35" i="88"/>
  <c r="C34" i="88"/>
  <c r="H33" i="88"/>
  <c r="AS32" i="88"/>
  <c r="P62" i="94" s="1"/>
  <c r="H32" i="88"/>
  <c r="AL31" i="88"/>
  <c r="P60" i="94" s="1"/>
  <c r="H31" i="88"/>
  <c r="R30" i="88"/>
  <c r="P27" i="88" s="1"/>
  <c r="F12" i="88" s="1"/>
  <c r="H24" i="88" s="1"/>
  <c r="H30" i="88"/>
  <c r="AS28" i="88"/>
  <c r="P61" i="94" s="1"/>
  <c r="H28" i="88"/>
  <c r="H26" i="88"/>
  <c r="H25" i="88"/>
  <c r="AS24" i="88"/>
  <c r="P49" i="94" s="1"/>
  <c r="P22" i="88"/>
  <c r="P59" i="94" s="1"/>
  <c r="AO18" i="88"/>
  <c r="AH18" i="88"/>
  <c r="Y18" i="88" s="1"/>
  <c r="AF5" i="88"/>
  <c r="AU4" i="88"/>
  <c r="AS4" i="88"/>
  <c r="C37" i="87"/>
  <c r="C36" i="87"/>
  <c r="C35" i="87"/>
  <c r="C34" i="87"/>
  <c r="H33" i="87"/>
  <c r="AS32" i="87"/>
  <c r="O62" i="94" s="1"/>
  <c r="H32" i="87"/>
  <c r="H31" i="87"/>
  <c r="R30" i="87"/>
  <c r="P27" i="87" s="1"/>
  <c r="F12" i="87" s="1"/>
  <c r="H24" i="87" s="1"/>
  <c r="H30" i="87"/>
  <c r="AS28" i="87"/>
  <c r="O61" i="94" s="1"/>
  <c r="H28" i="87"/>
  <c r="H26" i="87"/>
  <c r="H25" i="87"/>
  <c r="AS24" i="87"/>
  <c r="O49" i="94" s="1"/>
  <c r="P22" i="87"/>
  <c r="O59" i="94" s="1"/>
  <c r="AO18" i="87"/>
  <c r="AH18" i="87" s="1"/>
  <c r="AF5" i="87"/>
  <c r="AU4" i="87"/>
  <c r="AS4" i="87"/>
  <c r="C37" i="86"/>
  <c r="C36" i="86"/>
  <c r="C35" i="86"/>
  <c r="C34" i="86"/>
  <c r="H33" i="86"/>
  <c r="AS32" i="86"/>
  <c r="N62" i="94" s="1"/>
  <c r="H32" i="86"/>
  <c r="R30" i="86"/>
  <c r="H30" i="86"/>
  <c r="AS28" i="86"/>
  <c r="N61" i="94" s="1"/>
  <c r="H28" i="86"/>
  <c r="AL27" i="86"/>
  <c r="AL31" i="86" s="1"/>
  <c r="N60" i="94" s="1"/>
  <c r="P27" i="86"/>
  <c r="H26" i="86"/>
  <c r="H25" i="86"/>
  <c r="AS24" i="86"/>
  <c r="N49" i="94" s="1"/>
  <c r="H24" i="86"/>
  <c r="P22" i="86"/>
  <c r="N59" i="94" s="1"/>
  <c r="AO18" i="86"/>
  <c r="AH18" i="86"/>
  <c r="Y18" i="86"/>
  <c r="Y21" i="86" s="1"/>
  <c r="H27" i="86" s="1"/>
  <c r="P16" i="86"/>
  <c r="N58" i="94" s="1"/>
  <c r="F12" i="86"/>
  <c r="AF5" i="86"/>
  <c r="AU4" i="86"/>
  <c r="AS4" i="86"/>
  <c r="C37" i="85"/>
  <c r="C36" i="85"/>
  <c r="C35" i="85"/>
  <c r="C34" i="85"/>
  <c r="H33" i="85"/>
  <c r="AS32" i="85"/>
  <c r="M62" i="94" s="1"/>
  <c r="H32" i="85"/>
  <c r="R30" i="85"/>
  <c r="P27" i="85" s="1"/>
  <c r="F12" i="85" s="1"/>
  <c r="H24" i="85" s="1"/>
  <c r="H30" i="85"/>
  <c r="AS28" i="85"/>
  <c r="M61" i="94" s="1"/>
  <c r="H28" i="85"/>
  <c r="H26" i="85"/>
  <c r="H25" i="85"/>
  <c r="AS24" i="85"/>
  <c r="H31" i="85" s="1"/>
  <c r="P22" i="85"/>
  <c r="M59" i="94" s="1"/>
  <c r="AO18" i="85"/>
  <c r="AH18" i="85"/>
  <c r="Y18" i="85" s="1"/>
  <c r="AF5" i="85"/>
  <c r="AU4" i="85"/>
  <c r="AS4" i="85"/>
  <c r="C42" i="78"/>
  <c r="C41" i="78"/>
  <c r="C40" i="78"/>
  <c r="C39" i="78"/>
  <c r="H33" i="78"/>
  <c r="AS32" i="78"/>
  <c r="L62" i="94" s="1"/>
  <c r="H32" i="78"/>
  <c r="R30" i="78"/>
  <c r="H30" i="78"/>
  <c r="AS28" i="78"/>
  <c r="L61" i="94" s="1"/>
  <c r="H28" i="78"/>
  <c r="P27" i="78"/>
  <c r="F12" i="78" s="1"/>
  <c r="H26" i="78"/>
  <c r="H25" i="78"/>
  <c r="AS24" i="78"/>
  <c r="L49" i="94" s="1"/>
  <c r="P22" i="78"/>
  <c r="L59" i="94" s="1"/>
  <c r="AO18" i="78"/>
  <c r="AH18" i="78"/>
  <c r="Y18" i="78" s="1"/>
  <c r="AS17" i="78"/>
  <c r="AR6" i="78"/>
  <c r="AF5" i="78"/>
  <c r="AU4" i="78"/>
  <c r="AS4" i="78"/>
  <c r="C37" i="77"/>
  <c r="C36" i="77"/>
  <c r="C35" i="77"/>
  <c r="C34" i="77"/>
  <c r="H33" i="77"/>
  <c r="AS32" i="77"/>
  <c r="K62" i="94" s="1"/>
  <c r="H32" i="77"/>
  <c r="AL31" i="77"/>
  <c r="K60" i="94" s="1"/>
  <c r="R30" i="77"/>
  <c r="H30" i="77"/>
  <c r="AS28" i="77"/>
  <c r="K61" i="94" s="1"/>
  <c r="H28" i="77"/>
  <c r="P27" i="77"/>
  <c r="H26" i="77"/>
  <c r="H25" i="77"/>
  <c r="AS24" i="77"/>
  <c r="K49" i="94" s="1"/>
  <c r="P22" i="77"/>
  <c r="AO18" i="77"/>
  <c r="AH18" i="77"/>
  <c r="AL27" i="77" s="1"/>
  <c r="Y18" i="77"/>
  <c r="P16" i="77" s="1"/>
  <c r="K58" i="94" s="1"/>
  <c r="F12" i="77"/>
  <c r="H24" i="77" s="1"/>
  <c r="AF5" i="77"/>
  <c r="AU4" i="77"/>
  <c r="AS4" i="77"/>
  <c r="C37" i="76"/>
  <c r="C36" i="76"/>
  <c r="C35" i="76"/>
  <c r="C34" i="76"/>
  <c r="H33" i="76"/>
  <c r="AS32" i="76"/>
  <c r="H32" i="76"/>
  <c r="AL31" i="76"/>
  <c r="J60" i="94" s="1"/>
  <c r="H31" i="76"/>
  <c r="R30" i="76"/>
  <c r="H30" i="76"/>
  <c r="AS28" i="76"/>
  <c r="J61" i="94" s="1"/>
  <c r="H28" i="76"/>
  <c r="P27" i="76"/>
  <c r="H26" i="76"/>
  <c r="H25" i="76"/>
  <c r="AS24" i="76"/>
  <c r="J49" i="94" s="1"/>
  <c r="H24" i="76"/>
  <c r="P22" i="76"/>
  <c r="AO18" i="76"/>
  <c r="AH18" i="76" s="1"/>
  <c r="F12" i="76"/>
  <c r="AF5" i="76"/>
  <c r="AU4" i="76"/>
  <c r="AS4" i="76"/>
  <c r="C37" i="75"/>
  <c r="C36" i="75"/>
  <c r="C35" i="75"/>
  <c r="C34" i="75"/>
  <c r="H33" i="75"/>
  <c r="AS32" i="75"/>
  <c r="I62" i="94" s="1"/>
  <c r="H32" i="75"/>
  <c r="AL31" i="75"/>
  <c r="I60" i="94" s="1"/>
  <c r="R30" i="75"/>
  <c r="H30" i="75"/>
  <c r="AS28" i="75"/>
  <c r="I61" i="94" s="1"/>
  <c r="H28" i="75"/>
  <c r="P27" i="75"/>
  <c r="H26" i="75"/>
  <c r="H25" i="75"/>
  <c r="AS24" i="75"/>
  <c r="I49" i="94" s="1"/>
  <c r="P22" i="75"/>
  <c r="I59" i="94" s="1"/>
  <c r="AO18" i="75"/>
  <c r="AH18" i="75" s="1"/>
  <c r="F12" i="75"/>
  <c r="H24" i="75" s="1"/>
  <c r="AF5" i="75"/>
  <c r="AU4" i="75"/>
  <c r="AS4" i="75"/>
  <c r="C37" i="74"/>
  <c r="C36" i="74"/>
  <c r="C35" i="74"/>
  <c r="C34" i="74"/>
  <c r="H33" i="74"/>
  <c r="AS32" i="74"/>
  <c r="H62" i="94" s="1"/>
  <c r="H32" i="74"/>
  <c r="H31" i="74"/>
  <c r="R30" i="74"/>
  <c r="P27" i="74" s="1"/>
  <c r="F12" i="74" s="1"/>
  <c r="H24" i="74" s="1"/>
  <c r="H30" i="74"/>
  <c r="AS28" i="74"/>
  <c r="H61" i="94" s="1"/>
  <c r="H28" i="74"/>
  <c r="H26" i="74"/>
  <c r="H25" i="74"/>
  <c r="AS24" i="74"/>
  <c r="H49" i="94" s="1"/>
  <c r="P22" i="74"/>
  <c r="H59" i="94" s="1"/>
  <c r="AO18" i="74"/>
  <c r="AH18" i="74" s="1"/>
  <c r="AF5" i="74"/>
  <c r="AU4" i="74"/>
  <c r="AS4" i="74"/>
  <c r="C37" i="2"/>
  <c r="C36" i="2"/>
  <c r="C35" i="2"/>
  <c r="C34" i="2"/>
  <c r="H33" i="2"/>
  <c r="AS32" i="2"/>
  <c r="G62" i="94" s="1"/>
  <c r="H32" i="2"/>
  <c r="AL31" i="2"/>
  <c r="G60" i="94" s="1"/>
  <c r="H31" i="2"/>
  <c r="R30" i="2"/>
  <c r="P27" i="2" s="1"/>
  <c r="F12" i="2" s="1"/>
  <c r="H24" i="2" s="1"/>
  <c r="H30" i="2"/>
  <c r="AS28" i="2"/>
  <c r="G61" i="94" s="1"/>
  <c r="H28" i="2"/>
  <c r="H26" i="2"/>
  <c r="H25" i="2"/>
  <c r="AS24" i="2"/>
  <c r="G49" i="94" s="1"/>
  <c r="P22" i="2"/>
  <c r="G59" i="94" s="1"/>
  <c r="AO18" i="2"/>
  <c r="AH18" i="2" s="1"/>
  <c r="AF5" i="2"/>
  <c r="AU4" i="2"/>
  <c r="AS4" i="2"/>
  <c r="A28" i="95"/>
  <c r="N17" i="94" l="1"/>
  <c r="N18" i="94"/>
  <c r="N10" i="94"/>
  <c r="N11" i="94"/>
  <c r="N63" i="94"/>
  <c r="N16" i="94"/>
  <c r="N12" i="94"/>
  <c r="N13" i="94"/>
  <c r="Y18" i="90"/>
  <c r="AL27" i="90"/>
  <c r="Z27" i="94"/>
  <c r="J16" i="94"/>
  <c r="J17" i="94"/>
  <c r="J13" i="94"/>
  <c r="J9" i="94"/>
  <c r="J63" i="94" s="1"/>
  <c r="J18" i="94"/>
  <c r="J14" i="94"/>
  <c r="J10" i="94"/>
  <c r="J12" i="94"/>
  <c r="J15" i="94"/>
  <c r="J11" i="94"/>
  <c r="V17" i="94"/>
  <c r="V13" i="94"/>
  <c r="V18" i="94"/>
  <c r="V10" i="94"/>
  <c r="V12" i="94"/>
  <c r="V11" i="94"/>
  <c r="V16" i="94"/>
  <c r="P16" i="80"/>
  <c r="V58" i="94" s="1"/>
  <c r="Y21" i="80"/>
  <c r="H27" i="80" s="1"/>
  <c r="AA42" i="94"/>
  <c r="K18" i="94"/>
  <c r="K10" i="94"/>
  <c r="K17" i="94"/>
  <c r="K13" i="94"/>
  <c r="K9" i="94"/>
  <c r="K63" i="94" s="1"/>
  <c r="K14" i="94"/>
  <c r="K15" i="94"/>
  <c r="K11" i="94"/>
  <c r="K16" i="94"/>
  <c r="K12" i="94"/>
  <c r="W12" i="94"/>
  <c r="W17" i="94"/>
  <c r="W13" i="94"/>
  <c r="W9" i="94"/>
  <c r="W63" i="94" s="1"/>
  <c r="W10" i="94"/>
  <c r="W18" i="94"/>
  <c r="W14" i="94"/>
  <c r="W15" i="94"/>
  <c r="W11" i="94"/>
  <c r="W16" i="94"/>
  <c r="Z11" i="94"/>
  <c r="Z18" i="94"/>
  <c r="Z10" i="94"/>
  <c r="Z16" i="94"/>
  <c r="Z12" i="94"/>
  <c r="Z13" i="94"/>
  <c r="Z63" i="94"/>
  <c r="Z17" i="94"/>
  <c r="AL27" i="87"/>
  <c r="Y18" i="87"/>
  <c r="AL27" i="82"/>
  <c r="Y18" i="82"/>
  <c r="F12" i="92"/>
  <c r="H24" i="92" s="1"/>
  <c r="AL27" i="92"/>
  <c r="L17" i="94"/>
  <c r="L13" i="94"/>
  <c r="L18" i="94"/>
  <c r="L10" i="94"/>
  <c r="L11" i="94"/>
  <c r="L16" i="94"/>
  <c r="L12" i="94"/>
  <c r="X17" i="94"/>
  <c r="X13" i="94"/>
  <c r="X9" i="94"/>
  <c r="X63" i="94" s="1"/>
  <c r="X18" i="94"/>
  <c r="X14" i="94"/>
  <c r="X10" i="94"/>
  <c r="X15" i="94"/>
  <c r="X11" i="94"/>
  <c r="X16" i="94"/>
  <c r="X12" i="94"/>
  <c r="Y21" i="85"/>
  <c r="H27" i="85" s="1"/>
  <c r="P16" i="85"/>
  <c r="M58" i="94" s="1"/>
  <c r="T47" i="94"/>
  <c r="H29" i="84"/>
  <c r="AL31" i="84"/>
  <c r="T60" i="94" s="1"/>
  <c r="M18" i="94"/>
  <c r="M10" i="94"/>
  <c r="M11" i="94"/>
  <c r="M17" i="94"/>
  <c r="M16" i="94"/>
  <c r="M12" i="94"/>
  <c r="M13" i="94"/>
  <c r="G19" i="94"/>
  <c r="S47" i="94"/>
  <c r="AL31" i="81"/>
  <c r="S60" i="94" s="1"/>
  <c r="H29" i="81"/>
  <c r="S27" i="94"/>
  <c r="O63" i="94"/>
  <c r="O18" i="94"/>
  <c r="O10" i="94"/>
  <c r="O11" i="94"/>
  <c r="O16" i="94"/>
  <c r="O12" i="94"/>
  <c r="O17" i="94"/>
  <c r="O13" i="94"/>
  <c r="H36" i="78"/>
  <c r="H37" i="78"/>
  <c r="H24" i="78"/>
  <c r="Y18" i="76"/>
  <c r="AL27" i="76"/>
  <c r="Y18" i="79"/>
  <c r="AL27" i="79"/>
  <c r="Q26" i="94"/>
  <c r="Q27" i="94" s="1"/>
  <c r="Z26" i="94"/>
  <c r="S11" i="94"/>
  <c r="S16" i="94"/>
  <c r="S12" i="94"/>
  <c r="S17" i="94"/>
  <c r="S13" i="94"/>
  <c r="S18" i="94"/>
  <c r="S10" i="94"/>
  <c r="P16" i="78"/>
  <c r="L58" i="94" s="1"/>
  <c r="Y21" i="78"/>
  <c r="H27" i="78" s="1"/>
  <c r="Y21" i="83"/>
  <c r="H27" i="83" s="1"/>
  <c r="P16" i="83"/>
  <c r="Y58" i="94" s="1"/>
  <c r="T16" i="94"/>
  <c r="T12" i="94"/>
  <c r="T17" i="94"/>
  <c r="T13" i="94"/>
  <c r="T11" i="94"/>
  <c r="T18" i="94"/>
  <c r="T10" i="94"/>
  <c r="P15" i="94"/>
  <c r="P11" i="94"/>
  <c r="P16" i="94"/>
  <c r="P12" i="94"/>
  <c r="P17" i="94"/>
  <c r="P13" i="94"/>
  <c r="P9" i="94"/>
  <c r="P63" i="94" s="1"/>
  <c r="P18" i="94"/>
  <c r="P14" i="94"/>
  <c r="P10" i="94"/>
  <c r="V47" i="94"/>
  <c r="H29" i="80"/>
  <c r="AL31" i="80"/>
  <c r="V60" i="94" s="1"/>
  <c r="Q14" i="94"/>
  <c r="Q15" i="94"/>
  <c r="Q11" i="94"/>
  <c r="Q16" i="94"/>
  <c r="Q12" i="94"/>
  <c r="Q18" i="94"/>
  <c r="Q10" i="94"/>
  <c r="Q17" i="94"/>
  <c r="Q13" i="94"/>
  <c r="Q9" i="94"/>
  <c r="Q63" i="94" s="1"/>
  <c r="I16" i="94"/>
  <c r="I12" i="94"/>
  <c r="I17" i="94"/>
  <c r="I13" i="94"/>
  <c r="I9" i="94"/>
  <c r="I63" i="94" s="1"/>
  <c r="I18" i="94"/>
  <c r="I14" i="94"/>
  <c r="I10" i="94"/>
  <c r="I15" i="94"/>
  <c r="I11" i="94"/>
  <c r="U16" i="94"/>
  <c r="U12" i="94"/>
  <c r="U17" i="94"/>
  <c r="U13" i="94"/>
  <c r="U9" i="94"/>
  <c r="U63" i="94" s="1"/>
  <c r="U18" i="94"/>
  <c r="U14" i="94"/>
  <c r="U10" i="94"/>
  <c r="U15" i="94"/>
  <c r="U11" i="94"/>
  <c r="Y18" i="75"/>
  <c r="AL27" i="75"/>
  <c r="Y18" i="89"/>
  <c r="AL27" i="89"/>
  <c r="P16" i="91"/>
  <c r="X58" i="94" s="1"/>
  <c r="Y21" i="91"/>
  <c r="H27" i="91" s="1"/>
  <c r="V63" i="94"/>
  <c r="T26" i="94"/>
  <c r="T27" i="94" s="1"/>
  <c r="I26" i="94"/>
  <c r="I27" i="94" s="1"/>
  <c r="U26" i="94"/>
  <c r="U27" i="94" s="1"/>
  <c r="Y18" i="94"/>
  <c r="Y14" i="94"/>
  <c r="Y10" i="94"/>
  <c r="Y13" i="94"/>
  <c r="Y15" i="94"/>
  <c r="Y11" i="94"/>
  <c r="Y17" i="94"/>
  <c r="Y16" i="94"/>
  <c r="Y12" i="94"/>
  <c r="Y9" i="94"/>
  <c r="Y63" i="94" s="1"/>
  <c r="R15" i="94"/>
  <c r="R11" i="94"/>
  <c r="R16" i="94"/>
  <c r="R12" i="94"/>
  <c r="R17" i="94"/>
  <c r="R13" i="94"/>
  <c r="R9" i="94"/>
  <c r="R63" i="94" s="1"/>
  <c r="R18" i="94"/>
  <c r="R14" i="94"/>
  <c r="R10" i="94"/>
  <c r="Y21" i="88"/>
  <c r="H27" i="88" s="1"/>
  <c r="P16" i="88"/>
  <c r="P58" i="94" s="1"/>
  <c r="L27" i="94"/>
  <c r="X27" i="94"/>
  <c r="R26" i="94"/>
  <c r="R27" i="94" s="1"/>
  <c r="Y18" i="2"/>
  <c r="AL27" i="2"/>
  <c r="H29" i="77"/>
  <c r="K47" i="94"/>
  <c r="Y18" i="74"/>
  <c r="AL27" i="74"/>
  <c r="J26" i="94"/>
  <c r="J27" i="94" s="1"/>
  <c r="V26" i="94"/>
  <c r="V27" i="94" s="1"/>
  <c r="G27" i="94"/>
  <c r="H31" i="78"/>
  <c r="AL27" i="88"/>
  <c r="S49" i="94"/>
  <c r="AA44" i="94"/>
  <c r="H31" i="75"/>
  <c r="Y21" i="77"/>
  <c r="H27" i="77" s="1"/>
  <c r="H29" i="86"/>
  <c r="Y21" i="81"/>
  <c r="H27" i="81" s="1"/>
  <c r="H41" i="94"/>
  <c r="H19" i="94" s="1"/>
  <c r="H63" i="94" s="1"/>
  <c r="N47" i="94"/>
  <c r="H31" i="91"/>
  <c r="H31" i="77"/>
  <c r="AL27" i="85"/>
  <c r="AL27" i="83"/>
  <c r="H31" i="86"/>
  <c r="P16" i="84"/>
  <c r="T58" i="94" s="1"/>
  <c r="H31" i="92"/>
  <c r="H36" i="94"/>
  <c r="W49" i="94"/>
  <c r="AL27" i="78"/>
  <c r="M49" i="94"/>
  <c r="AA49" i="94" s="1"/>
  <c r="Y49" i="94"/>
  <c r="K36" i="94"/>
  <c r="K35" i="94" s="1"/>
  <c r="K26" i="94" s="1"/>
  <c r="K27" i="94" s="1"/>
  <c r="AL27" i="91"/>
  <c r="P47" i="94" l="1"/>
  <c r="H29" i="88"/>
  <c r="Y21" i="2"/>
  <c r="H27" i="2" s="1"/>
  <c r="P16" i="2"/>
  <c r="G58" i="94" s="1"/>
  <c r="I47" i="94"/>
  <c r="H29" i="75"/>
  <c r="H29" i="90"/>
  <c r="W47" i="94"/>
  <c r="AL31" i="85"/>
  <c r="M60" i="94" s="1"/>
  <c r="H29" i="85"/>
  <c r="M47" i="94"/>
  <c r="J47" i="94"/>
  <c r="H29" i="76"/>
  <c r="Y21" i="90"/>
  <c r="H27" i="90" s="1"/>
  <c r="P16" i="90"/>
  <c r="W58" i="94" s="1"/>
  <c r="Y21" i="76"/>
  <c r="H27" i="76" s="1"/>
  <c r="P16" i="76"/>
  <c r="J58" i="94" s="1"/>
  <c r="X47" i="94"/>
  <c r="H29" i="91"/>
  <c r="P16" i="75"/>
  <c r="I58" i="94" s="1"/>
  <c r="Y21" i="75"/>
  <c r="H27" i="75" s="1"/>
  <c r="AL31" i="92"/>
  <c r="Z60" i="94" s="1"/>
  <c r="Z47" i="94"/>
  <c r="H29" i="92"/>
  <c r="H16" i="94"/>
  <c r="H12" i="94"/>
  <c r="H17" i="94"/>
  <c r="H13" i="94"/>
  <c r="H18" i="94"/>
  <c r="H10" i="94"/>
  <c r="H11" i="94"/>
  <c r="Y21" i="74"/>
  <c r="H27" i="74" s="1"/>
  <c r="P16" i="74"/>
  <c r="H58" i="94" s="1"/>
  <c r="Y21" i="82"/>
  <c r="H27" i="82" s="1"/>
  <c r="P16" i="82"/>
  <c r="U58" i="94" s="1"/>
  <c r="Y21" i="79"/>
  <c r="H27" i="79" s="1"/>
  <c r="P16" i="79"/>
  <c r="R58" i="94" s="1"/>
  <c r="H47" i="94"/>
  <c r="AL31" i="74"/>
  <c r="H60" i="94" s="1"/>
  <c r="H29" i="74"/>
  <c r="L47" i="94"/>
  <c r="H29" i="78"/>
  <c r="AL31" i="78"/>
  <c r="L60" i="94" s="1"/>
  <c r="G15" i="94"/>
  <c r="AA15" i="94" s="1"/>
  <c r="M64" i="95" s="1"/>
  <c r="M41" i="98" s="1"/>
  <c r="G11" i="94"/>
  <c r="AA11" i="94" s="1"/>
  <c r="H65" i="95" s="1"/>
  <c r="H42" i="98" s="1"/>
  <c r="G16" i="94"/>
  <c r="AA16" i="94" s="1"/>
  <c r="M65" i="95" s="1"/>
  <c r="M42" i="98" s="1"/>
  <c r="G12" i="94"/>
  <c r="AA12" i="94" s="1"/>
  <c r="H66" i="95" s="1"/>
  <c r="H43" i="98" s="1"/>
  <c r="AA19" i="94"/>
  <c r="G17" i="94"/>
  <c r="AA17" i="94" s="1"/>
  <c r="M66" i="95" s="1"/>
  <c r="M43" i="98" s="1"/>
  <c r="G13" i="94"/>
  <c r="G9" i="94"/>
  <c r="G18" i="94"/>
  <c r="AA18" i="94" s="1"/>
  <c r="M67" i="95" s="1"/>
  <c r="M44" i="98" s="1"/>
  <c r="G14" i="94"/>
  <c r="AA14" i="94" s="1"/>
  <c r="M63" i="95" s="1"/>
  <c r="M40" i="98" s="1"/>
  <c r="G10" i="94"/>
  <c r="AA10" i="94" s="1"/>
  <c r="H64" i="95" s="1"/>
  <c r="H41" i="98" s="1"/>
  <c r="U47" i="94"/>
  <c r="H29" i="82"/>
  <c r="H29" i="79"/>
  <c r="R47" i="94"/>
  <c r="H29" i="83"/>
  <c r="Y47" i="94"/>
  <c r="AA36" i="94"/>
  <c r="H35" i="94"/>
  <c r="H29" i="89"/>
  <c r="Q47" i="94"/>
  <c r="AA41" i="94"/>
  <c r="Y21" i="87"/>
  <c r="H27" i="87" s="1"/>
  <c r="P16" i="87"/>
  <c r="O58" i="94" s="1"/>
  <c r="H29" i="2"/>
  <c r="G47" i="94"/>
  <c r="P16" i="89"/>
  <c r="Q58" i="94" s="1"/>
  <c r="Y21" i="89"/>
  <c r="H27" i="89" s="1"/>
  <c r="H29" i="87"/>
  <c r="O47" i="94"/>
  <c r="AL31" i="87"/>
  <c r="O60" i="94" s="1"/>
  <c r="G63" i="94" l="1"/>
  <c r="AA9" i="94"/>
  <c r="AA35" i="94"/>
  <c r="H26" i="94"/>
  <c r="AA13" i="94"/>
  <c r="H67" i="95" s="1"/>
  <c r="H44" i="98" s="1"/>
  <c r="AA47" i="94"/>
  <c r="AA26" i="94" l="1"/>
  <c r="H27" i="94"/>
  <c r="AA27" i="94" s="1"/>
  <c r="AA63" i="94"/>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<sst xmlns="http://schemas.openxmlformats.org/spreadsheetml/2006/main" count="3305" uniqueCount="469">
  <si>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</si>
  <si>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</si>
  <si>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</si>
  <si>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</si>
  <si>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</si>
  <si>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</si>
  <si>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</si>
  <si>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</si>
  <si>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</si>
  <si>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</si>
  <si>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</si>
  <si>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</si>
  <si>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</si>
  <si>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</si>
  <si>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</si>
  <si>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</si>
  <si>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</si>
  <si>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</si>
  <si>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</si>
  <si>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</si>
  <si>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</si>
  <si>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</si>
  <si>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</si>
  <si>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</si>
  <si>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</si>
  <si>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</si>
  <si>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</si>
  <si>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</si>
  <si>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</si>
  <si>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</si>
  <si>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</si>
  <si>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</si>
  <si>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</si>
  <si>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</si>
  <si>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</si>
  <si>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</si>
  <si>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</si>
  <si>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</si>
  <si>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</si>
  <si>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</si>
  <si>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</si>
  <si>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</si>
  <si>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</si>
  <si>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</si>
  <si>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</si>
  <si>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</si>
  <si>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</si>
  <si>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</si>
  <si>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</si>
  <si>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</si>
  <si>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</si>
  <si>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</si>
  <si>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</si>
  <si>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</si>
  <si>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</si>
  <si>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</si>
  <si>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</si>
  <si>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</si>
  <si>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</si>
  <si>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</si>
  <si>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</si>
  <si>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</si>
  <si>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</si>
  <si>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</si>
  <si>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</si>
  <si>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</si>
  <si>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</si>
  <si>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</si>
  <si>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</si>
  <si>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</si>
  <si>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</si>
  <si>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</si>
  <si>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</si>
  <si>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</si>
  <si>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</si>
  <si>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</si>
  <si>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</si>
  <si>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</si>
  <si>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</si>
  <si>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</si>
  <si>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</si>
  <si>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</si>
  <si>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</si>
  <si>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</si>
  <si>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</si>
  <si>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</si>
  <si>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</si>
  <si>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</si>
  <si>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</si>
  <si>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</si>
  <si>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</si>
  <si>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</si>
  <si>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</si>
  <si>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</si>
  <si>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</si>
  <si>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</si>
  <si>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</si>
  <si>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</si>
  <si>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</si>
  <si>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</si>
  <si>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</si>
  <si>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</si>
  <si>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</si>
  <si>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</si>
  <si>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</si>
  <si>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</si>
  <si>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</si>
  <si>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</si>
  <si>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</si>
  <si>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</si>
  <si>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</si>
  <si>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</si>
  <si>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</si>
  <si>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</si>
  <si>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</si>
  <si>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</si>
  <si>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</si>
  <si>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</si>
  <si>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</si>
  <si>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</si>
  <si>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</si>
  <si>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</si>
  <si>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</si>
  <si>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</si>
  <si>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</si>
  <si>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</si>
  <si>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</si>
  <si>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</si>
  <si>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</si>
  <si>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</si>
  <si>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</si>
  <si>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</si>
  <si>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</si>
  <si>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</si>
  <si>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</si>
  <si>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</si>
  <si>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</si>
  <si>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</si>
  <si>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</si>
  <si>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</si>
  <si>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</si>
  <si>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</si>
  <si>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</si>
  <si>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</si>
  <si>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</si>
  <si>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</si>
  <si>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</si>
  <si>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</si>
  <si>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</si>
  <si>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</si>
  <si>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</si>
  <si>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</si>
  <si>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</si>
  <si>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</si>
  <si>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</si>
  <si>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</si>
  <si>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</si>
  <si>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</si>
  <si>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</si>
  <si>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</si>
  <si>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</si>
  <si>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</si>
  <si>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</si>
  <si>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</si>
  <si>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</si>
  <si>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</si>
  <si>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</si>
  <si>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</si>
  <si>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</si>
  <si>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</si>
  <si>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</si>
  <si>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</si>
  <si>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</si>
  <si>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</si>
  <si>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</si>
  <si>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</si>
  <si>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</si>
  <si>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</si>
  <si>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</si>
  <si>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</si>
  <si>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</si>
  <si>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</si>
  <si>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</si>
  <si>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</si>
  <si>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</si>
  <si>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</si>
  <si>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</si>
  <si>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</si>
  <si>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</si>
  <si>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</si>
  <si>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</si>
  <si>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</si>
  <si>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</si>
  <si>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</si>
  <si>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</si>
  <si>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</si>
  <si>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</si>
  <si>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</si>
  <si>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</si>
  <si>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</si>
  <si>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</si>
  <si>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</si>
  <si>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</si>
  <si>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</si>
  <si>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</si>
  <si>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</si>
  <si>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</si>
  <si>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</si>
  <si>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</si>
  <si>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</si>
  <si>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</si>
  <si>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</si>
  <si>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</si>
  <si>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</si>
  <si>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</si>
  <si>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</si>
  <si>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</si>
  <si>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</si>
  <si>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</si>
  <si>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</si>
  <si>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</si>
  <si>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</si>
  <si>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</si>
  <si>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</si>
  <si>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</si>
  <si>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</si>
  <si>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</si>
  <si>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</si>
  <si>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</si>
  <si>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</si>
  <si>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</si>
  <si>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</si>
  <si>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</si>
  <si>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</si>
  <si>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</si>
  <si>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</si>
  <si>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</si>
  <si>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</si>
  <si>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</si>
  <si>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</si>
  <si>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</si>
  <si>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</si>
  <si>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</si>
  <si>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</si>
  <si>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</si>
  <si>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</si>
  <si>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</si>
  <si>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</si>
  <si>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</si>
  <si>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</si>
  <si>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</si>
  <si>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</si>
  <si>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</si>
  <si>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</si>
  <si>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</si>
  <si>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</si>
  <si>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</si>
  <si>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</si>
  <si>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</si>
  <si>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</si>
  <si>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</si>
  <si>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</si>
  <si>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</si>
  <si>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</si>
  <si>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</si>
  <si>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</si>
  <si>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</si>
  <si>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</si>
  <si>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</si>
  <si>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</si>
  <si>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</si>
  <si>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</si>
  <si>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</si>
  <si>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</si>
  <si>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</si>
  <si>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</si>
  <si>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</si>
  <si>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</si>
  <si>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</si>
  <si>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</si>
  <si>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</si>
  <si>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</si>
  <si>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</si>
  <si>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</si>
  <si>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</si>
  <si>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</si>
  <si>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</si>
  <si>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</si>
  <si>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</si>
  <si>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</si>
  <si>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</si>
  <si>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</si>
  <si>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</si>
  <si>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</si>
  <si>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</si>
  <si>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</si>
  <si>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</si>
  <si>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</si>
  <si>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</si>
  <si>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</si>
  <si>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</si>
  <si>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</si>
  <si>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</si>
  <si>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</si>
  <si>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</si>
  <si>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</si>
  <si>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</si>
  <si>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</si>
  <si>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</si>
  <si>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</si>
  <si>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</si>
  <si>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</si>
  <si>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</si>
  <si>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</si>
  <si>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</si>
  <si>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</si>
  <si>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</si>
  <si>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</si>
  <si>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</si>
  <si>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</si>
  <si>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</si>
  <si>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</si>
  <si>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</si>
  <si>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</si>
  <si>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</si>
  <si>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</si>
  <si>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</si>
  <si>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</si>
  <si>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</si>
  <si>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</si>
  <si>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</si>
  <si>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</si>
  <si>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</si>
  <si>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</si>
  <si>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</si>
  <si>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</si>
  <si>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</si>
  <si>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</si>
  <si>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</si>
  <si>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</si>
  <si>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</si>
  <si>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</si>
  <si>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</si>
  <si>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</si>
  <si>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</si>
  <si>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</si>
  <si>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</si>
  <si>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</si>
  <si>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</si>
  <si>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</si>
  <si>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</si>
  <si>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</si>
  <si>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</si>
  <si>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</si>
  <si>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</si>
  <si>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</si>
  <si>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</si>
  <si>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</si>
  <si>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</si>
  <si>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</si>
  <si>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</si>
  <si>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</si>
  <si>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</si>
  <si>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</si>
  <si>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</si>
  <si>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</si>
  <si>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</si>
  <si>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</si>
  <si>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</si>
  <si>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</si>
  <si>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</si>
  <si>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</si>
  <si>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</si>
  <si>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</si>
  <si>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</si>
  <si>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</si>
  <si>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</si>
  <si>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</si>
  <si>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</si>
  <si>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</si>
  <si>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</si>
  <si>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</si>
  <si>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</si>
  <si>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</si>
  <si>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</si>
  <si>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</si>
  <si>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</si>
  <si>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</si>
  <si>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</si>
  <si>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</si>
  <si>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</si>
  <si>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</si>
  <si>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</si>
  <si>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</si>
  <si>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</si>
  <si>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</si>
  <si>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</si>
  <si>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</si>
  <si>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</si>
  <si>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</si>
  <si>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</si>
  <si>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</si>
  <si>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</si>
  <si>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</si>
  <si>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</si>
  <si>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</si>
  <si>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</si>
  <si>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</si>
  <si>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</si>
  <si>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</si>
  <si>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</si>
  <si>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</si>
  <si>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</si>
  <si>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</si>
  <si>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</si>
  <si>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</si>
  <si>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</si>
  <si>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</si>
  <si>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</si>
  <si>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</si>
  <si>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</si>
  <si>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</si>
  <si>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</si>
  <si>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</si>
  <si>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</si>
  <si>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</si>
  <si>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</si>
  <si>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</si>
  <si>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</si>
  <si>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</si>
  <si>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</si>
  <si>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</si>
  <si>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</si>
  <si>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</si>
  <si>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</si>
  <si>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</si>
  <si>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</si>
  <si>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</si>
  <si>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</si>
  <si>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</si>
  <si>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</si>
  <si>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</si>
  <si>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</si>
  <si>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</si>
  <si>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</si>
  <si>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</si>
  <si>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</si>
  <si>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</si>
  <si>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</si>
  <si>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</si>
  <si>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</si>
  <si>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</si>
  <si>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</si>
  <si>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</si>
  <si>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</si>
  <si>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</si>
  <si>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</si>
  <si>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</si>
  <si>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</si>
  <si>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</si>
  <si>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</si>
  <si>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</si>
  <si>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</si>
  <si>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令和7年6月25日</t>
  </si>
  <si>
    <t>神奈川県横浜市南区新川町5-28</t>
  </si>
  <si>
    <t>045-251-3707</t>
  </si>
  <si>
    <t>株式会社　小俣組</t>
  </si>
  <si>
    <t>122</t>
  </si>
  <si>
    <t>株式会社　小俣組
代表取締役　小俣　順一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</si>
</sst>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6" zoomScaleNormal="100" zoomScaleSheetLayoutView="100" workbookViewId="0">
      <selection activeCell="U48" sqref="U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04" t="s">
        <v>342</v>
      </c>
      <c r="D17" s="505"/>
      <c r="E17" s="505"/>
      <c r="F17" s="505"/>
      <c r="G17" s="505"/>
      <c r="H17" s="505"/>
      <c r="I17" s="505"/>
      <c r="J17" s="505"/>
      <c r="K17" s="505"/>
      <c r="L17" s="505"/>
      <c r="M17" s="505"/>
      <c r="N17" s="505"/>
      <c r="O17" s="505"/>
      <c r="P17" s="505"/>
      <c r="Q17" s="505"/>
      <c r="R17" s="505"/>
      <c r="S17" s="280"/>
      <c r="T17" s="280"/>
      <c r="U17" s="280"/>
      <c r="V17" s="280"/>
      <c r="W17" s="280"/>
      <c r="X17" s="280"/>
      <c r="Y17" s="275"/>
    </row>
    <row r="19" spans="1:25" ht="13.5">
      <c r="C19" s="20" t="s">
        <v>3</v>
      </c>
      <c r="Q19" s="20"/>
      <c r="R19" s="20"/>
      <c r="S19" s="88"/>
    </row>
    <row r="20" spans="1:25" ht="13.5">
      <c r="C20" s="502"/>
      <c r="D20" s="503"/>
      <c r="E20" s="20" t="s">
        <v>49</v>
      </c>
      <c r="Q20" s="20"/>
      <c r="R20" s="88"/>
      <c r="S20" s="88"/>
    </row>
    <row r="21" spans="1:25" ht="13.5">
      <c r="C21" s="506" t="s">
        <v>353</v>
      </c>
      <c r="D21" s="507"/>
      <c r="E21" s="20" t="s">
        <v>343</v>
      </c>
      <c r="Q21" s="20"/>
      <c r="R21" s="88"/>
      <c r="S21" s="88"/>
    </row>
    <row r="22" spans="1:25" ht="13.5">
      <c r="C22" s="520" t="s">
        <v>354</v>
      </c>
      <c r="D22" s="521"/>
      <c r="E22" s="20" t="s">
        <v>1</v>
      </c>
      <c r="Q22" s="20"/>
      <c r="R22" s="88"/>
      <c r="S22" s="88"/>
    </row>
    <row r="23" spans="1:25" ht="13.5">
      <c r="C23" s="522" t="s">
        <v>355</v>
      </c>
      <c r="D23" s="523"/>
      <c r="E23" s="20" t="s">
        <v>46</v>
      </c>
      <c r="Q23" s="20"/>
      <c r="R23" s="20"/>
      <c r="S23" s="88"/>
    </row>
    <row r="24" spans="1:25" ht="13.5">
      <c r="C24" s="524" t="s">
        <v>356</v>
      </c>
      <c r="D24" s="52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08" t="s">
        <v>325</v>
      </c>
      <c r="N27" s="96" t="s">
        <v>112</v>
      </c>
      <c r="O27" s="97" t="s">
        <v>113</v>
      </c>
      <c r="Q27" s="20"/>
      <c r="R27" s="20"/>
      <c r="S27" s="88"/>
    </row>
    <row r="28" spans="1:25" ht="20.100000000000001" customHeight="1" thickBot="1">
      <c r="A28" s="22">
        <f>+R86</f>
        <v>0</v>
      </c>
      <c r="C28" s="21" t="s">
        <v>294</v>
      </c>
      <c r="M28" s="509"/>
      <c r="N28" s="243" t="s">
        <v>154</v>
      </c>
      <c r="O28" s="244" t="s">
        <v>462</v>
      </c>
      <c r="Q28" s="20"/>
      <c r="R28" s="20"/>
      <c r="S28" s="88"/>
    </row>
    <row r="29" spans="1:25" ht="13.5">
      <c r="C29" s="467" t="s">
        <v>389</v>
      </c>
      <c r="D29" s="468"/>
      <c r="E29" s="468"/>
      <c r="F29" s="468"/>
      <c r="G29" s="468"/>
      <c r="H29" s="468"/>
      <c r="I29" s="468"/>
      <c r="J29" s="468"/>
      <c r="K29" s="468"/>
      <c r="L29" s="468"/>
      <c r="M29" s="468"/>
      <c r="N29" s="468"/>
      <c r="O29" s="46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0" t="s">
        <v>295</v>
      </c>
      <c r="D31" s="491"/>
      <c r="E31" s="491"/>
      <c r="F31" s="491"/>
      <c r="G31" s="491"/>
      <c r="H31" s="491"/>
      <c r="I31" s="491"/>
      <c r="J31" s="491"/>
      <c r="K31" s="491"/>
      <c r="L31" s="491"/>
      <c r="M31" s="491"/>
      <c r="N31" s="491"/>
      <c r="O31" s="492"/>
      <c r="P31" s="20"/>
      <c r="Q31" s="20"/>
      <c r="S31" s="20"/>
      <c r="T31" s="20"/>
      <c r="U31" s="275"/>
    </row>
    <row r="32" spans="1:25" ht="12" customHeight="1">
      <c r="C32" s="493"/>
      <c r="D32" s="494"/>
      <c r="E32" s="494"/>
      <c r="F32" s="494"/>
      <c r="G32" s="494"/>
      <c r="H32" s="494"/>
      <c r="I32" s="494"/>
      <c r="J32" s="494"/>
      <c r="K32" s="494"/>
      <c r="L32" s="494"/>
      <c r="M32" s="494"/>
      <c r="N32" s="494"/>
      <c r="O32" s="495"/>
      <c r="Q32" s="20"/>
      <c r="R32" s="20"/>
      <c r="S32" s="88"/>
    </row>
    <row r="33" spans="1:19" ht="10.35" customHeight="1">
      <c r="C33" s="78"/>
      <c r="O33" s="79"/>
      <c r="Q33" s="20"/>
      <c r="R33" s="20"/>
      <c r="S33" s="20"/>
    </row>
    <row r="34" spans="1:19" ht="14.25">
      <c r="C34" s="78"/>
      <c r="L34" s="526" t="s">
        <v>463</v>
      </c>
      <c r="M34" s="527"/>
      <c r="N34" s="527"/>
      <c r="O34" s="528"/>
      <c r="Q34" s="20"/>
      <c r="R34" s="20"/>
      <c r="S34" s="20"/>
    </row>
    <row r="35" spans="1:19" ht="11.25" customHeight="1">
      <c r="C35" s="78"/>
      <c r="O35" s="80"/>
      <c r="Q35" s="20"/>
      <c r="R35" s="20"/>
      <c r="S35" s="20"/>
    </row>
    <row r="36" spans="1:19" ht="13.5">
      <c r="C36" s="518" t="s">
        <v>41</v>
      </c>
      <c r="D36" s="519"/>
      <c r="E36" s="519"/>
      <c r="F36" s="51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29" t="s">
        <v>464</v>
      </c>
      <c r="K39" s="529"/>
      <c r="L39" s="530"/>
      <c r="M39" s="530"/>
      <c r="N39" s="530"/>
      <c r="O39" s="531"/>
      <c r="Q39" s="20"/>
      <c r="R39" s="20"/>
    </row>
    <row r="40" spans="1:19" ht="26.25" customHeight="1">
      <c r="C40" s="78"/>
      <c r="H40" s="23" t="s">
        <v>7</v>
      </c>
      <c r="I40" s="23"/>
      <c r="J40" s="529" t="s">
        <v>468</v>
      </c>
      <c r="K40" s="529"/>
      <c r="L40" s="530"/>
      <c r="M40" s="530"/>
      <c r="N40" s="530"/>
      <c r="O40" s="531"/>
    </row>
    <row r="41" spans="1:19">
      <c r="C41" s="78"/>
      <c r="J41" s="21" t="s">
        <v>8</v>
      </c>
      <c r="O41" s="79"/>
    </row>
    <row r="42" spans="1:19">
      <c r="C42" s="78"/>
      <c r="J42" s="24" t="s">
        <v>9</v>
      </c>
      <c r="K42" s="24"/>
      <c r="L42" s="532" t="s">
        <v>465</v>
      </c>
      <c r="M42" s="532"/>
      <c r="N42" s="532"/>
      <c r="O42" s="533"/>
    </row>
    <row r="43" spans="1:19">
      <c r="C43" s="78"/>
      <c r="J43" s="24"/>
      <c r="K43" s="24"/>
      <c r="O43" s="79"/>
    </row>
    <row r="44" spans="1:19" ht="8.25" customHeight="1">
      <c r="C44" s="78"/>
      <c r="O44" s="79"/>
    </row>
    <row r="45" spans="1:19" ht="30" customHeight="1">
      <c r="A45" s="22">
        <v>4</v>
      </c>
      <c r="C45" s="496" t="s">
        <v>439</v>
      </c>
      <c r="D45" s="497"/>
      <c r="E45" s="497"/>
      <c r="F45" s="497"/>
      <c r="G45" s="497"/>
      <c r="H45" s="497"/>
      <c r="I45" s="497"/>
      <c r="J45" s="497"/>
      <c r="K45" s="497"/>
      <c r="L45" s="497"/>
      <c r="M45" s="497"/>
      <c r="N45" s="497"/>
      <c r="O45" s="498"/>
    </row>
    <row r="46" spans="1:19">
      <c r="C46" s="81"/>
      <c r="D46" s="25"/>
      <c r="E46" s="25"/>
      <c r="F46" s="25"/>
      <c r="G46" s="25"/>
      <c r="H46" s="25"/>
      <c r="I46" s="25"/>
      <c r="J46" s="25"/>
      <c r="K46" s="25"/>
      <c r="L46" s="25"/>
      <c r="M46" s="25"/>
      <c r="N46" s="25"/>
      <c r="O46" s="82"/>
    </row>
    <row r="47" spans="1:19" ht="18" customHeight="1">
      <c r="C47" s="484" t="s">
        <v>10</v>
      </c>
      <c r="D47" s="513"/>
      <c r="E47" s="514"/>
      <c r="F47" s="534" t="s">
        <v>466</v>
      </c>
      <c r="G47" s="535"/>
      <c r="H47" s="536"/>
      <c r="I47" s="536"/>
      <c r="J47" s="536"/>
      <c r="K47" s="536"/>
      <c r="L47" s="536"/>
      <c r="M47" s="510" t="s">
        <v>434</v>
      </c>
      <c r="N47" s="511"/>
      <c r="O47" s="512"/>
    </row>
    <row r="48" spans="1:19" ht="18" customHeight="1">
      <c r="C48" s="515"/>
      <c r="D48" s="516"/>
      <c r="E48" s="517"/>
      <c r="F48" s="537"/>
      <c r="G48" s="538"/>
      <c r="H48" s="538"/>
      <c r="I48" s="538"/>
      <c r="J48" s="538"/>
      <c r="K48" s="538"/>
      <c r="L48" s="538"/>
      <c r="M48" s="499">
        <v>2722</v>
      </c>
      <c r="N48" s="500"/>
      <c r="O48" s="501"/>
    </row>
    <row r="49" spans="3:21" ht="18" customHeight="1">
      <c r="C49" s="484" t="s">
        <v>11</v>
      </c>
      <c r="D49" s="485"/>
      <c r="E49" s="486"/>
      <c r="F49" s="539" t="s">
        <v>464</v>
      </c>
      <c r="G49" s="540"/>
      <c r="H49" s="540"/>
      <c r="I49" s="540"/>
      <c r="J49" s="540"/>
      <c r="K49" s="540"/>
      <c r="L49" s="126" t="s">
        <v>171</v>
      </c>
      <c r="M49" s="386"/>
      <c r="N49" s="543" t="s">
        <v>465</v>
      </c>
      <c r="O49" s="544"/>
    </row>
    <row r="50" spans="3:21" ht="18" customHeight="1">
      <c r="C50" s="487"/>
      <c r="D50" s="488"/>
      <c r="E50" s="489"/>
      <c r="F50" s="541"/>
      <c r="G50" s="542"/>
      <c r="H50" s="542"/>
      <c r="I50" s="542"/>
      <c r="J50" s="542"/>
      <c r="K50" s="542"/>
      <c r="L50" s="387"/>
      <c r="M50" s="482"/>
      <c r="N50" s="483"/>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545" t="s">
        <v>368</v>
      </c>
      <c r="M52" s="545"/>
      <c r="N52" s="546"/>
      <c r="O52" s="547"/>
    </row>
    <row r="53" spans="3:21" ht="22.5" customHeight="1">
      <c r="C53" s="295"/>
      <c r="D53" s="306" t="s">
        <v>19</v>
      </c>
      <c r="E53" s="307" t="s">
        <v>364</v>
      </c>
      <c r="F53" s="443" t="s">
        <v>365</v>
      </c>
      <c r="G53" s="444"/>
      <c r="H53" s="445"/>
      <c r="I53" s="443" t="s">
        <v>366</v>
      </c>
      <c r="J53" s="447"/>
      <c r="K53" s="454"/>
      <c r="L53" s="448"/>
      <c r="M53" s="449"/>
      <c r="N53" s="389" t="s">
        <v>367</v>
      </c>
      <c r="O53" s="390"/>
    </row>
    <row r="54" spans="3:21" ht="22.5" customHeight="1">
      <c r="C54" s="295"/>
      <c r="D54" s="294"/>
      <c r="E54" s="310"/>
      <c r="F54" s="443" t="s">
        <v>368</v>
      </c>
      <c r="G54" s="444"/>
      <c r="H54" s="445"/>
      <c r="I54" s="446" t="s">
        <v>369</v>
      </c>
      <c r="J54" s="447"/>
      <c r="K54" s="447"/>
      <c r="L54" s="448">
        <v>12365</v>
      </c>
      <c r="M54" s="449"/>
      <c r="N54" s="389" t="s">
        <v>367</v>
      </c>
      <c r="O54" s="390"/>
    </row>
    <row r="55" spans="3:21" ht="22.5" customHeight="1">
      <c r="C55" s="295"/>
      <c r="D55" s="450" t="s">
        <v>370</v>
      </c>
      <c r="E55" s="451"/>
      <c r="F55" s="443" t="s">
        <v>371</v>
      </c>
      <c r="G55" s="444"/>
      <c r="H55" s="445"/>
      <c r="I55" s="446" t="s">
        <v>372</v>
      </c>
      <c r="J55" s="447"/>
      <c r="K55" s="447"/>
      <c r="L55" s="448"/>
      <c r="M55" s="449"/>
      <c r="N55" s="389" t="s">
        <v>373</v>
      </c>
      <c r="O55" s="390"/>
    </row>
    <row r="56" spans="3:21" ht="22.5" customHeight="1">
      <c r="C56" s="295"/>
      <c r="D56" s="450"/>
      <c r="E56" s="451"/>
      <c r="F56" s="443" t="s">
        <v>374</v>
      </c>
      <c r="G56" s="444"/>
      <c r="H56" s="445"/>
      <c r="I56" s="446" t="s">
        <v>375</v>
      </c>
      <c r="J56" s="447"/>
      <c r="K56" s="447"/>
      <c r="L56" s="448"/>
      <c r="M56" s="44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8"/>
      <c r="G58" s="549"/>
      <c r="H58" s="549"/>
      <c r="I58" s="549"/>
      <c r="J58" s="549"/>
      <c r="K58" s="549"/>
      <c r="L58" s="549"/>
      <c r="M58" s="549"/>
      <c r="N58" s="549"/>
      <c r="O58" s="550"/>
    </row>
    <row r="59" spans="3:21" ht="26.25" customHeight="1">
      <c r="C59" s="300"/>
      <c r="D59" s="317" t="s">
        <v>24</v>
      </c>
      <c r="E59" s="318" t="s">
        <v>377</v>
      </c>
      <c r="F59" s="551" t="s">
        <v>467</v>
      </c>
      <c r="G59" s="552"/>
      <c r="H59" s="552"/>
      <c r="I59" s="552"/>
      <c r="J59" s="552"/>
      <c r="K59" s="552"/>
      <c r="L59" s="552"/>
      <c r="M59" s="552"/>
      <c r="N59" s="552"/>
      <c r="O59" s="553"/>
    </row>
    <row r="60" spans="3:21" ht="30" customHeight="1">
      <c r="C60" s="472" t="s">
        <v>296</v>
      </c>
      <c r="D60" s="473"/>
      <c r="E60" s="474"/>
      <c r="F60" s="475" t="s">
        <v>440</v>
      </c>
      <c r="G60" s="476"/>
      <c r="H60" s="476"/>
      <c r="I60" s="476"/>
      <c r="J60" s="476"/>
      <c r="K60" s="476"/>
      <c r="L60" s="476"/>
      <c r="M60" s="476"/>
      <c r="N60" s="476"/>
      <c r="O60" s="477"/>
      <c r="Q60" s="26"/>
    </row>
    <row r="61" spans="3:21" ht="18" customHeight="1">
      <c r="C61" s="177" t="s">
        <v>316</v>
      </c>
      <c r="D61" s="176"/>
      <c r="E61" s="178"/>
      <c r="F61" s="27"/>
      <c r="G61" s="27"/>
      <c r="H61" s="28"/>
      <c r="I61" s="28"/>
      <c r="J61" s="29"/>
      <c r="K61" s="29"/>
      <c r="L61" s="30"/>
      <c r="M61" s="30"/>
      <c r="N61" s="30"/>
      <c r="O61" s="31"/>
      <c r="Q61" s="26"/>
    </row>
    <row r="62" spans="3:21" ht="24.75" customHeight="1">
      <c r="C62" s="481"/>
      <c r="D62" s="478" t="s">
        <v>297</v>
      </c>
      <c r="E62" s="480"/>
      <c r="F62" s="480"/>
      <c r="G62" s="479"/>
      <c r="H62" s="478" t="s">
        <v>317</v>
      </c>
      <c r="I62" s="479"/>
      <c r="J62" s="478" t="s">
        <v>298</v>
      </c>
      <c r="K62" s="480"/>
      <c r="L62" s="479"/>
      <c r="M62" s="478" t="s">
        <v>318</v>
      </c>
      <c r="N62" s="480"/>
      <c r="O62" s="479"/>
      <c r="Q62" s="26"/>
    </row>
    <row r="63" spans="3:21" ht="24.75" customHeight="1">
      <c r="C63" s="481"/>
      <c r="D63" s="461" t="s">
        <v>299</v>
      </c>
      <c r="E63" s="462"/>
      <c r="F63" s="462"/>
      <c r="G63" s="463"/>
      <c r="H63" s="379">
        <f>+別紙!AA9</f>
        <v>15404.5</v>
      </c>
      <c r="I63" s="240" t="s">
        <v>4</v>
      </c>
      <c r="J63" s="464" t="s">
        <v>323</v>
      </c>
      <c r="K63" s="465"/>
      <c r="L63" s="466"/>
      <c r="M63" s="459">
        <f>+別紙!AA14</f>
        <v>15404.5</v>
      </c>
      <c r="N63" s="460"/>
      <c r="O63" s="391" t="s">
        <v>4</v>
      </c>
      <c r="P63" s="162"/>
      <c r="Q63" s="127"/>
      <c r="R63" s="127"/>
      <c r="S63" s="127"/>
      <c r="T63" s="127"/>
      <c r="U63" s="127"/>
    </row>
    <row r="64" spans="3:21" ht="24.75" customHeight="1">
      <c r="C64" s="481"/>
      <c r="D64" s="461" t="s">
        <v>300</v>
      </c>
      <c r="E64" s="462"/>
      <c r="F64" s="462"/>
      <c r="G64" s="463"/>
      <c r="H64" s="379" t="str">
        <f>+別紙!AA10</f>
        <v>0</v>
      </c>
      <c r="I64" s="240" t="s">
        <v>4</v>
      </c>
      <c r="J64" s="464" t="s">
        <v>304</v>
      </c>
      <c r="K64" s="465"/>
      <c r="L64" s="466"/>
      <c r="M64" s="459">
        <f>+別紙!AA15</f>
        <v>4349.2999999999993</v>
      </c>
      <c r="N64" s="460"/>
      <c r="O64" s="31" t="s">
        <v>4</v>
      </c>
      <c r="P64" s="455"/>
      <c r="Q64" s="456"/>
      <c r="R64" s="456"/>
      <c r="S64" s="456"/>
    </row>
    <row r="65" spans="1:22" ht="24.75" customHeight="1">
      <c r="C65" s="481"/>
      <c r="D65" s="461" t="s">
        <v>301</v>
      </c>
      <c r="E65" s="462"/>
      <c r="F65" s="462"/>
      <c r="G65" s="463"/>
      <c r="H65" s="379" t="str">
        <f>+別紙!AA11</f>
        <v>0</v>
      </c>
      <c r="I65" s="240" t="s">
        <v>4</v>
      </c>
      <c r="J65" s="461" t="s">
        <v>305</v>
      </c>
      <c r="K65" s="462"/>
      <c r="L65" s="463"/>
      <c r="M65" s="459" t="str">
        <f>+別紙!AA16</f>
        <v>0</v>
      </c>
      <c r="N65" s="460"/>
      <c r="O65" s="378" t="s">
        <v>4</v>
      </c>
      <c r="P65" s="160"/>
      <c r="Q65" s="161"/>
      <c r="R65" s="161"/>
      <c r="S65" s="161"/>
    </row>
    <row r="66" spans="1:22" ht="24.75" customHeight="1">
      <c r="C66" s="392"/>
      <c r="D66" s="461" t="s">
        <v>302</v>
      </c>
      <c r="E66" s="462"/>
      <c r="F66" s="462"/>
      <c r="G66" s="463"/>
      <c r="H66" s="379" t="str">
        <f>+別紙!AA12</f>
        <v>0</v>
      </c>
      <c r="I66" s="240" t="s">
        <v>4</v>
      </c>
      <c r="J66" s="461" t="s">
        <v>386</v>
      </c>
      <c r="K66" s="462"/>
      <c r="L66" s="463"/>
      <c r="M66" s="459" t="str">
        <f>+別紙!AA17</f>
        <v>0</v>
      </c>
      <c r="N66" s="460"/>
      <c r="O66" s="378" t="s">
        <v>4</v>
      </c>
      <c r="P66" s="160"/>
      <c r="Q66" s="161"/>
      <c r="R66" s="161"/>
      <c r="S66" s="161"/>
    </row>
    <row r="67" spans="1:22" ht="24.75" customHeight="1">
      <c r="C67" s="393"/>
      <c r="D67" s="461" t="s">
        <v>303</v>
      </c>
      <c r="E67" s="462"/>
      <c r="F67" s="462"/>
      <c r="G67" s="463"/>
      <c r="H67" s="379" t="str">
        <f>+別紙!AA13</f>
        <v>0</v>
      </c>
      <c r="I67" s="240" t="s">
        <v>4</v>
      </c>
      <c r="J67" s="461" t="s">
        <v>387</v>
      </c>
      <c r="K67" s="462"/>
      <c r="L67" s="463"/>
      <c r="M67" s="459" t="str">
        <f>+別紙!AA18</f>
        <v>0</v>
      </c>
      <c r="N67" s="460"/>
      <c r="O67" s="378" t="s">
        <v>4</v>
      </c>
      <c r="P67" s="160"/>
      <c r="Q67" s="161"/>
      <c r="R67" s="161"/>
      <c r="S67" s="161"/>
    </row>
    <row r="68" spans="1:22" ht="24" customHeight="1">
      <c r="C68" s="469" t="s">
        <v>15</v>
      </c>
      <c r="D68" s="470"/>
      <c r="E68" s="471"/>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67" t="s">
        <v>408</v>
      </c>
      <c r="D70" s="468"/>
      <c r="E70" s="468"/>
      <c r="F70" s="468"/>
      <c r="G70" s="468"/>
      <c r="H70" s="468"/>
      <c r="I70" s="468"/>
      <c r="J70" s="468"/>
      <c r="K70" s="468"/>
      <c r="L70" s="468"/>
      <c r="M70" s="468"/>
      <c r="N70" s="468"/>
      <c r="O70" s="468"/>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57" t="s">
        <v>441</v>
      </c>
      <c r="E73" s="457"/>
      <c r="F73" s="457"/>
      <c r="G73" s="457"/>
      <c r="H73" s="457"/>
      <c r="I73" s="457"/>
      <c r="J73" s="457"/>
      <c r="K73" s="457"/>
      <c r="L73" s="457"/>
      <c r="M73" s="457"/>
      <c r="N73" s="457"/>
      <c r="O73" s="458"/>
    </row>
    <row r="74" spans="1:22" ht="15" customHeight="1">
      <c r="C74" s="181">
        <v>2</v>
      </c>
      <c r="D74" s="457" t="s">
        <v>361</v>
      </c>
      <c r="E74" s="457"/>
      <c r="F74" s="457"/>
      <c r="G74" s="457"/>
      <c r="H74" s="457"/>
      <c r="I74" s="457"/>
      <c r="J74" s="457"/>
      <c r="K74" s="457"/>
      <c r="L74" s="457"/>
      <c r="M74" s="457"/>
      <c r="N74" s="457"/>
      <c r="O74" s="458"/>
    </row>
    <row r="75" spans="1:22" ht="15" customHeight="1">
      <c r="C75" s="181"/>
      <c r="D75" s="457" t="s">
        <v>362</v>
      </c>
      <c r="E75" s="457"/>
      <c r="F75" s="457"/>
      <c r="G75" s="457"/>
      <c r="H75" s="457"/>
      <c r="I75" s="457"/>
      <c r="J75" s="457"/>
      <c r="K75" s="457"/>
      <c r="L75" s="457"/>
      <c r="M75" s="457"/>
      <c r="N75" s="457"/>
      <c r="O75" s="458"/>
    </row>
    <row r="76" spans="1:22" ht="41.25" customHeight="1">
      <c r="C76" s="181"/>
      <c r="D76" s="457" t="s">
        <v>378</v>
      </c>
      <c r="E76" s="457"/>
      <c r="F76" s="457"/>
      <c r="G76" s="457"/>
      <c r="H76" s="457"/>
      <c r="I76" s="457"/>
      <c r="J76" s="457"/>
      <c r="K76" s="457"/>
      <c r="L76" s="457"/>
      <c r="M76" s="457"/>
      <c r="N76" s="457"/>
      <c r="O76" s="458"/>
    </row>
    <row r="77" spans="1:22" ht="28.35" customHeight="1">
      <c r="A77" s="21"/>
      <c r="B77" s="21"/>
      <c r="C77" s="181">
        <v>3</v>
      </c>
      <c r="D77" s="457" t="s">
        <v>442</v>
      </c>
      <c r="E77" s="457"/>
      <c r="F77" s="457"/>
      <c r="G77" s="457"/>
      <c r="H77" s="457"/>
      <c r="I77" s="457"/>
      <c r="J77" s="457"/>
      <c r="K77" s="457"/>
      <c r="L77" s="457"/>
      <c r="M77" s="457"/>
      <c r="N77" s="457"/>
      <c r="O77" s="458"/>
    </row>
    <row r="78" spans="1:22" ht="28.35" customHeight="1">
      <c r="A78" s="21"/>
      <c r="B78" s="21"/>
      <c r="C78" s="181">
        <v>4</v>
      </c>
      <c r="D78" s="457" t="s">
        <v>443</v>
      </c>
      <c r="E78" s="457"/>
      <c r="F78" s="457"/>
      <c r="G78" s="457"/>
      <c r="H78" s="457"/>
      <c r="I78" s="457"/>
      <c r="J78" s="457"/>
      <c r="K78" s="457"/>
      <c r="L78" s="457"/>
      <c r="M78" s="457"/>
      <c r="N78" s="457"/>
      <c r="O78" s="458"/>
    </row>
    <row r="79" spans="1:22" ht="15" customHeight="1">
      <c r="A79" s="21"/>
      <c r="B79" s="21"/>
      <c r="C79" s="181"/>
      <c r="D79" s="182" t="s">
        <v>411</v>
      </c>
      <c r="E79" s="457" t="s">
        <v>311</v>
      </c>
      <c r="F79" s="457"/>
      <c r="G79" s="457"/>
      <c r="H79" s="457"/>
      <c r="I79" s="457"/>
      <c r="J79" s="457"/>
      <c r="K79" s="457"/>
      <c r="L79" s="457"/>
      <c r="M79" s="457"/>
      <c r="N79" s="457"/>
      <c r="O79" s="458"/>
    </row>
    <row r="80" spans="1:22" ht="15" customHeight="1">
      <c r="A80" s="21"/>
      <c r="B80" s="21"/>
      <c r="C80" s="181"/>
      <c r="D80" s="182" t="s">
        <v>412</v>
      </c>
      <c r="E80" s="457" t="s">
        <v>419</v>
      </c>
      <c r="F80" s="457"/>
      <c r="G80" s="457"/>
      <c r="H80" s="457"/>
      <c r="I80" s="457"/>
      <c r="J80" s="457"/>
      <c r="K80" s="457"/>
      <c r="L80" s="457"/>
      <c r="M80" s="457"/>
      <c r="N80" s="457"/>
      <c r="O80" s="458"/>
      <c r="Q80" s="260" t="s">
        <v>40</v>
      </c>
      <c r="U80"/>
      <c r="V80"/>
    </row>
    <row r="81" spans="1:28" ht="15" customHeight="1">
      <c r="A81" s="21"/>
      <c r="B81" s="21"/>
      <c r="C81" s="181"/>
      <c r="D81" s="182" t="s">
        <v>413</v>
      </c>
      <c r="E81" s="457" t="s">
        <v>420</v>
      </c>
      <c r="F81" s="457"/>
      <c r="G81" s="457"/>
      <c r="H81" s="457"/>
      <c r="I81" s="457"/>
      <c r="J81" s="457"/>
      <c r="K81" s="457"/>
      <c r="L81" s="457"/>
      <c r="M81" s="457"/>
      <c r="N81" s="457"/>
      <c r="O81" s="458"/>
      <c r="Q81" s="260" t="s">
        <v>41</v>
      </c>
      <c r="R81" s="1"/>
      <c r="T81" s="2"/>
      <c r="U81" s="2"/>
    </row>
    <row r="82" spans="1:28" ht="15" customHeight="1">
      <c r="A82" s="21"/>
      <c r="B82" s="21"/>
      <c r="C82" s="181"/>
      <c r="D82" s="182" t="s">
        <v>414</v>
      </c>
      <c r="E82" s="457" t="s">
        <v>421</v>
      </c>
      <c r="F82" s="457"/>
      <c r="G82" s="457"/>
      <c r="H82" s="457"/>
      <c r="I82" s="457"/>
      <c r="J82" s="457"/>
      <c r="K82" s="457"/>
      <c r="L82" s="457"/>
      <c r="M82" s="457"/>
      <c r="N82" s="457"/>
      <c r="O82" s="458"/>
      <c r="Q82" s="260" t="s">
        <v>42</v>
      </c>
      <c r="R82" s="1"/>
      <c r="T82" s="2"/>
      <c r="U82" s="2"/>
    </row>
    <row r="83" spans="1:28" ht="15" customHeight="1">
      <c r="A83" s="21"/>
      <c r="B83" s="21"/>
      <c r="C83" s="181"/>
      <c r="D83" s="182" t="s">
        <v>415</v>
      </c>
      <c r="E83" s="457" t="s">
        <v>422</v>
      </c>
      <c r="F83" s="457"/>
      <c r="G83" s="457"/>
      <c r="H83" s="457"/>
      <c r="I83" s="457"/>
      <c r="J83" s="457"/>
      <c r="K83" s="457"/>
      <c r="L83" s="457"/>
      <c r="M83" s="457"/>
      <c r="N83" s="457"/>
      <c r="O83" s="458"/>
      <c r="Q83" s="260" t="s">
        <v>44</v>
      </c>
      <c r="T83" s="2"/>
      <c r="U83" s="2"/>
    </row>
    <row r="84" spans="1:28" ht="15" customHeight="1">
      <c r="A84" s="21"/>
      <c r="B84" s="21"/>
      <c r="C84" s="181"/>
      <c r="D84" s="182" t="s">
        <v>416</v>
      </c>
      <c r="E84" s="457" t="s">
        <v>312</v>
      </c>
      <c r="F84" s="457"/>
      <c r="G84" s="457"/>
      <c r="H84" s="457"/>
      <c r="I84" s="457"/>
      <c r="J84" s="457"/>
      <c r="K84" s="457"/>
      <c r="L84" s="457"/>
      <c r="M84" s="457"/>
      <c r="N84" s="457"/>
      <c r="O84" s="458"/>
      <c r="Q84" s="260" t="s">
        <v>43</v>
      </c>
      <c r="T84" s="2"/>
      <c r="U84" s="2"/>
    </row>
    <row r="85" spans="1:28" ht="15" customHeight="1">
      <c r="A85" s="21"/>
      <c r="B85" s="21"/>
      <c r="C85" s="181"/>
      <c r="D85" s="182" t="s">
        <v>417</v>
      </c>
      <c r="E85" s="457" t="s">
        <v>423</v>
      </c>
      <c r="F85" s="457"/>
      <c r="G85" s="457"/>
      <c r="H85" s="457"/>
      <c r="I85" s="457"/>
      <c r="J85" s="457"/>
      <c r="K85" s="457"/>
      <c r="L85" s="457"/>
      <c r="M85" s="457"/>
      <c r="N85" s="457"/>
      <c r="O85" s="458"/>
      <c r="R85" s="38"/>
      <c r="T85" s="2"/>
      <c r="U85" s="2"/>
    </row>
    <row r="86" spans="1:28" ht="15" customHeight="1">
      <c r="A86" s="21"/>
      <c r="B86" s="21"/>
      <c r="C86" s="181"/>
      <c r="D86" s="182" t="s">
        <v>409</v>
      </c>
      <c r="E86" s="457" t="s">
        <v>424</v>
      </c>
      <c r="F86" s="457"/>
      <c r="G86" s="457"/>
      <c r="H86" s="457"/>
      <c r="I86" s="457"/>
      <c r="J86" s="457"/>
      <c r="K86" s="457"/>
      <c r="L86" s="457"/>
      <c r="M86" s="457"/>
      <c r="N86" s="457"/>
      <c r="O86" s="458"/>
      <c r="Q86" s="24"/>
      <c r="R86" s="24"/>
      <c r="S86" s="24"/>
      <c r="T86" s="24"/>
      <c r="U86" s="24"/>
      <c r="V86" s="24"/>
      <c r="W86" s="24"/>
      <c r="X86" s="24"/>
      <c r="Y86" s="24"/>
      <c r="Z86" s="24"/>
    </row>
    <row r="87" spans="1:28" ht="15" customHeight="1">
      <c r="A87" s="21"/>
      <c r="B87" s="21"/>
      <c r="C87" s="181"/>
      <c r="D87" s="182" t="s">
        <v>418</v>
      </c>
      <c r="E87" s="457" t="s">
        <v>425</v>
      </c>
      <c r="F87" s="457"/>
      <c r="G87" s="457"/>
      <c r="H87" s="457"/>
      <c r="I87" s="457"/>
      <c r="J87" s="457"/>
      <c r="K87" s="457"/>
      <c r="L87" s="457"/>
      <c r="M87" s="457"/>
      <c r="N87" s="457"/>
      <c r="O87" s="458"/>
      <c r="Q87" s="235"/>
      <c r="R87" s="235"/>
      <c r="S87" s="235"/>
      <c r="T87" s="235"/>
      <c r="U87" s="235"/>
      <c r="V87" s="235"/>
      <c r="W87" s="235"/>
      <c r="X87" s="235"/>
      <c r="Y87" s="235"/>
      <c r="Z87" s="235"/>
      <c r="AA87"/>
    </row>
    <row r="88" spans="1:28" ht="15" customHeight="1">
      <c r="A88" s="21"/>
      <c r="B88" s="21"/>
      <c r="C88" s="181"/>
      <c r="D88" s="182" t="s">
        <v>410</v>
      </c>
      <c r="E88" s="457" t="s">
        <v>313</v>
      </c>
      <c r="F88" s="457"/>
      <c r="G88" s="457"/>
      <c r="H88" s="457"/>
      <c r="I88" s="457"/>
      <c r="J88" s="457"/>
      <c r="K88" s="457"/>
      <c r="L88" s="457"/>
      <c r="M88" s="457"/>
      <c r="N88" s="457"/>
      <c r="O88" s="458"/>
      <c r="Q88" s="3"/>
      <c r="R88" s="3"/>
      <c r="S88" s="3"/>
      <c r="T88" s="3"/>
      <c r="U88" s="3"/>
      <c r="V88" s="3"/>
      <c r="W88" s="3"/>
      <c r="X88" s="3"/>
      <c r="Y88" s="3"/>
      <c r="AA88" s="91"/>
    </row>
    <row r="89" spans="1:28" ht="28.35" customHeight="1">
      <c r="A89" s="21"/>
      <c r="B89" s="21"/>
      <c r="C89" s="181"/>
      <c r="D89" s="182" t="s">
        <v>307</v>
      </c>
      <c r="E89" s="457" t="s">
        <v>406</v>
      </c>
      <c r="F89" s="457"/>
      <c r="G89" s="457"/>
      <c r="H89" s="457"/>
      <c r="I89" s="457"/>
      <c r="J89" s="457"/>
      <c r="K89" s="457"/>
      <c r="L89" s="457"/>
      <c r="M89" s="457"/>
      <c r="N89" s="457"/>
      <c r="O89" s="458"/>
      <c r="Q89" s="3"/>
      <c r="R89" s="3"/>
      <c r="S89" s="3"/>
      <c r="T89" s="3"/>
      <c r="U89" s="91"/>
      <c r="V89" s="3"/>
      <c r="W89" s="3"/>
      <c r="X89" s="3"/>
      <c r="Y89" s="3"/>
      <c r="AA89" s="91"/>
    </row>
    <row r="90" spans="1:28" ht="15" customHeight="1">
      <c r="A90" s="21"/>
      <c r="B90" s="21"/>
      <c r="C90" s="181"/>
      <c r="D90" s="182" t="s">
        <v>308</v>
      </c>
      <c r="E90" s="457" t="s">
        <v>314</v>
      </c>
      <c r="F90" s="457"/>
      <c r="G90" s="457"/>
      <c r="H90" s="457"/>
      <c r="I90" s="457"/>
      <c r="J90" s="457"/>
      <c r="K90" s="457"/>
      <c r="L90" s="457"/>
      <c r="M90" s="457"/>
      <c r="N90" s="457"/>
      <c r="O90" s="458"/>
      <c r="Q90" s="91"/>
      <c r="R90" s="3"/>
      <c r="S90" s="3"/>
      <c r="T90" s="3"/>
      <c r="U90" s="3"/>
      <c r="V90" s="3"/>
      <c r="W90" s="3"/>
      <c r="X90" s="3"/>
      <c r="Y90" s="3"/>
      <c r="AA90" s="91"/>
      <c r="AB90" s="236"/>
    </row>
    <row r="91" spans="1:28" ht="28.35" customHeight="1">
      <c r="A91" s="21"/>
      <c r="B91" s="21"/>
      <c r="C91" s="181"/>
      <c r="D91" s="182" t="s">
        <v>309</v>
      </c>
      <c r="E91" s="457" t="s">
        <v>407</v>
      </c>
      <c r="F91" s="457"/>
      <c r="G91" s="457"/>
      <c r="H91" s="457"/>
      <c r="I91" s="457"/>
      <c r="J91" s="457"/>
      <c r="K91" s="457"/>
      <c r="L91" s="457"/>
      <c r="M91" s="457"/>
      <c r="N91" s="457"/>
      <c r="O91" s="458"/>
      <c r="Q91" s="3"/>
      <c r="R91" s="3"/>
      <c r="S91" s="3"/>
      <c r="T91" s="3"/>
      <c r="U91" s="91"/>
      <c r="V91" s="3"/>
      <c r="W91" s="3"/>
      <c r="X91" s="3"/>
      <c r="Y91" s="3"/>
      <c r="Z91" s="3"/>
      <c r="AA91" s="91"/>
    </row>
    <row r="92" spans="1:28" ht="28.35" customHeight="1">
      <c r="A92" s="21"/>
      <c r="B92" s="21"/>
      <c r="C92" s="181"/>
      <c r="D92" s="182" t="s">
        <v>310</v>
      </c>
      <c r="E92" s="457" t="s">
        <v>315</v>
      </c>
      <c r="F92" s="457"/>
      <c r="G92" s="457"/>
      <c r="H92" s="457"/>
      <c r="I92" s="457"/>
      <c r="J92" s="457"/>
      <c r="K92" s="457"/>
      <c r="L92" s="457"/>
      <c r="M92" s="457"/>
      <c r="N92" s="457"/>
      <c r="O92" s="458"/>
      <c r="Q92" s="3"/>
      <c r="R92" s="3"/>
      <c r="S92" s="3"/>
      <c r="T92" s="3"/>
      <c r="U92" s="3"/>
      <c r="V92" s="3"/>
      <c r="W92" s="3"/>
      <c r="X92" s="3"/>
      <c r="Y92" s="3"/>
      <c r="Z92" s="3"/>
      <c r="AA92" s="3"/>
    </row>
    <row r="93" spans="1:28" ht="28.35" customHeight="1">
      <c r="A93" s="21"/>
      <c r="B93" s="21"/>
      <c r="C93" s="181">
        <v>5</v>
      </c>
      <c r="D93" s="457" t="s">
        <v>385</v>
      </c>
      <c r="E93" s="457"/>
      <c r="F93" s="457"/>
      <c r="G93" s="457"/>
      <c r="H93" s="457"/>
      <c r="I93" s="457"/>
      <c r="J93" s="457"/>
      <c r="K93" s="457"/>
      <c r="L93" s="457"/>
      <c r="M93" s="457"/>
      <c r="N93" s="457"/>
      <c r="O93" s="458"/>
      <c r="Q93" s="3"/>
      <c r="R93" s="3"/>
      <c r="S93" s="3"/>
      <c r="T93" s="3"/>
      <c r="U93" s="3"/>
      <c r="V93" s="3"/>
      <c r="W93" s="3"/>
      <c r="X93" s="3"/>
      <c r="Y93" s="3"/>
      <c r="Z93" s="3"/>
      <c r="AA93" s="3"/>
    </row>
    <row r="94" spans="1:28" ht="15" customHeight="1">
      <c r="A94" s="21"/>
      <c r="B94" s="21"/>
      <c r="C94" s="181">
        <v>6</v>
      </c>
      <c r="D94" s="457" t="s">
        <v>384</v>
      </c>
      <c r="E94" s="457"/>
      <c r="F94" s="457"/>
      <c r="G94" s="457"/>
      <c r="H94" s="457"/>
      <c r="I94" s="457"/>
      <c r="J94" s="457"/>
      <c r="K94" s="457"/>
      <c r="L94" s="457"/>
      <c r="M94" s="457"/>
      <c r="N94" s="457"/>
      <c r="O94" s="458"/>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37.9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37.200000000000003</v>
      </c>
      <c r="E24" s="629"/>
      <c r="F24" s="629"/>
      <c r="G24" s="194" t="s">
        <v>197</v>
      </c>
      <c r="H24" s="607">
        <f>+F12</f>
        <v>37.9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37.9</v>
      </c>
      <c r="Q27" s="612"/>
      <c r="R27" s="612"/>
      <c r="S27" s="612"/>
      <c r="T27" s="44" t="s">
        <v>38</v>
      </c>
      <c r="U27" s="64"/>
      <c r="V27" s="64"/>
      <c r="Y27" s="62" t="s">
        <v>39</v>
      </c>
      <c r="Z27" s="65"/>
      <c r="AH27" s="53"/>
      <c r="AI27" s="53"/>
      <c r="AJ27" s="53"/>
      <c r="AK27" s="53"/>
      <c r="AL27" s="575">
        <f>+AH18+P27</f>
        <v>37.9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37.200000000000003</v>
      </c>
      <c r="E29" s="629"/>
      <c r="F29" s="629"/>
      <c r="G29" s="194" t="s">
        <v>197</v>
      </c>
      <c r="H29" s="607">
        <f>+AL27</f>
        <v>37.9</v>
      </c>
      <c r="I29" s="608"/>
      <c r="J29" s="194" t="s">
        <v>197</v>
      </c>
      <c r="M29" s="581"/>
      <c r="P29" s="56"/>
      <c r="Q29" s="144"/>
      <c r="R29" s="51" t="s">
        <v>182</v>
      </c>
      <c r="S29" s="583" t="s">
        <v>33</v>
      </c>
      <c r="T29" s="597"/>
      <c r="U29" s="597"/>
      <c r="V29" s="598"/>
      <c r="W29" s="48"/>
      <c r="X29" s="66"/>
      <c r="Y29" s="613" t="s">
        <v>257</v>
      </c>
      <c r="Z29" s="614"/>
      <c r="AA29" s="569">
        <v>37.9</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0.6</v>
      </c>
      <c r="E30" s="629"/>
      <c r="F30" s="629"/>
      <c r="G30" s="194" t="s">
        <v>197</v>
      </c>
      <c r="H30" s="607">
        <f>+AL30</f>
        <v>29.1</v>
      </c>
      <c r="I30" s="608"/>
      <c r="J30" s="194" t="s">
        <v>197</v>
      </c>
      <c r="M30" s="581"/>
      <c r="P30" s="56"/>
      <c r="R30" s="611">
        <f>+ROUND(AA28,1)+ROUND(AA29,1)+ROUND(AA30,1)</f>
        <v>37.9</v>
      </c>
      <c r="S30" s="612"/>
      <c r="T30" s="612"/>
      <c r="U30" s="612"/>
      <c r="V30" s="44" t="s">
        <v>16</v>
      </c>
      <c r="Y30" s="613" t="s">
        <v>185</v>
      </c>
      <c r="Z30" s="614"/>
      <c r="AA30" s="569"/>
      <c r="AB30" s="570"/>
      <c r="AC30" s="570"/>
      <c r="AD30" s="570"/>
      <c r="AE30" s="570"/>
      <c r="AF30" s="44" t="s">
        <v>13</v>
      </c>
      <c r="AL30" s="561">
        <v>29.1</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61.1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23.6</v>
      </c>
      <c r="E24" s="629"/>
      <c r="F24" s="629"/>
      <c r="G24" s="194" t="s">
        <v>197</v>
      </c>
      <c r="H24" s="607">
        <f>+F12</f>
        <v>61.1</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61.1</v>
      </c>
      <c r="Q27" s="612"/>
      <c r="R27" s="612"/>
      <c r="S27" s="612"/>
      <c r="T27" s="44" t="s">
        <v>38</v>
      </c>
      <c r="U27" s="64"/>
      <c r="V27" s="64"/>
      <c r="Y27" s="62" t="s">
        <v>39</v>
      </c>
      <c r="Z27" s="65"/>
      <c r="AH27" s="53"/>
      <c r="AI27" s="53"/>
      <c r="AJ27" s="53"/>
      <c r="AK27" s="53"/>
      <c r="AL27" s="575">
        <f>+AH18+P27</f>
        <v>61.1</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23.6</v>
      </c>
      <c r="E29" s="629"/>
      <c r="F29" s="629"/>
      <c r="G29" s="194" t="s">
        <v>197</v>
      </c>
      <c r="H29" s="607">
        <f>+AL27</f>
        <v>61.1</v>
      </c>
      <c r="I29" s="608"/>
      <c r="J29" s="194" t="s">
        <v>197</v>
      </c>
      <c r="M29" s="581"/>
      <c r="P29" s="56"/>
      <c r="Q29" s="144"/>
      <c r="R29" s="51" t="s">
        <v>182</v>
      </c>
      <c r="S29" s="583" t="s">
        <v>33</v>
      </c>
      <c r="T29" s="597"/>
      <c r="U29" s="597"/>
      <c r="V29" s="598"/>
      <c r="W29" s="48"/>
      <c r="X29" s="66"/>
      <c r="Y29" s="613" t="s">
        <v>257</v>
      </c>
      <c r="Z29" s="614"/>
      <c r="AA29" s="569">
        <v>61.1</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19.2</v>
      </c>
      <c r="E30" s="629"/>
      <c r="F30" s="629"/>
      <c r="G30" s="194" t="s">
        <v>197</v>
      </c>
      <c r="H30" s="607">
        <f>+AL30</f>
        <v>52.8</v>
      </c>
      <c r="I30" s="608"/>
      <c r="J30" s="194" t="s">
        <v>197</v>
      </c>
      <c r="M30" s="581"/>
      <c r="P30" s="56"/>
      <c r="R30" s="611">
        <f>+ROUND(AA28,1)+ROUND(AA29,1)+ROUND(AA30,1)</f>
        <v>61.1</v>
      </c>
      <c r="S30" s="612"/>
      <c r="T30" s="612"/>
      <c r="U30" s="612"/>
      <c r="V30" s="44" t="s">
        <v>16</v>
      </c>
      <c r="Y30" s="613" t="s">
        <v>185</v>
      </c>
      <c r="Z30" s="614"/>
      <c r="AA30" s="569"/>
      <c r="AB30" s="570"/>
      <c r="AC30" s="570"/>
      <c r="AD30" s="570"/>
      <c r="AE30" s="570"/>
      <c r="AF30" s="44" t="s">
        <v>13</v>
      </c>
      <c r="AL30" s="561">
        <v>52.8</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418.4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175.1</v>
      </c>
      <c r="E24" s="629"/>
      <c r="F24" s="629"/>
      <c r="G24" s="194" t="s">
        <v>197</v>
      </c>
      <c r="H24" s="607">
        <f>+F12</f>
        <v>418.4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418.4</v>
      </c>
      <c r="Q27" s="612"/>
      <c r="R27" s="612"/>
      <c r="S27" s="612"/>
      <c r="T27" s="44" t="s">
        <v>38</v>
      </c>
      <c r="U27" s="64"/>
      <c r="V27" s="64"/>
      <c r="Y27" s="62" t="s">
        <v>39</v>
      </c>
      <c r="Z27" s="65"/>
      <c r="AH27" s="53"/>
      <c r="AI27" s="53"/>
      <c r="AJ27" s="53"/>
      <c r="AK27" s="53"/>
      <c r="AL27" s="575">
        <f>+AH18+P27</f>
        <v>418.4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175.1</v>
      </c>
      <c r="E29" s="629"/>
      <c r="F29" s="629"/>
      <c r="G29" s="194" t="s">
        <v>197</v>
      </c>
      <c r="H29" s="607">
        <f>+AL27</f>
        <v>418.4</v>
      </c>
      <c r="I29" s="608"/>
      <c r="J29" s="194" t="s">
        <v>197</v>
      </c>
      <c r="M29" s="581"/>
      <c r="P29" s="56"/>
      <c r="Q29" s="144"/>
      <c r="R29" s="51" t="s">
        <v>182</v>
      </c>
      <c r="S29" s="583" t="s">
        <v>33</v>
      </c>
      <c r="T29" s="597"/>
      <c r="U29" s="597"/>
      <c r="V29" s="598"/>
      <c r="W29" s="48"/>
      <c r="X29" s="66"/>
      <c r="Y29" s="613" t="s">
        <v>257</v>
      </c>
      <c r="Z29" s="614"/>
      <c r="AA29" s="569">
        <v>418.4</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117</v>
      </c>
      <c r="E30" s="629"/>
      <c r="F30" s="629"/>
      <c r="G30" s="194" t="s">
        <v>197</v>
      </c>
      <c r="H30" s="607">
        <f>+AL30</f>
        <v>382.4</v>
      </c>
      <c r="I30" s="608"/>
      <c r="J30" s="194" t="s">
        <v>197</v>
      </c>
      <c r="M30" s="581"/>
      <c r="P30" s="56"/>
      <c r="R30" s="611">
        <f>+ROUND(AA28,1)+ROUND(AA29,1)+ROUND(AA30,1)</f>
        <v>418.4</v>
      </c>
      <c r="S30" s="612"/>
      <c r="T30" s="612"/>
      <c r="U30" s="612"/>
      <c r="V30" s="44" t="s">
        <v>16</v>
      </c>
      <c r="Y30" s="613" t="s">
        <v>185</v>
      </c>
      <c r="Z30" s="614"/>
      <c r="AA30" s="569"/>
      <c r="AB30" s="570"/>
      <c r="AC30" s="570"/>
      <c r="AD30" s="570"/>
      <c r="AE30" s="570"/>
      <c r="AF30" s="44" t="s">
        <v>13</v>
      </c>
      <c r="AL30" s="561">
        <v>382.4</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22419.5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6659.7</v>
      </c>
      <c r="E24" s="629"/>
      <c r="F24" s="629"/>
      <c r="G24" s="194" t="s">
        <v>197</v>
      </c>
      <c r="H24" s="607">
        <f>+F12</f>
        <v>22419.5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22419.5</v>
      </c>
      <c r="Q27" s="612"/>
      <c r="R27" s="612"/>
      <c r="S27" s="612"/>
      <c r="T27" s="44" t="s">
        <v>38</v>
      </c>
      <c r="U27" s="64"/>
      <c r="V27" s="64"/>
      <c r="Y27" s="62" t="s">
        <v>39</v>
      </c>
      <c r="Z27" s="65"/>
      <c r="AH27" s="53"/>
      <c r="AI27" s="53"/>
      <c r="AJ27" s="53"/>
      <c r="AK27" s="53"/>
      <c r="AL27" s="575">
        <f>+AH18+P27</f>
        <v>22419.5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6659.7</v>
      </c>
      <c r="E29" s="629"/>
      <c r="F29" s="629"/>
      <c r="G29" s="194" t="s">
        <v>197</v>
      </c>
      <c r="H29" s="607">
        <f>+AL27</f>
        <v>22419.5</v>
      </c>
      <c r="I29" s="608"/>
      <c r="J29" s="194" t="s">
        <v>197</v>
      </c>
      <c r="M29" s="581"/>
      <c r="P29" s="56"/>
      <c r="Q29" s="144"/>
      <c r="R29" s="51" t="s">
        <v>182</v>
      </c>
      <c r="S29" s="583" t="s">
        <v>33</v>
      </c>
      <c r="T29" s="597"/>
      <c r="U29" s="597"/>
      <c r="V29" s="598"/>
      <c r="W29" s="48"/>
      <c r="X29" s="66"/>
      <c r="Y29" s="613" t="s">
        <v>257</v>
      </c>
      <c r="Z29" s="614"/>
      <c r="AA29" s="569">
        <v>22419.5</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1884.8</v>
      </c>
      <c r="E30" s="629"/>
      <c r="F30" s="629"/>
      <c r="G30" s="194" t="s">
        <v>197</v>
      </c>
      <c r="H30" s="607">
        <f>+AL30</f>
        <v>7488.8</v>
      </c>
      <c r="I30" s="608"/>
      <c r="J30" s="194" t="s">
        <v>197</v>
      </c>
      <c r="M30" s="581"/>
      <c r="P30" s="56"/>
      <c r="R30" s="611">
        <f>+ROUND(AA28,1)+ROUND(AA29,1)+ROUND(AA30,1)</f>
        <v>22419.5</v>
      </c>
      <c r="S30" s="612"/>
      <c r="T30" s="612"/>
      <c r="U30" s="612"/>
      <c r="V30" s="44" t="s">
        <v>16</v>
      </c>
      <c r="Y30" s="613" t="s">
        <v>185</v>
      </c>
      <c r="Z30" s="614"/>
      <c r="AA30" s="569"/>
      <c r="AB30" s="570"/>
      <c r="AC30" s="570"/>
      <c r="AD30" s="570"/>
      <c r="AE30" s="570"/>
      <c r="AF30" s="44" t="s">
        <v>13</v>
      </c>
      <c r="AL30" s="561">
        <v>7488.8</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　小俣組</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992.5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743.4</v>
      </c>
      <c r="E24" s="629"/>
      <c r="F24" s="629"/>
      <c r="G24" s="194" t="s">
        <v>197</v>
      </c>
      <c r="H24" s="607">
        <f>+F12</f>
        <v>992.5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992.5</v>
      </c>
      <c r="Q27" s="612"/>
      <c r="R27" s="612"/>
      <c r="S27" s="612"/>
      <c r="T27" s="44" t="s">
        <v>38</v>
      </c>
      <c r="U27" s="64"/>
      <c r="V27" s="64"/>
      <c r="Y27" s="62" t="s">
        <v>39</v>
      </c>
      <c r="Z27" s="65"/>
      <c r="AH27" s="53"/>
      <c r="AI27" s="53"/>
      <c r="AJ27" s="53"/>
      <c r="AK27" s="53"/>
      <c r="AL27" s="575">
        <f>+AH18+P27</f>
        <v>992.5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743.4</v>
      </c>
      <c r="E29" s="629"/>
      <c r="F29" s="629"/>
      <c r="G29" s="194" t="s">
        <v>197</v>
      </c>
      <c r="H29" s="607">
        <f>+AL27</f>
        <v>992.5</v>
      </c>
      <c r="I29" s="608"/>
      <c r="J29" s="194" t="s">
        <v>197</v>
      </c>
      <c r="M29" s="581"/>
      <c r="P29" s="56"/>
      <c r="Q29" s="144"/>
      <c r="R29" s="51" t="s">
        <v>182</v>
      </c>
      <c r="S29" s="583" t="s">
        <v>33</v>
      </c>
      <c r="T29" s="597"/>
      <c r="U29" s="597"/>
      <c r="V29" s="598"/>
      <c r="W29" s="48"/>
      <c r="X29" s="66"/>
      <c r="Y29" s="613" t="s">
        <v>257</v>
      </c>
      <c r="Z29" s="614"/>
      <c r="AA29" s="569">
        <v>989</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669.5</v>
      </c>
      <c r="E30" s="629"/>
      <c r="F30" s="629"/>
      <c r="G30" s="194" t="s">
        <v>197</v>
      </c>
      <c r="H30" s="607">
        <f>+AL30</f>
        <v>469</v>
      </c>
      <c r="I30" s="608"/>
      <c r="J30" s="194" t="s">
        <v>197</v>
      </c>
      <c r="M30" s="581"/>
      <c r="P30" s="56"/>
      <c r="R30" s="611">
        <f>+ROUND(AA28,1)+ROUND(AA29,1)+ROUND(AA30,1)</f>
        <v>989</v>
      </c>
      <c r="S30" s="612"/>
      <c r="T30" s="612"/>
      <c r="U30" s="612"/>
      <c r="V30" s="44" t="s">
        <v>16</v>
      </c>
      <c r="Y30" s="613" t="s">
        <v>185</v>
      </c>
      <c r="Z30" s="614"/>
      <c r="AA30" s="569"/>
      <c r="AB30" s="570"/>
      <c r="AC30" s="570"/>
      <c r="AD30" s="570"/>
      <c r="AE30" s="570"/>
      <c r="AF30" s="44" t="s">
        <v>13</v>
      </c>
      <c r="AL30" s="561">
        <v>469</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3.5</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株式会社　小俣組</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4036.8</v>
      </c>
      <c r="I9" s="319" t="str">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214.8</v>
      </c>
      <c r="M9" s="319">
        <f>IF(OR(ｷ.紙くず!D24&gt;0,ｷ.紙くず!D24&lt;0),ｷ.紙くず!D24,IF(M$19&gt;0,"0",0))</f>
        <v>14.2</v>
      </c>
      <c r="N9" s="319">
        <f>IF(OR(ｸ.木くず!D24&gt;0,ｸ.木くず!D24&lt;0),ｸ.木くず!D24,IF(N$19&gt;0,"0",0))</f>
        <v>3499.7</v>
      </c>
      <c r="O9" s="319">
        <f>IF(OR(ｹ.繊維くず!D24&gt;0,ｹ.繊維くず!D24&lt;0),ｹ.繊維くず!D24,IF(O$19&gt;0,"0",0))</f>
        <v>37.200000000000003</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23.6</v>
      </c>
      <c r="T9" s="319">
        <f>IF(OR(ｾ.ｶﾞﾗｽ･ｺﾝｸﾘ･陶磁器くず!D24&gt;0,ｾ.ｶﾞﾗｽ･ｺﾝｸﾘ･陶磁器くず!D24&lt;0),ｾ.ｶﾞﾗｽ･ｺﾝｸﾘ･陶磁器くず!D24,IF(T$19&gt;0,"0",0))</f>
        <v>175.1</v>
      </c>
      <c r="U9" s="319">
        <f>IF(OR(ｿ.鉱さい!D24&gt;0,ｿ.鉱さい!D24&lt;0),ｿ.鉱さい!D24,IF(U$19&gt;0,"0",0))</f>
        <v>0</v>
      </c>
      <c r="V9" s="319">
        <f>IF(OR(ﾀ.がれき類!D24&gt;0,ﾀ.がれき類!D24&lt;0),ﾀ.がれき類!D24,IF(V$19&gt;0,"0",0))</f>
        <v>6659.7</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743.4</v>
      </c>
      <c r="AA9" s="321">
        <f t="shared" ref="AA9:AA18" si="0">IF(SUM(G9:Z9)&gt;0,SUM(G9:Z9),IF(AA$19&gt;0,"0",0))</f>
        <v>15404.5</v>
      </c>
    </row>
    <row r="10" spans="2:27" ht="20.45" customHeight="1">
      <c r="B10" s="169" t="s">
        <v>351</v>
      </c>
      <c r="C10" s="722" t="s">
        <v>319</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4036.8</v>
      </c>
      <c r="I14" s="325" t="str">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214.8</v>
      </c>
      <c r="M14" s="325">
        <f>IF(OR(ｷ.紙くず!D29&gt;0,ｷ.紙くず!D29&lt;0),ｷ.紙くず!D29,IF(M$19&gt;0,"0",0))</f>
        <v>14.2</v>
      </c>
      <c r="N14" s="325">
        <f>IF(OR(ｸ.木くず!D29&gt;0,ｸ.木くず!D29&lt;0),ｸ.木くず!D29,IF(N$19&gt;0,"0",0))</f>
        <v>3499.7</v>
      </c>
      <c r="O14" s="325">
        <f>IF(OR(ｹ.繊維くず!D29&gt;0,ｹ.繊維くず!D29&lt;0),ｹ.繊維くず!D29,IF(O$19&gt;0,"0",0))</f>
        <v>37.200000000000003</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23.6</v>
      </c>
      <c r="T14" s="325">
        <f>IF(OR(ｾ.ｶﾞﾗｽ･ｺﾝｸﾘ･陶磁器くず!D29&gt;0,ｾ.ｶﾞﾗｽ･ｺﾝｸﾘ･陶磁器くず!D29&lt;0),ｾ.ｶﾞﾗｽ･ｺﾝｸﾘ･陶磁器くず!D29,IF(T$19&gt;0,"0",0))</f>
        <v>175.1</v>
      </c>
      <c r="U14" s="325">
        <f>IF(OR(ｿ.鉱さい!D29&gt;0,ｿ.鉱さい!D29&lt;0),ｿ.鉱さい!D29,IF(U$19&gt;0,"0",0))</f>
        <v>0</v>
      </c>
      <c r="V14" s="325">
        <f>IF(OR(ﾀ.がれき類!D29&gt;0,ﾀ.がれき類!D29&lt;0),ﾀ.がれき類!D29,IF(V$19&gt;0,"0",0))</f>
        <v>6659.7</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743.4</v>
      </c>
      <c r="AA14" s="327">
        <f t="shared" si="0"/>
        <v>15404.5</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91.6</v>
      </c>
      <c r="I15" s="325" t="str">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85.7</v>
      </c>
      <c r="M15" s="325">
        <f>IF(OR(ｷ.紙くず!D30&gt;0,ｷ.紙くず!D30&lt;0),ｷ.紙くず!D30,IF(M$19&gt;0,"0",0))</f>
        <v>8.8000000000000007</v>
      </c>
      <c r="N15" s="325">
        <f>IF(OR(ｸ.木くず!D30&gt;0,ｸ.木くず!D30&lt;0),ｸ.木くず!D30,IF(N$19&gt;0,"0",0))</f>
        <v>1472.1</v>
      </c>
      <c r="O15" s="325">
        <f>IF(OR(ｹ.繊維くず!D30&gt;0,ｹ.繊維くず!D30&lt;0),ｹ.繊維くず!D30,IF(O$19&gt;0,"0",0))</f>
        <v>0.6</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19.2</v>
      </c>
      <c r="T15" s="325">
        <f>IF(OR(ｾ.ｶﾞﾗｽ･ｺﾝｸﾘ･陶磁器くず!D30&gt;0,ｾ.ｶﾞﾗｽ･ｺﾝｸﾘ･陶磁器くず!D30&lt;0),ｾ.ｶﾞﾗｽ･ｺﾝｸﾘ･陶磁器くず!D30,IF(T$19&gt;0,"0",0))</f>
        <v>117</v>
      </c>
      <c r="U15" s="325">
        <f>IF(OR(ｿ.鉱さい!D30&gt;0,ｿ.鉱さい!D30&lt;0),ｿ.鉱さい!D30,IF(U$19&gt;0,"0",0))</f>
        <v>0</v>
      </c>
      <c r="V15" s="325">
        <f>IF(OR(ﾀ.がれき類!D30&gt;0,ﾀ.がれき類!D30&lt;0),ﾀ.がれき類!D30,IF(V$19&gt;0,"0",0))</f>
        <v>1884.8</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669.5</v>
      </c>
      <c r="AA15" s="327">
        <f t="shared" si="0"/>
        <v>4349.2999999999993</v>
      </c>
    </row>
    <row r="16" spans="2:27" ht="20.45" customHeight="1">
      <c r="B16" s="169" t="s">
        <v>244</v>
      </c>
      <c r="C16" s="724" t="s">
        <v>242</v>
      </c>
      <c r="D16" s="724"/>
      <c r="E16" s="724"/>
      <c r="F16" s="705"/>
      <c r="G16" s="325">
        <f>IF(OR(ｱ.燃え殻!D31&gt;0,ｱ.燃え殻!D31&lt;0),ｱ.燃え殻!D31,IF(G$19&gt;0,"0",0))</f>
        <v>0</v>
      </c>
      <c r="H16" s="325" t="str">
        <f>IF(OR(ｲ.汚泥!D31&gt;0,ｲ.汚泥!D31&lt;0),ｲ.汚泥!D31,IF(H$19&gt;0,"0",0))</f>
        <v>0</v>
      </c>
      <c r="I16" s="325" t="str">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427</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2838.6</v>
      </c>
      <c r="I19" s="331">
        <f t="shared" si="1"/>
        <v>0.2</v>
      </c>
      <c r="J19" s="331">
        <f t="shared" si="1"/>
        <v>0</v>
      </c>
      <c r="K19" s="331">
        <f t="shared" si="1"/>
        <v>0</v>
      </c>
      <c r="L19" s="331">
        <f t="shared" si="1"/>
        <v>246.2</v>
      </c>
      <c r="M19" s="331">
        <f t="shared" si="1"/>
        <v>26.6</v>
      </c>
      <c r="N19" s="331">
        <f t="shared" si="1"/>
        <v>949.5</v>
      </c>
      <c r="O19" s="331">
        <f t="shared" si="1"/>
        <v>37.9</v>
      </c>
      <c r="P19" s="331">
        <f t="shared" si="1"/>
        <v>0</v>
      </c>
      <c r="Q19" s="331">
        <f t="shared" si="1"/>
        <v>0</v>
      </c>
      <c r="R19" s="331">
        <f t="shared" si="1"/>
        <v>0</v>
      </c>
      <c r="S19" s="331">
        <f t="shared" si="1"/>
        <v>61.1</v>
      </c>
      <c r="T19" s="331">
        <f t="shared" si="1"/>
        <v>418.4</v>
      </c>
      <c r="U19" s="331">
        <f t="shared" si="1"/>
        <v>0</v>
      </c>
      <c r="V19" s="331">
        <f t="shared" si="1"/>
        <v>22419.5</v>
      </c>
      <c r="W19" s="331">
        <f t="shared" si="1"/>
        <v>0</v>
      </c>
      <c r="X19" s="331">
        <f t="shared" si="1"/>
        <v>0</v>
      </c>
      <c r="Y19" s="331">
        <f t="shared" si="1"/>
        <v>0</v>
      </c>
      <c r="Z19" s="332">
        <f t="shared" si="1"/>
        <v>992.5</v>
      </c>
      <c r="AA19" s="333">
        <f t="shared" ref="AA19:AA55" si="2">SUM(G19:Z19)</f>
        <v>27990.5</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2838.6</v>
      </c>
      <c r="I41" s="367">
        <f t="shared" si="7"/>
        <v>0.2</v>
      </c>
      <c r="J41" s="367">
        <f t="shared" si="7"/>
        <v>0</v>
      </c>
      <c r="K41" s="367">
        <f t="shared" si="7"/>
        <v>0</v>
      </c>
      <c r="L41" s="367">
        <f t="shared" si="7"/>
        <v>246.2</v>
      </c>
      <c r="M41" s="367">
        <f t="shared" si="7"/>
        <v>26.6</v>
      </c>
      <c r="N41" s="367">
        <f t="shared" si="7"/>
        <v>949.5</v>
      </c>
      <c r="O41" s="367">
        <f t="shared" si="7"/>
        <v>37.9</v>
      </c>
      <c r="P41" s="367">
        <f t="shared" si="7"/>
        <v>0</v>
      </c>
      <c r="Q41" s="367">
        <f t="shared" si="7"/>
        <v>0</v>
      </c>
      <c r="R41" s="367">
        <f t="shared" si="7"/>
        <v>0</v>
      </c>
      <c r="S41" s="367">
        <f t="shared" si="7"/>
        <v>61.1</v>
      </c>
      <c r="T41" s="367">
        <f t="shared" si="7"/>
        <v>418.4</v>
      </c>
      <c r="U41" s="367">
        <f t="shared" si="7"/>
        <v>0</v>
      </c>
      <c r="V41" s="367">
        <f t="shared" si="7"/>
        <v>22419.5</v>
      </c>
      <c r="W41" s="367">
        <f t="shared" si="7"/>
        <v>0</v>
      </c>
      <c r="X41" s="367">
        <f t="shared" si="7"/>
        <v>0</v>
      </c>
      <c r="Y41" s="367">
        <f t="shared" si="7"/>
        <v>0</v>
      </c>
      <c r="Z41" s="368">
        <f t="shared" si="7"/>
        <v>992.5</v>
      </c>
      <c r="AA41" s="369">
        <f t="shared" si="2"/>
        <v>27990.5</v>
      </c>
    </row>
    <row r="42" spans="2:27" ht="20.45" customHeight="1">
      <c r="B42" s="167"/>
      <c r="C42" s="691"/>
      <c r="D42" s="207"/>
      <c r="E42" s="205" t="s">
        <v>261</v>
      </c>
      <c r="F42" s="383"/>
      <c r="G42" s="358">
        <f t="shared" ref="G42:Z42" si="8">SUM(G43:G45)</f>
        <v>0</v>
      </c>
      <c r="H42" s="358">
        <f t="shared" si="8"/>
        <v>2838.6</v>
      </c>
      <c r="I42" s="358">
        <f t="shared" si="8"/>
        <v>0.2</v>
      </c>
      <c r="J42" s="358">
        <f t="shared" si="8"/>
        <v>0</v>
      </c>
      <c r="K42" s="358">
        <f t="shared" si="8"/>
        <v>0</v>
      </c>
      <c r="L42" s="358">
        <f t="shared" si="8"/>
        <v>246.2</v>
      </c>
      <c r="M42" s="358">
        <f t="shared" si="8"/>
        <v>26.6</v>
      </c>
      <c r="N42" s="358">
        <f t="shared" si="8"/>
        <v>949.5</v>
      </c>
      <c r="O42" s="358">
        <f t="shared" si="8"/>
        <v>37.9</v>
      </c>
      <c r="P42" s="358">
        <f t="shared" si="8"/>
        <v>0</v>
      </c>
      <c r="Q42" s="358">
        <f t="shared" si="8"/>
        <v>0</v>
      </c>
      <c r="R42" s="358">
        <f t="shared" si="8"/>
        <v>0</v>
      </c>
      <c r="S42" s="358">
        <f t="shared" si="8"/>
        <v>61.1</v>
      </c>
      <c r="T42" s="358">
        <f t="shared" si="8"/>
        <v>418.4</v>
      </c>
      <c r="U42" s="358">
        <f t="shared" si="8"/>
        <v>0</v>
      </c>
      <c r="V42" s="358">
        <f t="shared" si="8"/>
        <v>22419.5</v>
      </c>
      <c r="W42" s="358">
        <f t="shared" si="8"/>
        <v>0</v>
      </c>
      <c r="X42" s="358">
        <f t="shared" si="8"/>
        <v>0</v>
      </c>
      <c r="Y42" s="358">
        <f t="shared" si="8"/>
        <v>0</v>
      </c>
      <c r="Z42" s="359">
        <f t="shared" si="8"/>
        <v>989</v>
      </c>
      <c r="AA42" s="360">
        <f t="shared" si="2"/>
        <v>27987</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2"/>
        <v>0</v>
      </c>
    </row>
    <row r="44" spans="2:27" ht="20.45" customHeight="1">
      <c r="B44" s="167"/>
      <c r="C44" s="691"/>
      <c r="D44" s="208"/>
      <c r="E44" s="203"/>
      <c r="F44" s="201" t="s">
        <v>260</v>
      </c>
      <c r="G44" s="361">
        <f>+ｱ.燃え殻!$AA$29</f>
        <v>0</v>
      </c>
      <c r="H44" s="361">
        <f>+ｲ.汚泥!$AA$29</f>
        <v>2838.6</v>
      </c>
      <c r="I44" s="361">
        <f>+ｳ.廃油!$AA$29</f>
        <v>0.2</v>
      </c>
      <c r="J44" s="361">
        <f>+ｴ.廃酸!$AA$29</f>
        <v>0</v>
      </c>
      <c r="K44" s="361">
        <f>+ｵ.廃ｱﾙｶﾘ!$AA$29</f>
        <v>0</v>
      </c>
      <c r="L44" s="361">
        <f>+ｶ.廃ﾌﾟﾗ類!$AA$29</f>
        <v>246.2</v>
      </c>
      <c r="M44" s="361">
        <f>+ｷ.紙くず!$AA$29</f>
        <v>26.6</v>
      </c>
      <c r="N44" s="361">
        <f>+ｸ.木くず!$AA$29</f>
        <v>949.5</v>
      </c>
      <c r="O44" s="361">
        <f>+ｹ.繊維くず!$AA$29</f>
        <v>37.9</v>
      </c>
      <c r="P44" s="361">
        <f>+ｺ.動植物性残さ!$AA$29</f>
        <v>0</v>
      </c>
      <c r="Q44" s="361">
        <f>+ｻ.動物系固形不要物!$AA$29</f>
        <v>0</v>
      </c>
      <c r="R44" s="361">
        <f>+ｼ.ｺﾞﾑくず!$AA$29</f>
        <v>0</v>
      </c>
      <c r="S44" s="361">
        <f>+ｽ.金属くず!$AA$29</f>
        <v>61.1</v>
      </c>
      <c r="T44" s="361">
        <f>+ｾ.ｶﾞﾗｽ･ｺﾝｸﾘ･陶磁器くず!$AA$29</f>
        <v>418.4</v>
      </c>
      <c r="U44" s="361">
        <f>+ｿ.鉱さい!$AA$29</f>
        <v>0</v>
      </c>
      <c r="V44" s="361">
        <f>+ﾀ.がれき類!$AA$29</f>
        <v>22419.5</v>
      </c>
      <c r="W44" s="361">
        <f>+ﾁ.動物のふん尿!$AA$29</f>
        <v>0</v>
      </c>
      <c r="X44" s="361">
        <f>+ﾂ.動物の死体!$AA$29</f>
        <v>0</v>
      </c>
      <c r="Y44" s="361">
        <f>+ﾃ.ばいじん!$AA$29</f>
        <v>0</v>
      </c>
      <c r="Z44" s="362">
        <f>+ﾄ.混合廃棄物その他!$AA$29</f>
        <v>989</v>
      </c>
      <c r="AA44" s="363">
        <f t="shared" si="2"/>
        <v>27987</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3.5</v>
      </c>
      <c r="AA46" s="366">
        <f t="shared" si="2"/>
        <v>3.5</v>
      </c>
    </row>
    <row r="47" spans="2:27" ht="20.45" customHeight="1">
      <c r="B47" s="167"/>
      <c r="C47" s="122" t="s">
        <v>236</v>
      </c>
      <c r="D47" s="696" t="s">
        <v>293</v>
      </c>
      <c r="E47" s="696"/>
      <c r="F47" s="697"/>
      <c r="G47" s="370">
        <f>+ｱ.燃え殻!$AL$27</f>
        <v>0</v>
      </c>
      <c r="H47" s="370">
        <f>+ｲ.汚泥!$AL$27</f>
        <v>2838.6</v>
      </c>
      <c r="I47" s="370">
        <f>+ｳ.廃油!$AL$27</f>
        <v>0.2</v>
      </c>
      <c r="J47" s="370">
        <f>+ｴ.廃酸!$AL$27</f>
        <v>0</v>
      </c>
      <c r="K47" s="370">
        <f>+ｵ.廃ｱﾙｶﾘ!$AL$27</f>
        <v>0</v>
      </c>
      <c r="L47" s="370">
        <f>+ｶ.廃ﾌﾟﾗ類!$AL$27</f>
        <v>246.2</v>
      </c>
      <c r="M47" s="370">
        <f>+ｷ.紙くず!$AL$27</f>
        <v>26.6</v>
      </c>
      <c r="N47" s="370">
        <f>+ｸ.木くず!$AL$27</f>
        <v>949.5</v>
      </c>
      <c r="O47" s="370">
        <f>+ｹ.繊維くず!$AL$27</f>
        <v>37.9</v>
      </c>
      <c r="P47" s="370">
        <f>+ｺ.動植物性残さ!$AL$27</f>
        <v>0</v>
      </c>
      <c r="Q47" s="370">
        <f>+ｻ.動物系固形不要物!$AL$27</f>
        <v>0</v>
      </c>
      <c r="R47" s="370">
        <f>+ｼ.ｺﾞﾑくず!$AL$27</f>
        <v>0</v>
      </c>
      <c r="S47" s="370">
        <f>+ｽ.金属くず!$AL$27</f>
        <v>61.1</v>
      </c>
      <c r="T47" s="370">
        <f>+ｾ.ｶﾞﾗｽ･ｺﾝｸﾘ･陶磁器くず!$AL$27</f>
        <v>418.4</v>
      </c>
      <c r="U47" s="370">
        <f>+ｿ.鉱さい!$AL$27</f>
        <v>0</v>
      </c>
      <c r="V47" s="370">
        <f>+ﾀ.がれき類!$AL$27</f>
        <v>22419.5</v>
      </c>
      <c r="W47" s="370">
        <f>+ﾁ.動物のふん尿!$AL$27</f>
        <v>0</v>
      </c>
      <c r="X47" s="370">
        <f>+ﾂ.動物の死体!$AL$27</f>
        <v>0</v>
      </c>
      <c r="Y47" s="370">
        <f>+ﾃ.ばいじん!$AL$27</f>
        <v>0</v>
      </c>
      <c r="Z47" s="371">
        <f>+ﾄ.混合廃棄物その他!$AL$27</f>
        <v>992.5</v>
      </c>
      <c r="AA47" s="372">
        <f t="shared" si="2"/>
        <v>27990.5</v>
      </c>
    </row>
    <row r="48" spans="2:27" ht="20.45" customHeight="1">
      <c r="B48" s="167"/>
      <c r="C48" s="173"/>
      <c r="D48" s="172" t="s">
        <v>187</v>
      </c>
      <c r="E48" s="687" t="s">
        <v>237</v>
      </c>
      <c r="F48" s="688"/>
      <c r="G48" s="373">
        <f>+ｱ.燃え殻!$AL$30</f>
        <v>0</v>
      </c>
      <c r="H48" s="373">
        <f>+ｲ.汚泥!$AL$30</f>
        <v>59.4</v>
      </c>
      <c r="I48" s="373">
        <f>+ｳ.廃油!$AL$30</f>
        <v>0</v>
      </c>
      <c r="J48" s="373">
        <f>+ｴ.廃酸!$AL$30</f>
        <v>0</v>
      </c>
      <c r="K48" s="373">
        <f>+ｵ.廃ｱﾙｶﾘ!$AL$30</f>
        <v>0</v>
      </c>
      <c r="L48" s="373">
        <f>+ｶ.廃ﾌﾟﾗ類!$AL$30</f>
        <v>204.5</v>
      </c>
      <c r="M48" s="373">
        <f>+ｷ.紙くず!$AL$30</f>
        <v>26.6</v>
      </c>
      <c r="N48" s="373">
        <f>+ｸ.木くず!$AL$30</f>
        <v>600.9</v>
      </c>
      <c r="O48" s="373">
        <f>+ｹ.繊維くず!$AL$30</f>
        <v>29.1</v>
      </c>
      <c r="P48" s="373">
        <f>+ｺ.動植物性残さ!$AL$30</f>
        <v>0</v>
      </c>
      <c r="Q48" s="373">
        <f>+ｻ.動物系固形不要物!$AL$30</f>
        <v>0</v>
      </c>
      <c r="R48" s="373">
        <f>+ｼ.ｺﾞﾑくず!$AL$30</f>
        <v>0</v>
      </c>
      <c r="S48" s="373">
        <f>+ｽ.金属くず!$AL$30</f>
        <v>52.8</v>
      </c>
      <c r="T48" s="373">
        <f>+ｾ.ｶﾞﾗｽ･ｺﾝｸﾘ･陶磁器くず!$AL$30</f>
        <v>382.4</v>
      </c>
      <c r="U48" s="373">
        <f>+ｿ.鉱さい!$AL$30</f>
        <v>0</v>
      </c>
      <c r="V48" s="373">
        <f>+ﾀ.がれき類!$AL$30</f>
        <v>7488.8</v>
      </c>
      <c r="W48" s="373">
        <f>+ﾁ.動物のふん尿!$AL$30</f>
        <v>0</v>
      </c>
      <c r="X48" s="373">
        <f>+ﾂ.動物の死体!$AL$30</f>
        <v>0</v>
      </c>
      <c r="Y48" s="373">
        <f>+ﾃ.ばいじん!$AL$30</f>
        <v>0</v>
      </c>
      <c r="Z48" s="374">
        <f>+ﾄ.混合廃棄物その他!$AL$30</f>
        <v>469</v>
      </c>
      <c r="AA48" s="375">
        <f t="shared" si="2"/>
        <v>9313.5</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2"/>
        <v>0</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6875.4</v>
      </c>
      <c r="I63" s="406">
        <f t="shared" si="9"/>
        <v>0.2</v>
      </c>
      <c r="J63" s="406">
        <f t="shared" si="9"/>
        <v>0</v>
      </c>
      <c r="K63" s="406">
        <f t="shared" si="9"/>
        <v>0</v>
      </c>
      <c r="L63" s="406">
        <f t="shared" si="9"/>
        <v>461</v>
      </c>
      <c r="M63" s="406">
        <f t="shared" si="9"/>
        <v>40.799999999999997</v>
      </c>
      <c r="N63" s="406">
        <f t="shared" si="9"/>
        <v>4449.2</v>
      </c>
      <c r="O63" s="406">
        <f t="shared" si="9"/>
        <v>75.099999999999994</v>
      </c>
      <c r="P63" s="406">
        <f t="shared" si="9"/>
        <v>0</v>
      </c>
      <c r="Q63" s="406">
        <f t="shared" si="9"/>
        <v>0</v>
      </c>
      <c r="R63" s="406">
        <f t="shared" si="9"/>
        <v>0</v>
      </c>
      <c r="S63" s="406">
        <f t="shared" si="9"/>
        <v>84.7</v>
      </c>
      <c r="T63" s="406">
        <f t="shared" si="9"/>
        <v>593.5</v>
      </c>
      <c r="U63" s="406">
        <f t="shared" si="9"/>
        <v>0</v>
      </c>
      <c r="V63" s="406">
        <f t="shared" si="9"/>
        <v>29079.200000000001</v>
      </c>
      <c r="W63" s="406">
        <f t="shared" si="9"/>
        <v>0</v>
      </c>
      <c r="X63" s="406">
        <f t="shared" si="9"/>
        <v>0</v>
      </c>
      <c r="Y63" s="406">
        <f t="shared" si="9"/>
        <v>0</v>
      </c>
      <c r="Z63" s="406">
        <f t="shared" si="9"/>
        <v>1735.9</v>
      </c>
      <c r="AA63" s="407">
        <f>+AA9+AA19+AA20</f>
        <v>43395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08" t="s">
        <v>324</v>
      </c>
      <c r="N4" s="96" t="s">
        <v>112</v>
      </c>
      <c r="O4" s="97" t="s">
        <v>113</v>
      </c>
    </row>
    <row r="5" spans="1:16" ht="20.100000000000001" customHeight="1" thickBot="1">
      <c r="A5" s="22" t="e">
        <f>+#REF!</f>
        <v>#REF!</v>
      </c>
      <c r="C5" s="21" t="s">
        <v>294</v>
      </c>
      <c r="M5" s="733"/>
      <c r="N5" s="233" t="str">
        <f>+表紙!N28</f>
        <v>○</v>
      </c>
      <c r="O5" s="234" t="str">
        <f>+表紙!O28</f>
        <v/>
      </c>
    </row>
    <row r="6" spans="1:16" ht="13.5">
      <c r="C6" s="467" t="s">
        <v>389</v>
      </c>
      <c r="D6" s="468"/>
      <c r="E6" s="468"/>
      <c r="F6" s="468"/>
      <c r="G6" s="468"/>
      <c r="H6" s="468"/>
      <c r="I6" s="468"/>
      <c r="J6" s="468"/>
      <c r="K6" s="468"/>
      <c r="L6" s="468"/>
      <c r="M6" s="468"/>
      <c r="N6" s="468"/>
      <c r="O6" s="468"/>
    </row>
    <row r="7" spans="1:16" ht="7.5" customHeight="1">
      <c r="C7" s="75"/>
      <c r="D7" s="76"/>
      <c r="E7" s="76"/>
      <c r="F7" s="76"/>
      <c r="G7" s="76"/>
      <c r="H7" s="76"/>
      <c r="I7" s="76"/>
      <c r="J7" s="76"/>
      <c r="K7" s="76"/>
      <c r="L7" s="76"/>
      <c r="M7" s="76"/>
      <c r="N7" s="76"/>
      <c r="O7" s="77"/>
    </row>
    <row r="8" spans="1:16" ht="12" customHeight="1">
      <c r="C8" s="490"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令和7年6月25日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神奈川県横浜市南区新川町5-28</v>
      </c>
      <c r="K16" s="746"/>
      <c r="L16" s="747"/>
      <c r="M16" s="747"/>
      <c r="N16" s="747"/>
      <c r="O16" s="748"/>
    </row>
    <row r="17" spans="1:15" ht="26.25" customHeight="1">
      <c r="C17" s="78"/>
      <c r="H17" s="23" t="s">
        <v>7</v>
      </c>
      <c r="I17" s="23"/>
      <c r="J17" s="746" t="str">
        <f>+表紙!J40</f>
        <v>株式会社　小俣組
代表取締役　小俣　順一</v>
      </c>
      <c r="K17" s="746"/>
      <c r="L17" s="747"/>
      <c r="M17" s="747"/>
      <c r="N17" s="747"/>
      <c r="O17" s="748"/>
    </row>
    <row r="18" spans="1:15">
      <c r="C18" s="78"/>
      <c r="J18" s="21" t="s">
        <v>8</v>
      </c>
      <c r="O18" s="79"/>
    </row>
    <row r="19" spans="1:15">
      <c r="C19" s="78"/>
      <c r="J19" s="24" t="s">
        <v>9</v>
      </c>
      <c r="K19" s="24"/>
      <c r="L19" s="759" t="str">
        <f>IF(+表紙!L42="","",+表紙!L42)</f>
        <v>045-251-3707</v>
      </c>
      <c r="M19" s="759"/>
      <c r="N19" s="759"/>
      <c r="O19" s="760"/>
    </row>
    <row r="20" spans="1:15">
      <c r="C20" s="78"/>
      <c r="J20" s="24"/>
      <c r="K20" s="24"/>
      <c r="O20" s="79"/>
    </row>
    <row r="21" spans="1:15" ht="6" customHeight="1">
      <c r="C21" s="78"/>
      <c r="O21" s="79"/>
    </row>
    <row r="22" spans="1:15" ht="30" customHeight="1">
      <c r="A22" s="22">
        <v>4</v>
      </c>
      <c r="C22" s="496"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84" t="s">
        <v>10</v>
      </c>
      <c r="D24" s="513"/>
      <c r="E24" s="514"/>
      <c r="F24" s="775" t="str">
        <f>+表紙!F47</f>
        <v>株式会社　小俣組</v>
      </c>
      <c r="G24" s="776"/>
      <c r="H24" s="777"/>
      <c r="I24" s="777"/>
      <c r="J24" s="777"/>
      <c r="K24" s="777"/>
      <c r="L24" s="777"/>
      <c r="M24" s="510" t="s">
        <v>435</v>
      </c>
      <c r="N24" s="780"/>
      <c r="O24" s="781"/>
    </row>
    <row r="25" spans="1:15" ht="18" customHeight="1">
      <c r="C25" s="515"/>
      <c r="D25" s="516"/>
      <c r="E25" s="517"/>
      <c r="F25" s="778"/>
      <c r="G25" s="779"/>
      <c r="H25" s="779"/>
      <c r="I25" s="779"/>
      <c r="J25" s="779"/>
      <c r="K25" s="779"/>
      <c r="L25" s="779"/>
      <c r="M25" s="782">
        <f>表紙!M48</f>
        <v>2722</v>
      </c>
      <c r="N25" s="783"/>
      <c r="O25" s="784"/>
    </row>
    <row r="26" spans="1:15" ht="18" customHeight="1">
      <c r="C26" s="484" t="s">
        <v>11</v>
      </c>
      <c r="D26" s="485"/>
      <c r="E26" s="486"/>
      <c r="F26" s="769" t="str">
        <f>+表紙!F49</f>
        <v>神奈川県横浜市南区新川町5-28</v>
      </c>
      <c r="G26" s="770"/>
      <c r="H26" s="770"/>
      <c r="I26" s="770"/>
      <c r="J26" s="770"/>
      <c r="K26" s="770"/>
      <c r="L26" s="126" t="s">
        <v>171</v>
      </c>
      <c r="M26" s="222"/>
      <c r="N26" s="773" t="str">
        <f>IF(+表紙!N49="","",+表紙!N49)</f>
        <v>045-251-3707</v>
      </c>
      <c r="O26" s="774"/>
    </row>
    <row r="27" spans="1:15" ht="18" customHeight="1">
      <c r="C27" s="487"/>
      <c r="D27" s="488"/>
      <c r="E27" s="489"/>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v>
      </c>
      <c r="M29" s="785"/>
      <c r="N29" s="744"/>
      <c r="O29" s="745"/>
    </row>
    <row r="30" spans="1:15" ht="22.5" customHeight="1">
      <c r="C30" s="295"/>
      <c r="D30" s="306" t="s">
        <v>19</v>
      </c>
      <c r="E30" s="307" t="s">
        <v>364</v>
      </c>
      <c r="F30" s="735" t="s">
        <v>365</v>
      </c>
      <c r="G30" s="444"/>
      <c r="H30" s="736"/>
      <c r="I30" s="735" t="s">
        <v>366</v>
      </c>
      <c r="J30" s="447"/>
      <c r="K30" s="454"/>
      <c r="L30" s="738">
        <f>+表紙!L53</f>
        <v>0</v>
      </c>
      <c r="M30" s="739"/>
      <c r="N30" s="308" t="s">
        <v>367</v>
      </c>
      <c r="O30" s="309"/>
    </row>
    <row r="31" spans="1:15" ht="22.5" customHeight="1">
      <c r="C31" s="295"/>
      <c r="D31" s="294"/>
      <c r="E31" s="310"/>
      <c r="F31" s="735" t="s">
        <v>368</v>
      </c>
      <c r="G31" s="444"/>
      <c r="H31" s="736"/>
      <c r="I31" s="737" t="s">
        <v>369</v>
      </c>
      <c r="J31" s="447"/>
      <c r="K31" s="447"/>
      <c r="L31" s="738">
        <f>+表紙!L54</f>
        <v>12365</v>
      </c>
      <c r="M31" s="739"/>
      <c r="N31" s="308" t="s">
        <v>367</v>
      </c>
      <c r="O31" s="309"/>
    </row>
    <row r="32" spans="1:15" ht="22.5" customHeight="1">
      <c r="C32" s="295"/>
      <c r="D32" s="450" t="s">
        <v>370</v>
      </c>
      <c r="E32" s="451"/>
      <c r="F32" s="735" t="s">
        <v>371</v>
      </c>
      <c r="G32" s="444"/>
      <c r="H32" s="736"/>
      <c r="I32" s="737" t="s">
        <v>372</v>
      </c>
      <c r="J32" s="447"/>
      <c r="K32" s="447"/>
      <c r="L32" s="738">
        <f>+表紙!L55</f>
        <v>0</v>
      </c>
      <c r="M32" s="739"/>
      <c r="N32" s="308" t="s">
        <v>373</v>
      </c>
      <c r="O32" s="309"/>
    </row>
    <row r="33" spans="3:15" ht="22.5" customHeight="1">
      <c r="C33" s="295"/>
      <c r="D33" s="450"/>
      <c r="E33" s="451"/>
      <c r="F33" s="735" t="s">
        <v>374</v>
      </c>
      <c r="G33" s="444"/>
      <c r="H33" s="736"/>
      <c r="I33" s="737" t="s">
        <v>375</v>
      </c>
      <c r="J33" s="447"/>
      <c r="K33" s="447"/>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377</v>
      </c>
      <c r="F36" s="743" t="str">
        <f>+表紙!F59</f>
        <v>122</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78" t="s">
        <v>297</v>
      </c>
      <c r="E39" s="480"/>
      <c r="F39" s="480"/>
      <c r="G39" s="479"/>
      <c r="H39" s="478" t="s">
        <v>317</v>
      </c>
      <c r="I39" s="479"/>
      <c r="J39" s="478" t="s">
        <v>298</v>
      </c>
      <c r="K39" s="480"/>
      <c r="L39" s="479"/>
      <c r="M39" s="478" t="s">
        <v>318</v>
      </c>
      <c r="N39" s="480"/>
      <c r="O39" s="479"/>
    </row>
    <row r="40" spans="3:15" ht="24.75" customHeight="1">
      <c r="C40" s="792"/>
      <c r="D40" s="461" t="s">
        <v>299</v>
      </c>
      <c r="E40" s="462"/>
      <c r="F40" s="462"/>
      <c r="G40" s="463"/>
      <c r="H40" s="245">
        <f>+表紙!H63</f>
        <v>15404.5</v>
      </c>
      <c r="I40" s="240" t="s">
        <v>4</v>
      </c>
      <c r="J40" s="464" t="s">
        <v>323</v>
      </c>
      <c r="K40" s="465"/>
      <c r="L40" s="466"/>
      <c r="M40" s="786">
        <f>+表紙!M63</f>
        <v>15404.5</v>
      </c>
      <c r="N40" s="787">
        <f>+表紙!N63</f>
        <v>0</v>
      </c>
      <c r="O40" s="305" t="s">
        <v>4</v>
      </c>
    </row>
    <row r="41" spans="3:15" ht="24.75" customHeight="1">
      <c r="C41" s="792"/>
      <c r="D41" s="461" t="s">
        <v>300</v>
      </c>
      <c r="E41" s="462"/>
      <c r="F41" s="462"/>
      <c r="G41" s="463"/>
      <c r="H41" s="245" t="str">
        <f>+表紙!H64</f>
        <v>0</v>
      </c>
      <c r="I41" s="240" t="s">
        <v>4</v>
      </c>
      <c r="J41" s="464" t="s">
        <v>304</v>
      </c>
      <c r="K41" s="465"/>
      <c r="L41" s="466"/>
      <c r="M41" s="786">
        <f>+表紙!M64</f>
        <v>4349.2999999999993</v>
      </c>
      <c r="N41" s="787">
        <f>+表紙!N64</f>
        <v>0</v>
      </c>
      <c r="O41" s="31" t="s">
        <v>4</v>
      </c>
    </row>
    <row r="42" spans="3:15" ht="24.75" customHeight="1">
      <c r="C42" s="792"/>
      <c r="D42" s="461" t="s">
        <v>301</v>
      </c>
      <c r="E42" s="462"/>
      <c r="F42" s="462"/>
      <c r="G42" s="463"/>
      <c r="H42" s="245" t="str">
        <f>+表紙!H65</f>
        <v>0</v>
      </c>
      <c r="I42" s="240" t="s">
        <v>4</v>
      </c>
      <c r="J42" s="788" t="s">
        <v>305</v>
      </c>
      <c r="K42" s="789"/>
      <c r="L42" s="790"/>
      <c r="M42" s="786" t="str">
        <f>+表紙!M65</f>
        <v>0</v>
      </c>
      <c r="N42" s="787">
        <f>+表紙!N65</f>
        <v>0</v>
      </c>
      <c r="O42" s="180" t="s">
        <v>4</v>
      </c>
    </row>
    <row r="43" spans="3:15" ht="24.75" customHeight="1">
      <c r="C43" s="175"/>
      <c r="D43" s="461" t="s">
        <v>302</v>
      </c>
      <c r="E43" s="462"/>
      <c r="F43" s="462"/>
      <c r="G43" s="463"/>
      <c r="H43" s="245" t="str">
        <f>+表紙!H66</f>
        <v>0</v>
      </c>
      <c r="I43" s="240" t="s">
        <v>4</v>
      </c>
      <c r="J43" s="788" t="s">
        <v>386</v>
      </c>
      <c r="K43" s="789"/>
      <c r="L43" s="790"/>
      <c r="M43" s="786" t="str">
        <f>+表紙!M66</f>
        <v>0</v>
      </c>
      <c r="N43" s="787">
        <f>+表紙!N66</f>
        <v>0</v>
      </c>
      <c r="O43" s="180" t="s">
        <v>4</v>
      </c>
    </row>
    <row r="44" spans="3:15" ht="24.75" customHeight="1">
      <c r="C44" s="239"/>
      <c r="D44" s="461" t="s">
        <v>303</v>
      </c>
      <c r="E44" s="462"/>
      <c r="F44" s="462"/>
      <c r="G44" s="463"/>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67"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57" t="s">
        <v>441</v>
      </c>
      <c r="E50" s="457"/>
      <c r="F50" s="457"/>
      <c r="G50" s="457"/>
      <c r="H50" s="457"/>
      <c r="I50" s="457"/>
      <c r="J50" s="457"/>
      <c r="K50" s="457"/>
      <c r="L50" s="457"/>
      <c r="M50" s="457"/>
      <c r="N50" s="457"/>
      <c r="O50" s="458"/>
    </row>
    <row r="51" spans="1:15" ht="15" customHeight="1">
      <c r="C51" s="181">
        <v>2</v>
      </c>
      <c r="D51" s="457" t="s">
        <v>361</v>
      </c>
      <c r="E51" s="457"/>
      <c r="F51" s="457"/>
      <c r="G51" s="457"/>
      <c r="H51" s="457"/>
      <c r="I51" s="457"/>
      <c r="J51" s="457"/>
      <c r="K51" s="457"/>
      <c r="L51" s="457"/>
      <c r="M51" s="457"/>
      <c r="N51" s="457"/>
      <c r="O51" s="458"/>
    </row>
    <row r="52" spans="1:15" ht="15" customHeight="1">
      <c r="C52" s="181"/>
      <c r="D52" s="457" t="s">
        <v>362</v>
      </c>
      <c r="E52" s="457"/>
      <c r="F52" s="457"/>
      <c r="G52" s="457"/>
      <c r="H52" s="457"/>
      <c r="I52" s="457"/>
      <c r="J52" s="457"/>
      <c r="K52" s="457"/>
      <c r="L52" s="457"/>
      <c r="M52" s="457"/>
      <c r="N52" s="457"/>
      <c r="O52" s="458"/>
    </row>
    <row r="53" spans="1:15" ht="39" customHeight="1">
      <c r="C53" s="181"/>
      <c r="D53" s="457" t="s">
        <v>378</v>
      </c>
      <c r="E53" s="457"/>
      <c r="F53" s="457"/>
      <c r="G53" s="457"/>
      <c r="H53" s="457"/>
      <c r="I53" s="457"/>
      <c r="J53" s="457"/>
      <c r="K53" s="457"/>
      <c r="L53" s="457"/>
      <c r="M53" s="457"/>
      <c r="N53" s="457"/>
      <c r="O53" s="458"/>
    </row>
    <row r="54" spans="1:15" ht="28.35" customHeight="1">
      <c r="A54" s="21"/>
      <c r="B54" s="21"/>
      <c r="C54" s="181">
        <v>3</v>
      </c>
      <c r="D54" s="457" t="s">
        <v>442</v>
      </c>
      <c r="E54" s="457"/>
      <c r="F54" s="457"/>
      <c r="G54" s="457"/>
      <c r="H54" s="457"/>
      <c r="I54" s="457"/>
      <c r="J54" s="457"/>
      <c r="K54" s="457"/>
      <c r="L54" s="457"/>
      <c r="M54" s="457"/>
      <c r="N54" s="457"/>
      <c r="O54" s="458"/>
    </row>
    <row r="55" spans="1:15" ht="28.35" customHeight="1">
      <c r="A55" s="21"/>
      <c r="B55" s="21"/>
      <c r="C55" s="181">
        <v>4</v>
      </c>
      <c r="D55" s="457" t="s">
        <v>461</v>
      </c>
      <c r="E55" s="457"/>
      <c r="F55" s="457"/>
      <c r="G55" s="457"/>
      <c r="H55" s="457"/>
      <c r="I55" s="457"/>
      <c r="J55" s="457"/>
      <c r="K55" s="457"/>
      <c r="L55" s="457"/>
      <c r="M55" s="457"/>
      <c r="N55" s="457"/>
      <c r="O55" s="458"/>
    </row>
    <row r="56" spans="1:15" ht="15" customHeight="1">
      <c r="A56" s="21"/>
      <c r="B56" s="21"/>
      <c r="C56" s="181"/>
      <c r="D56" s="182" t="s">
        <v>390</v>
      </c>
      <c r="E56" s="457" t="s">
        <v>311</v>
      </c>
      <c r="F56" s="457"/>
      <c r="G56" s="457"/>
      <c r="H56" s="457"/>
      <c r="I56" s="457"/>
      <c r="J56" s="457"/>
      <c r="K56" s="457"/>
      <c r="L56" s="457"/>
      <c r="M56" s="457"/>
      <c r="N56" s="457"/>
      <c r="O56" s="458"/>
    </row>
    <row r="57" spans="1:15" ht="15" customHeight="1">
      <c r="A57" s="21"/>
      <c r="B57" s="21"/>
      <c r="C57" s="181"/>
      <c r="D57" s="182" t="s">
        <v>391</v>
      </c>
      <c r="E57" s="457" t="s">
        <v>392</v>
      </c>
      <c r="F57" s="457"/>
      <c r="G57" s="457"/>
      <c r="H57" s="457"/>
      <c r="I57" s="457"/>
      <c r="J57" s="457"/>
      <c r="K57" s="457"/>
      <c r="L57" s="457"/>
      <c r="M57" s="457"/>
      <c r="N57" s="457"/>
      <c r="O57" s="458"/>
    </row>
    <row r="58" spans="1:15" ht="15" customHeight="1">
      <c r="A58" s="21"/>
      <c r="B58" s="21"/>
      <c r="C58" s="181"/>
      <c r="D58" s="182" t="s">
        <v>393</v>
      </c>
      <c r="E58" s="457" t="s">
        <v>394</v>
      </c>
      <c r="F58" s="457"/>
      <c r="G58" s="457"/>
      <c r="H58" s="457"/>
      <c r="I58" s="457"/>
      <c r="J58" s="457"/>
      <c r="K58" s="457"/>
      <c r="L58" s="457"/>
      <c r="M58" s="457"/>
      <c r="N58" s="457"/>
      <c r="O58" s="458"/>
    </row>
    <row r="59" spans="1:15" ht="15" customHeight="1">
      <c r="A59" s="21"/>
      <c r="B59" s="21"/>
      <c r="C59" s="181"/>
      <c r="D59" s="182" t="s">
        <v>395</v>
      </c>
      <c r="E59" s="457" t="s">
        <v>396</v>
      </c>
      <c r="F59" s="457"/>
      <c r="G59" s="457"/>
      <c r="H59" s="457"/>
      <c r="I59" s="457"/>
      <c r="J59" s="457"/>
      <c r="K59" s="457"/>
      <c r="L59" s="457"/>
      <c r="M59" s="457"/>
      <c r="N59" s="457"/>
      <c r="O59" s="458"/>
    </row>
    <row r="60" spans="1:15" ht="15" customHeight="1">
      <c r="A60" s="21"/>
      <c r="B60" s="21"/>
      <c r="C60" s="181"/>
      <c r="D60" s="182" t="s">
        <v>397</v>
      </c>
      <c r="E60" s="457" t="s">
        <v>398</v>
      </c>
      <c r="F60" s="457"/>
      <c r="G60" s="457"/>
      <c r="H60" s="457"/>
      <c r="I60" s="457"/>
      <c r="J60" s="457"/>
      <c r="K60" s="457"/>
      <c r="L60" s="457"/>
      <c r="M60" s="457"/>
      <c r="N60" s="457"/>
      <c r="O60" s="458"/>
    </row>
    <row r="61" spans="1:15" ht="15" customHeight="1">
      <c r="A61" s="21"/>
      <c r="B61" s="21"/>
      <c r="C61" s="181"/>
      <c r="D61" s="182" t="s">
        <v>399</v>
      </c>
      <c r="E61" s="457" t="s">
        <v>312</v>
      </c>
      <c r="F61" s="457"/>
      <c r="G61" s="457"/>
      <c r="H61" s="457"/>
      <c r="I61" s="457"/>
      <c r="J61" s="457"/>
      <c r="K61" s="457"/>
      <c r="L61" s="457"/>
      <c r="M61" s="457"/>
      <c r="N61" s="457"/>
      <c r="O61" s="458"/>
    </row>
    <row r="62" spans="1:15" ht="15" customHeight="1">
      <c r="A62" s="21"/>
      <c r="B62" s="21"/>
      <c r="C62" s="181"/>
      <c r="D62" s="182" t="s">
        <v>400</v>
      </c>
      <c r="E62" s="457" t="s">
        <v>401</v>
      </c>
      <c r="F62" s="457"/>
      <c r="G62" s="457"/>
      <c r="H62" s="457"/>
      <c r="I62" s="457"/>
      <c r="J62" s="457"/>
      <c r="K62" s="457"/>
      <c r="L62" s="457"/>
      <c r="M62" s="457"/>
      <c r="N62" s="457"/>
      <c r="O62" s="458"/>
    </row>
    <row r="63" spans="1:15" ht="15" customHeight="1">
      <c r="A63" s="21"/>
      <c r="B63" s="21"/>
      <c r="C63" s="181"/>
      <c r="D63" s="182" t="s">
        <v>402</v>
      </c>
      <c r="E63" s="457" t="s">
        <v>403</v>
      </c>
      <c r="F63" s="457"/>
      <c r="G63" s="457"/>
      <c r="H63" s="457"/>
      <c r="I63" s="457"/>
      <c r="J63" s="457"/>
      <c r="K63" s="457"/>
      <c r="L63" s="457"/>
      <c r="M63" s="457"/>
      <c r="N63" s="457"/>
      <c r="O63" s="458"/>
    </row>
    <row r="64" spans="1:15" ht="15" customHeight="1">
      <c r="A64" s="21"/>
      <c r="B64" s="21"/>
      <c r="C64" s="181"/>
      <c r="D64" s="182" t="s">
        <v>404</v>
      </c>
      <c r="E64" s="457" t="s">
        <v>405</v>
      </c>
      <c r="F64" s="457"/>
      <c r="G64" s="457"/>
      <c r="H64" s="457"/>
      <c r="I64" s="457"/>
      <c r="J64" s="457"/>
      <c r="K64" s="457"/>
      <c r="L64" s="457"/>
      <c r="M64" s="457"/>
      <c r="N64" s="457"/>
      <c r="O64" s="458"/>
    </row>
    <row r="65" spans="1:15" ht="15" customHeight="1">
      <c r="A65" s="21"/>
      <c r="B65" s="21"/>
      <c r="C65" s="181"/>
      <c r="D65" s="182" t="s">
        <v>306</v>
      </c>
      <c r="E65" s="457" t="s">
        <v>313</v>
      </c>
      <c r="F65" s="457"/>
      <c r="G65" s="457"/>
      <c r="H65" s="457"/>
      <c r="I65" s="457"/>
      <c r="J65" s="457"/>
      <c r="K65" s="457"/>
      <c r="L65" s="457"/>
      <c r="M65" s="457"/>
      <c r="N65" s="457"/>
      <c r="O65" s="458"/>
    </row>
    <row r="66" spans="1:15" ht="28.35" customHeight="1">
      <c r="A66" s="21"/>
      <c r="B66" s="21"/>
      <c r="C66" s="181"/>
      <c r="D66" s="182" t="s">
        <v>307</v>
      </c>
      <c r="E66" s="457" t="s">
        <v>406</v>
      </c>
      <c r="F66" s="457"/>
      <c r="G66" s="457"/>
      <c r="H66" s="457"/>
      <c r="I66" s="457"/>
      <c r="J66" s="457"/>
      <c r="K66" s="457"/>
      <c r="L66" s="457"/>
      <c r="M66" s="457"/>
      <c r="N66" s="457"/>
      <c r="O66" s="458"/>
    </row>
    <row r="67" spans="1:15" ht="15" customHeight="1">
      <c r="A67" s="21"/>
      <c r="B67" s="21"/>
      <c r="C67" s="181"/>
      <c r="D67" s="182" t="s">
        <v>308</v>
      </c>
      <c r="E67" s="457" t="s">
        <v>314</v>
      </c>
      <c r="F67" s="457"/>
      <c r="G67" s="457"/>
      <c r="H67" s="457"/>
      <c r="I67" s="457"/>
      <c r="J67" s="457"/>
      <c r="K67" s="457"/>
      <c r="L67" s="457"/>
      <c r="M67" s="457"/>
      <c r="N67" s="457"/>
      <c r="O67" s="458"/>
    </row>
    <row r="68" spans="1:15" ht="28.35" customHeight="1">
      <c r="A68" s="21"/>
      <c r="B68" s="21"/>
      <c r="C68" s="181"/>
      <c r="D68" s="182" t="s">
        <v>309</v>
      </c>
      <c r="E68" s="457" t="s">
        <v>407</v>
      </c>
      <c r="F68" s="457"/>
      <c r="G68" s="457"/>
      <c r="H68" s="457"/>
      <c r="I68" s="457"/>
      <c r="J68" s="457"/>
      <c r="K68" s="457"/>
      <c r="L68" s="457"/>
      <c r="M68" s="457"/>
      <c r="N68" s="457"/>
      <c r="O68" s="458"/>
    </row>
    <row r="69" spans="1:15" ht="28.35" customHeight="1">
      <c r="A69" s="21"/>
      <c r="B69" s="21"/>
      <c r="C69" s="181"/>
      <c r="D69" s="182" t="s">
        <v>310</v>
      </c>
      <c r="E69" s="457" t="s">
        <v>315</v>
      </c>
      <c r="F69" s="457"/>
      <c r="G69" s="457"/>
      <c r="H69" s="457"/>
      <c r="I69" s="457"/>
      <c r="J69" s="457"/>
      <c r="K69" s="457"/>
      <c r="L69" s="457"/>
      <c r="M69" s="457"/>
      <c r="N69" s="457"/>
      <c r="O69" s="458"/>
    </row>
    <row r="70" spans="1:15" ht="28.35" customHeight="1">
      <c r="A70" s="21"/>
      <c r="B70" s="21"/>
      <c r="C70" s="181">
        <v>5</v>
      </c>
      <c r="D70" s="457" t="s">
        <v>385</v>
      </c>
      <c r="E70" s="457"/>
      <c r="F70" s="457"/>
      <c r="G70" s="457"/>
      <c r="H70" s="457"/>
      <c r="I70" s="457"/>
      <c r="J70" s="457"/>
      <c r="K70" s="457"/>
      <c r="L70" s="457"/>
      <c r="M70" s="457"/>
      <c r="N70" s="457"/>
      <c r="O70" s="458"/>
    </row>
    <row r="71" spans="1:15" ht="15" customHeight="1">
      <c r="A71" s="21"/>
      <c r="B71" s="21"/>
      <c r="C71" s="181">
        <v>6</v>
      </c>
      <c r="D71" s="457" t="s">
        <v>384</v>
      </c>
      <c r="E71" s="457"/>
      <c r="F71" s="457"/>
      <c r="G71" s="457"/>
      <c r="H71" s="457"/>
      <c r="I71" s="457"/>
      <c r="J71" s="457"/>
      <c r="K71" s="457"/>
      <c r="L71" s="457"/>
      <c r="M71" s="457"/>
      <c r="N71" s="457"/>
      <c r="O71" s="458"/>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2838.6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4036.8</v>
      </c>
      <c r="E24" s="629"/>
      <c r="F24" s="629"/>
      <c r="G24" s="194" t="s">
        <v>197</v>
      </c>
      <c r="H24" s="607">
        <f>+F12</f>
        <v>2838.6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2838.6</v>
      </c>
      <c r="Q27" s="612"/>
      <c r="R27" s="612"/>
      <c r="S27" s="612"/>
      <c r="T27" s="44" t="s">
        <v>38</v>
      </c>
      <c r="U27" s="64"/>
      <c r="V27" s="64"/>
      <c r="Y27" s="62" t="s">
        <v>39</v>
      </c>
      <c r="Z27" s="65"/>
      <c r="AH27" s="53"/>
      <c r="AI27" s="53"/>
      <c r="AJ27" s="53"/>
      <c r="AK27" s="53"/>
      <c r="AL27" s="575">
        <f>+AH18+P27</f>
        <v>2838.6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4036.8</v>
      </c>
      <c r="E29" s="629"/>
      <c r="F29" s="629"/>
      <c r="G29" s="194" t="s">
        <v>197</v>
      </c>
      <c r="H29" s="607">
        <f>+AL27</f>
        <v>2838.6</v>
      </c>
      <c r="I29" s="608"/>
      <c r="J29" s="194" t="s">
        <v>197</v>
      </c>
      <c r="M29" s="581"/>
      <c r="P29" s="56"/>
      <c r="Q29" s="144"/>
      <c r="R29" s="51" t="s">
        <v>182</v>
      </c>
      <c r="S29" s="583" t="s">
        <v>33</v>
      </c>
      <c r="T29" s="597"/>
      <c r="U29" s="597"/>
      <c r="V29" s="598"/>
      <c r="W29" s="48"/>
      <c r="X29" s="66"/>
      <c r="Y29" s="613" t="s">
        <v>257</v>
      </c>
      <c r="Z29" s="614"/>
      <c r="AA29" s="569">
        <v>2838.6</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91.6</v>
      </c>
      <c r="E30" s="629"/>
      <c r="F30" s="629"/>
      <c r="G30" s="194" t="s">
        <v>197</v>
      </c>
      <c r="H30" s="607">
        <f>+AL30</f>
        <v>59.4</v>
      </c>
      <c r="I30" s="608"/>
      <c r="J30" s="194" t="s">
        <v>197</v>
      </c>
      <c r="M30" s="581"/>
      <c r="P30" s="56"/>
      <c r="R30" s="611">
        <f>+ROUND(AA28,1)+ROUND(AA29,1)+ROUND(AA30,1)</f>
        <v>2838.6</v>
      </c>
      <c r="S30" s="612"/>
      <c r="T30" s="612"/>
      <c r="U30" s="612"/>
      <c r="V30" s="44" t="s">
        <v>16</v>
      </c>
      <c r="Y30" s="613" t="s">
        <v>185</v>
      </c>
      <c r="Z30" s="614"/>
      <c r="AA30" s="569"/>
      <c r="AB30" s="570"/>
      <c r="AC30" s="570"/>
      <c r="AD30" s="570"/>
      <c r="AE30" s="570"/>
      <c r="AF30" s="44" t="s">
        <v>13</v>
      </c>
      <c r="AL30" s="561">
        <v>59.4</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0.2</v>
      </c>
      <c r="Q27" s="612"/>
      <c r="R27" s="612"/>
      <c r="S27" s="612"/>
      <c r="T27" s="44" t="s">
        <v>38</v>
      </c>
      <c r="U27" s="64"/>
      <c r="V27" s="64"/>
      <c r="Y27" s="62" t="s">
        <v>39</v>
      </c>
      <c r="Z27" s="65"/>
      <c r="AH27" s="53"/>
      <c r="AI27" s="53"/>
      <c r="AJ27" s="53"/>
      <c r="AK27" s="53"/>
      <c r="AL27" s="575">
        <f>+AH18+P27</f>
        <v>0.2</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0.2</v>
      </c>
      <c r="I29" s="608"/>
      <c r="J29" s="194" t="s">
        <v>197</v>
      </c>
      <c r="M29" s="581"/>
      <c r="P29" s="56"/>
      <c r="Q29" s="144"/>
      <c r="R29" s="51" t="s">
        <v>182</v>
      </c>
      <c r="S29" s="583" t="s">
        <v>33</v>
      </c>
      <c r="T29" s="597"/>
      <c r="U29" s="597"/>
      <c r="V29" s="598"/>
      <c r="W29" s="48"/>
      <c r="X29" s="66"/>
      <c r="Y29" s="613" t="s">
        <v>257</v>
      </c>
      <c r="Z29" s="614"/>
      <c r="AA29" s="569">
        <v>0.2</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0.2</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246.2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214.8</v>
      </c>
      <c r="E24" s="629"/>
      <c r="F24" s="629"/>
      <c r="G24" s="194" t="s">
        <v>197</v>
      </c>
      <c r="H24" s="607">
        <f>+F12</f>
        <v>246.2</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246.2</v>
      </c>
      <c r="Q27" s="612"/>
      <c r="R27" s="612"/>
      <c r="S27" s="612"/>
      <c r="T27" s="44" t="s">
        <v>38</v>
      </c>
      <c r="U27" s="64"/>
      <c r="V27" s="64"/>
      <c r="Y27" s="62" t="s">
        <v>39</v>
      </c>
      <c r="Z27" s="65"/>
      <c r="AH27" s="53"/>
      <c r="AI27" s="53"/>
      <c r="AJ27" s="53"/>
      <c r="AK27" s="53"/>
      <c r="AL27" s="575">
        <f>+AH18+P27</f>
        <v>246.2</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214.8</v>
      </c>
      <c r="E29" s="629"/>
      <c r="F29" s="629"/>
      <c r="G29" s="194" t="s">
        <v>197</v>
      </c>
      <c r="H29" s="607">
        <f>+AL27</f>
        <v>246.2</v>
      </c>
      <c r="I29" s="608"/>
      <c r="J29" s="194" t="s">
        <v>197</v>
      </c>
      <c r="M29" s="581"/>
      <c r="P29" s="56"/>
      <c r="Q29" s="144"/>
      <c r="R29" s="51" t="s">
        <v>182</v>
      </c>
      <c r="S29" s="583" t="s">
        <v>33</v>
      </c>
      <c r="T29" s="597"/>
      <c r="U29" s="597"/>
      <c r="V29" s="598"/>
      <c r="W29" s="48"/>
      <c r="X29" s="66"/>
      <c r="Y29" s="613" t="s">
        <v>257</v>
      </c>
      <c r="Z29" s="614"/>
      <c r="AA29" s="569">
        <v>246.2</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85.7</v>
      </c>
      <c r="E30" s="629"/>
      <c r="F30" s="629"/>
      <c r="G30" s="194" t="s">
        <v>197</v>
      </c>
      <c r="H30" s="607">
        <f>+AL30</f>
        <v>204.5</v>
      </c>
      <c r="I30" s="608"/>
      <c r="J30" s="194" t="s">
        <v>197</v>
      </c>
      <c r="M30" s="581"/>
      <c r="P30" s="56"/>
      <c r="R30" s="611">
        <f>+ROUND(AA28,1)+ROUND(AA29,1)+ROUND(AA30,1)</f>
        <v>246.2</v>
      </c>
      <c r="S30" s="612"/>
      <c r="T30" s="612"/>
      <c r="U30" s="612"/>
      <c r="V30" s="44" t="s">
        <v>16</v>
      </c>
      <c r="Y30" s="613" t="s">
        <v>185</v>
      </c>
      <c r="Z30" s="614"/>
      <c r="AA30" s="569"/>
      <c r="AB30" s="570"/>
      <c r="AC30" s="570"/>
      <c r="AD30" s="570"/>
      <c r="AE30" s="570"/>
      <c r="AF30" s="44" t="s">
        <v>13</v>
      </c>
      <c r="AL30" s="561">
        <v>204.5</v>
      </c>
      <c r="AM30" s="562"/>
      <c r="AN30" s="562"/>
      <c r="AO30" s="562"/>
      <c r="AP30" s="52" t="s">
        <v>13</v>
      </c>
      <c r="AS30" s="606"/>
      <c r="AT30" s="603"/>
      <c r="AU30" s="603"/>
      <c r="AV30" s="604"/>
      <c r="AW30" s="405"/>
    </row>
    <row r="31" spans="2:51"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14.2</v>
      </c>
      <c r="E24" s="629"/>
      <c r="F24" s="629"/>
      <c r="G24" s="194" t="s">
        <v>197</v>
      </c>
      <c r="H24" s="607">
        <f>+F12</f>
        <v>26.6</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26.6</v>
      </c>
      <c r="Q27" s="612"/>
      <c r="R27" s="612"/>
      <c r="S27" s="612"/>
      <c r="T27" s="44" t="s">
        <v>38</v>
      </c>
      <c r="U27" s="64"/>
      <c r="V27" s="64"/>
      <c r="Y27" s="62" t="s">
        <v>39</v>
      </c>
      <c r="Z27" s="65"/>
      <c r="AH27" s="53"/>
      <c r="AI27" s="53"/>
      <c r="AJ27" s="53"/>
      <c r="AK27" s="53"/>
      <c r="AL27" s="575">
        <f>+AH18+P27</f>
        <v>26.6</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14.2</v>
      </c>
      <c r="E29" s="629"/>
      <c r="F29" s="629"/>
      <c r="G29" s="194" t="s">
        <v>197</v>
      </c>
      <c r="H29" s="607">
        <f>+AL27</f>
        <v>26.6</v>
      </c>
      <c r="I29" s="608"/>
      <c r="J29" s="194" t="s">
        <v>197</v>
      </c>
      <c r="M29" s="581"/>
      <c r="P29" s="56"/>
      <c r="Q29" s="144"/>
      <c r="R29" s="51" t="s">
        <v>182</v>
      </c>
      <c r="S29" s="583" t="s">
        <v>33</v>
      </c>
      <c r="T29" s="597"/>
      <c r="U29" s="597"/>
      <c r="V29" s="598"/>
      <c r="W29" s="48"/>
      <c r="X29" s="66"/>
      <c r="Y29" s="613" t="s">
        <v>257</v>
      </c>
      <c r="Z29" s="614"/>
      <c r="AA29" s="569">
        <v>26.6</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8.8000000000000007</v>
      </c>
      <c r="E30" s="629"/>
      <c r="F30" s="629"/>
      <c r="G30" s="194" t="s">
        <v>197</v>
      </c>
      <c r="H30" s="607">
        <f>+AL30</f>
        <v>26.6</v>
      </c>
      <c r="I30" s="608"/>
      <c r="J30" s="194" t="s">
        <v>197</v>
      </c>
      <c r="M30" s="581"/>
      <c r="P30" s="56"/>
      <c r="R30" s="611">
        <f>+ROUND(AA28,1)+ROUND(AA29,1)+ROUND(AA30,1)</f>
        <v>26.6</v>
      </c>
      <c r="S30" s="612"/>
      <c r="T30" s="612"/>
      <c r="U30" s="612"/>
      <c r="V30" s="44" t="s">
        <v>16</v>
      </c>
      <c r="Y30" s="613" t="s">
        <v>185</v>
      </c>
      <c r="Z30" s="614"/>
      <c r="AA30" s="569"/>
      <c r="AB30" s="570"/>
      <c r="AC30" s="570"/>
      <c r="AD30" s="570"/>
      <c r="AE30" s="570"/>
      <c r="AF30" s="44" t="s">
        <v>13</v>
      </c>
      <c r="AL30" s="561">
        <v>26.6</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　小俣組</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949.5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3499.7</v>
      </c>
      <c r="E24" s="629"/>
      <c r="F24" s="629"/>
      <c r="G24" s="194" t="s">
        <v>197</v>
      </c>
      <c r="H24" s="607">
        <f>+F12</f>
        <v>949.5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949.5</v>
      </c>
      <c r="Q27" s="612"/>
      <c r="R27" s="612"/>
      <c r="S27" s="612"/>
      <c r="T27" s="44" t="s">
        <v>38</v>
      </c>
      <c r="U27" s="64"/>
      <c r="V27" s="64"/>
      <c r="Y27" s="62" t="s">
        <v>39</v>
      </c>
      <c r="Z27" s="65"/>
      <c r="AH27" s="53"/>
      <c r="AI27" s="53"/>
      <c r="AJ27" s="53"/>
      <c r="AK27" s="53"/>
      <c r="AL27" s="575">
        <f>+AH18+P27</f>
        <v>949.5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3499.7</v>
      </c>
      <c r="E29" s="629"/>
      <c r="F29" s="629"/>
      <c r="G29" s="194" t="s">
        <v>197</v>
      </c>
      <c r="H29" s="607">
        <f>+AL27</f>
        <v>949.5</v>
      </c>
      <c r="I29" s="608"/>
      <c r="J29" s="194" t="s">
        <v>197</v>
      </c>
      <c r="M29" s="581"/>
      <c r="P29" s="56"/>
      <c r="Q29" s="144"/>
      <c r="R29" s="51" t="s">
        <v>182</v>
      </c>
      <c r="S29" s="583" t="s">
        <v>33</v>
      </c>
      <c r="T29" s="597"/>
      <c r="U29" s="597"/>
      <c r="V29" s="598"/>
      <c r="W29" s="48"/>
      <c r="X29" s="66"/>
      <c r="Y29" s="613" t="s">
        <v>257</v>
      </c>
      <c r="Z29" s="614"/>
      <c r="AA29" s="569">
        <v>949.5</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1472.1</v>
      </c>
      <c r="E30" s="629"/>
      <c r="F30" s="629"/>
      <c r="G30" s="194" t="s">
        <v>197</v>
      </c>
      <c r="H30" s="607">
        <f>+AL30</f>
        <v>600.9</v>
      </c>
      <c r="I30" s="608"/>
      <c r="J30" s="194" t="s">
        <v>197</v>
      </c>
      <c r="M30" s="581"/>
      <c r="P30" s="56"/>
      <c r="R30" s="611">
        <f>+ROUND(AA28,1)+ROUND(AA29,1)+ROUND(AA30,1)</f>
        <v>949.5</v>
      </c>
      <c r="S30" s="612"/>
      <c r="T30" s="612"/>
      <c r="U30" s="612"/>
      <c r="V30" s="44" t="s">
        <v>16</v>
      </c>
      <c r="Y30" s="613" t="s">
        <v>185</v>
      </c>
      <c r="Z30" s="614"/>
      <c r="AA30" s="569"/>
      <c r="AB30" s="570"/>
      <c r="AC30" s="570"/>
      <c r="AD30" s="570"/>
      <c r="AE30" s="570"/>
      <c r="AF30" s="44" t="s">
        <v>13</v>
      </c>
      <c r="AL30" s="561">
        <v>600.9</v>
      </c>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2025-06-27T05:37:51Z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