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defaultThemeVersion="124226"/>
  <xr:revisionPtr revIDLastSave="0" documentId="8_{E2450A00-88F6-416D-8757-E5D579287069}"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75" yWindow="1560" windowWidth="19215" windowHeight="9735" tabRatio="899"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X18" i="86" s="1"/>
  <c r="X21"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H32" i="94" l="1"/>
  <c r="H31" i="94" s="1"/>
  <c r="H26" i="94" s="1"/>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K145" i="95" l="1"/>
  <c r="K121" i="98"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2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indexed="81"/>
            <rFont val="ＭＳ Ｐゴシック"/>
            <family val="3"/>
            <charset val="128"/>
          </rPr>
          <t xml:space="preserve">産業分類をメニューから選んでください。
</t>
        </r>
      </text>
    </comment>
    <comment ref="N54" authorId="0" shapeId="0" xr:uid="{00000000-0006-0000-0000-000004000000}">
      <text>
        <r>
          <rPr>
            <b/>
            <sz val="11"/>
            <color indexed="81"/>
            <rFont val="ＭＳ Ｐゴシック"/>
            <family val="3"/>
            <charset val="128"/>
          </rPr>
          <t>事業の種類を具体的に記載してください。</t>
        </r>
      </text>
    </comment>
    <comment ref="K89" authorId="0" shapeId="0" xr:uid="{00000000-0006-0000-0000-000005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6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indexed="81"/>
            <rFont val="ＭＳ Ｐゴシック"/>
            <family val="3"/>
            <charset val="128"/>
          </rPr>
          <t>種類ごとのシートから自動的に計算されます。</t>
        </r>
      </text>
    </comment>
    <comment ref="K145" authorId="0" shapeId="0" xr:uid="{00000000-0006-0000-0000-00000A000000}">
      <text>
        <r>
          <rPr>
            <b/>
            <sz val="11"/>
            <color indexed="81"/>
            <rFont val="ＭＳ Ｐゴシック"/>
            <family val="3"/>
            <charset val="128"/>
          </rPr>
          <t>種類ごとのシートから自動的に計算されます。</t>
        </r>
      </text>
    </comment>
    <comment ref="K157" authorId="0" shapeId="0" xr:uid="{00000000-0006-0000-0000-00000B000000}">
      <text>
        <r>
          <rPr>
            <b/>
            <sz val="11"/>
            <color indexed="81"/>
            <rFont val="ＭＳ Ｐゴシック"/>
            <family val="3"/>
            <charset val="128"/>
          </rPr>
          <t>種類ごとのシートから自動的に計算されます。</t>
        </r>
      </text>
    </comment>
    <comment ref="K158" authorId="0" shapeId="0" xr:uid="{00000000-0006-0000-0000-00000C000000}">
      <text>
        <r>
          <rPr>
            <b/>
            <sz val="11"/>
            <color indexed="81"/>
            <rFont val="ＭＳ Ｐゴシック"/>
            <family val="3"/>
            <charset val="128"/>
          </rPr>
          <t>種類ごとのシートから自動的に計算されます。</t>
        </r>
      </text>
    </comment>
    <comment ref="K169" authorId="0" shapeId="0" xr:uid="{00000000-0006-0000-0000-00000D000000}">
      <text>
        <r>
          <rPr>
            <b/>
            <sz val="11"/>
            <color indexed="81"/>
            <rFont val="ＭＳ Ｐゴシック"/>
            <family val="3"/>
            <charset val="128"/>
          </rPr>
          <t>種類ごとのシートから自動的に計算されます。</t>
        </r>
      </text>
    </comment>
    <comment ref="K170" authorId="0" shapeId="0" xr:uid="{00000000-0006-0000-0000-00000E000000}">
      <text>
        <r>
          <rPr>
            <b/>
            <sz val="11"/>
            <color indexed="81"/>
            <rFont val="ＭＳ Ｐゴシック"/>
            <family val="3"/>
            <charset val="128"/>
          </rPr>
          <t>種類ごとのシートから自動的に計算されます。</t>
        </r>
      </text>
    </comment>
    <comment ref="K183" authorId="0" shapeId="0" xr:uid="{00000000-0006-0000-0000-00000F000000}">
      <text>
        <r>
          <rPr>
            <b/>
            <sz val="11"/>
            <color indexed="81"/>
            <rFont val="ＭＳ Ｐゴシック"/>
            <family val="3"/>
            <charset val="128"/>
          </rPr>
          <t>種類ごとのシートから自動的に計算されます。</t>
        </r>
      </text>
    </comment>
    <comment ref="K195" authorId="0" shapeId="0" xr:uid="{00000000-0006-0000-0000-000010000000}">
      <text>
        <r>
          <rPr>
            <b/>
            <sz val="11"/>
            <color indexed="81"/>
            <rFont val="ＭＳ Ｐゴシック"/>
            <family val="3"/>
            <charset val="128"/>
          </rPr>
          <t>種類ごとのシートから自動的に計算されます。</t>
        </r>
      </text>
    </comment>
    <comment ref="K208" authorId="0" shapeId="0" xr:uid="{00000000-0006-0000-0000-000011000000}">
      <text>
        <r>
          <rPr>
            <b/>
            <sz val="11"/>
            <color indexed="81"/>
            <rFont val="ＭＳ Ｐゴシック"/>
            <family val="3"/>
            <charset val="128"/>
          </rPr>
          <t>種類ごとのシートから自動的に計算されます。</t>
        </r>
      </text>
    </comment>
    <comment ref="K209" authorId="0" shapeId="0" xr:uid="{00000000-0006-0000-0000-000012000000}">
      <text>
        <r>
          <rPr>
            <b/>
            <sz val="11"/>
            <color indexed="81"/>
            <rFont val="ＭＳ Ｐゴシック"/>
            <family val="3"/>
            <charset val="128"/>
          </rPr>
          <t>種類ごとのシートから自動的に計算されます。</t>
        </r>
      </text>
    </comment>
    <comment ref="K210" authorId="0" shapeId="0" xr:uid="{00000000-0006-0000-0000-000013000000}">
      <text>
        <r>
          <rPr>
            <b/>
            <sz val="11"/>
            <color indexed="81"/>
            <rFont val="ＭＳ Ｐゴシック"/>
            <family val="3"/>
            <charset val="128"/>
          </rPr>
          <t>種類ごとのシートから自動的に計算されます。</t>
        </r>
      </text>
    </comment>
    <comment ref="K211" authorId="0" shapeId="0" xr:uid="{00000000-0006-0000-0000-000014000000}">
      <text>
        <r>
          <rPr>
            <b/>
            <sz val="11"/>
            <color indexed="81"/>
            <rFont val="ＭＳ Ｐゴシック"/>
            <family val="3"/>
            <charset val="128"/>
          </rPr>
          <t>種類ごとのシートから自動的に計算されます。</t>
        </r>
      </text>
    </comment>
    <comment ref="K212" authorId="0" shapeId="0" xr:uid="{00000000-0006-0000-0000-000015000000}">
      <text>
        <r>
          <rPr>
            <b/>
            <sz val="11"/>
            <color indexed="81"/>
            <rFont val="ＭＳ Ｐゴシック"/>
            <family val="3"/>
            <charset val="128"/>
          </rPr>
          <t>種類ごとのシートから自動的に計算されます。</t>
        </r>
      </text>
    </comment>
    <comment ref="K225" authorId="0" shapeId="0" xr:uid="{00000000-0006-0000-0000-000016000000}">
      <text>
        <r>
          <rPr>
            <b/>
            <sz val="11"/>
            <color indexed="81"/>
            <rFont val="ＭＳ Ｐゴシック"/>
            <family val="3"/>
            <charset val="128"/>
          </rPr>
          <t>種類ごとのシートから自動的に計算されます。</t>
        </r>
      </text>
    </comment>
    <comment ref="K226" authorId="0" shapeId="0" xr:uid="{00000000-0006-0000-0000-000017000000}">
      <text>
        <r>
          <rPr>
            <b/>
            <sz val="11"/>
            <color indexed="81"/>
            <rFont val="ＭＳ Ｐゴシック"/>
            <family val="3"/>
            <charset val="128"/>
          </rPr>
          <t>種類ごとのシートから自動的に計算されます。</t>
        </r>
      </text>
    </comment>
    <comment ref="K227" authorId="0" shapeId="0" xr:uid="{00000000-0006-0000-0000-000018000000}">
      <text>
        <r>
          <rPr>
            <b/>
            <sz val="11"/>
            <color indexed="81"/>
            <rFont val="ＭＳ Ｐゴシック"/>
            <family val="3"/>
            <charset val="128"/>
          </rPr>
          <t>種類ごとのシートから自動的に計算されます。</t>
        </r>
      </text>
    </comment>
    <comment ref="K228" authorId="0" shapeId="0" xr:uid="{00000000-0006-0000-0000-000019000000}">
      <text>
        <r>
          <rPr>
            <b/>
            <sz val="11"/>
            <color indexed="81"/>
            <rFont val="ＭＳ Ｐゴシック"/>
            <family val="3"/>
            <charset val="128"/>
          </rPr>
          <t>種類ごとのシートから自動的に計算されます。</t>
        </r>
      </text>
    </comment>
    <comment ref="K229" authorId="0" shapeId="0" xr:uid="{00000000-0006-0000-0000-00001A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indexed="81"/>
            <rFont val="ＭＳ Ｐゴシック"/>
            <family val="3"/>
            <charset val="128"/>
          </rPr>
          <t>前年度（令和７年度）の実績を記入してください。</t>
        </r>
      </text>
    </comment>
    <comment ref="F26" authorId="0" shapeId="0" xr:uid="{00000000-0006-0000-0100-000019000000}">
      <text>
        <r>
          <rPr>
            <sz val="9"/>
            <color indexed="81"/>
            <rFont val="ＭＳ Ｐゴシック"/>
            <family val="3"/>
            <charset val="128"/>
          </rPr>
          <t>前年度（令和７年度）の実績を記入してください。</t>
        </r>
      </text>
    </comment>
    <comment ref="F27" authorId="0" shapeId="0" xr:uid="{00000000-0006-0000-0100-00001A00000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00000000-0006-0000-0100-000022000000}">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indexed="81"/>
            <rFont val="ＭＳ Ｐゴシック"/>
            <family val="3"/>
            <charset val="128"/>
          </rPr>
          <t>前年度（令和７年度）の実績を記入してください。</t>
        </r>
      </text>
    </comment>
    <comment ref="F26" authorId="0" shapeId="0" xr:uid="{00000000-0006-0000-0200-000019000000}">
      <text>
        <r>
          <rPr>
            <sz val="9"/>
            <color indexed="81"/>
            <rFont val="ＭＳ Ｐゴシック"/>
            <family val="3"/>
            <charset val="128"/>
          </rPr>
          <t>前年度（令和７年度）の実績を記入してください。</t>
        </r>
      </text>
    </comment>
    <comment ref="F27" authorId="0" shapeId="0" xr:uid="{00000000-0006-0000-0200-00001A000000}">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0000000-0006-0000-0200-000022000000}">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indexed="81"/>
            <rFont val="ＭＳ Ｐゴシック"/>
            <family val="3"/>
            <charset val="128"/>
          </rPr>
          <t>前年度（令和７年度）の実績を記入してください。</t>
        </r>
      </text>
    </comment>
    <comment ref="F33" authorId="0" shapeId="0" xr:uid="{00000000-0006-0000-0200-000029000000}">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indexed="81"/>
            <rFont val="ＭＳ Ｐゴシック"/>
            <family val="3"/>
            <charset val="128"/>
          </rPr>
          <t>前年度（令和７年度）の実績を記入してください。</t>
        </r>
      </text>
    </comment>
    <comment ref="F26" authorId="0" shapeId="0" xr:uid="{00000000-0006-0000-0300-000019000000}">
      <text>
        <r>
          <rPr>
            <sz val="9"/>
            <color indexed="81"/>
            <rFont val="ＭＳ Ｐゴシック"/>
            <family val="3"/>
            <charset val="128"/>
          </rPr>
          <t>前年度（令和７年度）の実績を記入してください。</t>
        </r>
      </text>
    </comment>
    <comment ref="F27" authorId="0" shapeId="0" xr:uid="{00000000-0006-0000-0300-00001A000000}">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00000000-0006-0000-0300-000022000000}">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indexed="81"/>
            <rFont val="ＭＳ Ｐゴシック"/>
            <family val="3"/>
            <charset val="128"/>
          </rPr>
          <t>前年度（令和７年度）の実績を記入してください。</t>
        </r>
      </text>
    </comment>
    <comment ref="F33" authorId="0" shapeId="0" xr:uid="{00000000-0006-0000-0300-000029000000}">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indexed="81"/>
            <rFont val="ＭＳ Ｐゴシック"/>
            <family val="3"/>
            <charset val="128"/>
          </rPr>
          <t>前年度（令和７年度）の実績を記入してください。</t>
        </r>
      </text>
    </comment>
    <comment ref="F26" authorId="0" shapeId="0" xr:uid="{00000000-0006-0000-0400-000019000000}">
      <text>
        <r>
          <rPr>
            <sz val="9"/>
            <color indexed="81"/>
            <rFont val="ＭＳ Ｐゴシック"/>
            <family val="3"/>
            <charset val="128"/>
          </rPr>
          <t>前年度（令和７年度）の実績を記入してください。</t>
        </r>
      </text>
    </comment>
    <comment ref="F27" authorId="0" shapeId="0" xr:uid="{00000000-0006-0000-0400-00001A000000}">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00000000-0006-0000-0400-000022000000}">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indexed="81"/>
            <rFont val="ＭＳ Ｐゴシック"/>
            <family val="3"/>
            <charset val="128"/>
          </rPr>
          <t>前年度（令和７年度）の実績を記入してください。</t>
        </r>
      </text>
    </comment>
    <comment ref="F33" authorId="0" shapeId="0" xr:uid="{00000000-0006-0000-0400-000029000000}">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indexed="81"/>
            <rFont val="ＭＳ Ｐゴシック"/>
            <family val="3"/>
            <charset val="128"/>
          </rPr>
          <t>前年度（令和７年度）の実績を記入してください。</t>
        </r>
      </text>
    </comment>
    <comment ref="F26" authorId="0" shapeId="0" xr:uid="{00000000-0006-0000-0500-000019000000}">
      <text>
        <r>
          <rPr>
            <sz val="9"/>
            <color indexed="81"/>
            <rFont val="ＭＳ Ｐゴシック"/>
            <family val="3"/>
            <charset val="128"/>
          </rPr>
          <t>前年度（令和７年度）の実績を記入してください。</t>
        </r>
      </text>
    </comment>
    <comment ref="F27" authorId="0" shapeId="0" xr:uid="{00000000-0006-0000-0500-00001A000000}">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00000000-0006-0000-0500-000022000000}">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indexed="81"/>
            <rFont val="ＭＳ Ｐゴシック"/>
            <family val="3"/>
            <charset val="128"/>
          </rPr>
          <t>前年度（令和７年度）の実績を記入してください。</t>
        </r>
      </text>
    </comment>
    <comment ref="F33" authorId="0" shapeId="0" xr:uid="{00000000-0006-0000-0500-000029000000}">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indexed="81"/>
            <rFont val="ＭＳ Ｐゴシック"/>
            <family val="3"/>
            <charset val="128"/>
          </rPr>
          <t>前年度（令和７年度）の実績を記入してください。</t>
        </r>
      </text>
    </comment>
    <comment ref="F26" authorId="0" shapeId="0" xr:uid="{00000000-0006-0000-0600-000019000000}">
      <text>
        <r>
          <rPr>
            <sz val="9"/>
            <color indexed="81"/>
            <rFont val="ＭＳ Ｐゴシック"/>
            <family val="3"/>
            <charset val="128"/>
          </rPr>
          <t>前年度（令和７年度）の実績を記入してください。</t>
        </r>
      </text>
    </comment>
    <comment ref="F27" authorId="0" shapeId="0" xr:uid="{00000000-0006-0000-0600-00001A000000}">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00000000-0006-0000-0600-000022000000}">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indexed="81"/>
            <rFont val="ＭＳ Ｐゴシック"/>
            <family val="3"/>
            <charset val="128"/>
          </rPr>
          <t>前年度（令和７年度）の実績を記入してください。</t>
        </r>
      </text>
    </comment>
    <comment ref="F33" authorId="0" shapeId="0" xr:uid="{00000000-0006-0000-0600-000029000000}">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indexed="81"/>
            <rFont val="ＭＳ Ｐゴシック"/>
            <family val="3"/>
            <charset val="128"/>
          </rPr>
          <t>前年度（令和７年度）の実績を記入してください。</t>
        </r>
      </text>
    </comment>
    <comment ref="F26" authorId="0" shapeId="0" xr:uid="{00000000-0006-0000-0700-000019000000}">
      <text>
        <r>
          <rPr>
            <sz val="9"/>
            <color indexed="81"/>
            <rFont val="ＭＳ Ｐゴシック"/>
            <family val="3"/>
            <charset val="128"/>
          </rPr>
          <t>前年度（令和７年度）の実績を記入してください。</t>
        </r>
      </text>
    </comment>
    <comment ref="F27" authorId="0" shapeId="0" xr:uid="{00000000-0006-0000-0700-00001A000000}">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00000000-0006-0000-0700-000022000000}">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indexed="81"/>
            <rFont val="ＭＳ Ｐゴシック"/>
            <family val="3"/>
            <charset val="128"/>
          </rPr>
          <t>前年度（令和７年度）の実績を記入してください。</t>
        </r>
      </text>
    </comment>
    <comment ref="F33" authorId="0" shapeId="0" xr:uid="{00000000-0006-0000-0700-000029000000}">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indexed="81"/>
            <rFont val="ＭＳ Ｐゴシック"/>
            <family val="3"/>
            <charset val="128"/>
          </rPr>
          <t>前年度（令和７年度）の実績を記入してください。</t>
        </r>
      </text>
    </comment>
    <comment ref="F26" authorId="0" shapeId="0" xr:uid="{00000000-0006-0000-0800-000019000000}">
      <text>
        <r>
          <rPr>
            <sz val="9"/>
            <color indexed="81"/>
            <rFont val="ＭＳ Ｐゴシック"/>
            <family val="3"/>
            <charset val="128"/>
          </rPr>
          <t>前年度（令和７年度）の実績を記入してください。</t>
        </r>
      </text>
    </comment>
    <comment ref="F27" authorId="0" shapeId="0" xr:uid="{00000000-0006-0000-0800-00001A000000}">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00000000-0006-0000-0800-000022000000}">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indexed="81"/>
            <rFont val="ＭＳ Ｐゴシック"/>
            <family val="3"/>
            <charset val="128"/>
          </rPr>
          <t>前年度（令和７年度）の実績を記入してください。</t>
        </r>
      </text>
    </comment>
    <comment ref="F33" authorId="0" shapeId="0" xr:uid="{00000000-0006-0000-0800-000029000000}">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indexed="81"/>
            <rFont val="ＭＳ Ｐゴシック"/>
            <family val="3"/>
            <charset val="128"/>
          </rPr>
          <t>前年度（令和７年度）の実績を記入してください。</t>
        </r>
      </text>
    </comment>
    <comment ref="F26" authorId="0" shapeId="0" xr:uid="{00000000-0006-0000-0900-000019000000}">
      <text>
        <r>
          <rPr>
            <sz val="9"/>
            <color indexed="81"/>
            <rFont val="ＭＳ Ｐゴシック"/>
            <family val="3"/>
            <charset val="128"/>
          </rPr>
          <t>前年度（令和７年度）の実績を記入してください。</t>
        </r>
      </text>
    </comment>
    <comment ref="F27" authorId="0" shapeId="0" xr:uid="{00000000-0006-0000-0900-00001A000000}">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00000000-0006-0000-0900-00002200000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indexed="81"/>
            <rFont val="ＭＳ Ｐゴシック"/>
            <family val="3"/>
            <charset val="128"/>
          </rPr>
          <t>前年度（令和７年度）の実績を記入してください。</t>
        </r>
      </text>
    </comment>
    <comment ref="F33" authorId="0" shapeId="0" xr:uid="{00000000-0006-0000-0900-000029000000}">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indexed="81"/>
            <rFont val="ＭＳ Ｐゴシック"/>
            <family val="3"/>
            <charset val="128"/>
          </rPr>
          <t>前年度（令和７年度）の実績を記入してください。</t>
        </r>
      </text>
    </comment>
    <comment ref="F26" authorId="0" shapeId="0" xr:uid="{00000000-0006-0000-0A00-000019000000}">
      <text>
        <r>
          <rPr>
            <sz val="9"/>
            <color indexed="81"/>
            <rFont val="ＭＳ Ｐゴシック"/>
            <family val="3"/>
            <charset val="128"/>
          </rPr>
          <t>前年度（令和７年度）の実績を記入してください。</t>
        </r>
      </text>
    </comment>
    <comment ref="F27" authorId="0" shapeId="0" xr:uid="{00000000-0006-0000-0A00-00001A000000}">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00000000-0006-0000-0A00-000022000000}">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indexed="81"/>
            <rFont val="ＭＳ Ｐゴシック"/>
            <family val="3"/>
            <charset val="128"/>
          </rPr>
          <t>前年度（令和７年度）の実績を記入してください。</t>
        </r>
      </text>
    </comment>
    <comment ref="F33" authorId="0" shapeId="0" xr:uid="{00000000-0006-0000-0A00-000029000000}">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indexed="81"/>
            <rFont val="ＭＳ Ｐゴシック"/>
            <family val="3"/>
            <charset val="128"/>
          </rPr>
          <t>前年度（令和７年度）の実績を記入してください。</t>
        </r>
      </text>
    </comment>
    <comment ref="F26" authorId="0" shapeId="0" xr:uid="{00000000-0006-0000-0B00-000019000000}">
      <text>
        <r>
          <rPr>
            <sz val="9"/>
            <color indexed="81"/>
            <rFont val="ＭＳ Ｐゴシック"/>
            <family val="3"/>
            <charset val="128"/>
          </rPr>
          <t>前年度（令和７年度）の実績を記入してください。</t>
        </r>
      </text>
    </comment>
    <comment ref="F27" authorId="0" shapeId="0" xr:uid="{00000000-0006-0000-0B00-00001A000000}">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00000000-0006-0000-0B00-000022000000}">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indexed="81"/>
            <rFont val="ＭＳ Ｐゴシック"/>
            <family val="3"/>
            <charset val="128"/>
          </rPr>
          <t>前年度（令和７年度）の実績を記入してください。</t>
        </r>
      </text>
    </comment>
    <comment ref="F33" authorId="0" shapeId="0" xr:uid="{00000000-0006-0000-0B00-000029000000}">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indexed="81"/>
            <rFont val="ＭＳ Ｐゴシック"/>
            <family val="3"/>
            <charset val="128"/>
          </rPr>
          <t>前年度（令和７年度）の実績を記入してください。</t>
        </r>
      </text>
    </comment>
    <comment ref="F26" authorId="0" shapeId="0" xr:uid="{00000000-0006-0000-0C00-000019000000}">
      <text>
        <r>
          <rPr>
            <sz val="9"/>
            <color indexed="81"/>
            <rFont val="ＭＳ Ｐゴシック"/>
            <family val="3"/>
            <charset val="128"/>
          </rPr>
          <t>前年度（令和７年度）の実績を記入してください。</t>
        </r>
      </text>
    </comment>
    <comment ref="F27" authorId="0" shapeId="0" xr:uid="{00000000-0006-0000-0C00-00001A000000}">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00000000-0006-0000-0C00-000022000000}">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indexed="81"/>
            <rFont val="ＭＳ Ｐゴシック"/>
            <family val="3"/>
            <charset val="128"/>
          </rPr>
          <t>前年度（令和７年度）の実績を記入してください。</t>
        </r>
      </text>
    </comment>
    <comment ref="F33" authorId="0" shapeId="0" xr:uid="{00000000-0006-0000-0C00-000029000000}">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indexed="81"/>
            <rFont val="ＭＳ Ｐゴシック"/>
            <family val="3"/>
            <charset val="128"/>
          </rPr>
          <t>前年度（令和７年度）の実績を記入してください。</t>
        </r>
      </text>
    </comment>
    <comment ref="F26" authorId="0" shapeId="0" xr:uid="{00000000-0006-0000-0D00-000019000000}">
      <text>
        <r>
          <rPr>
            <sz val="9"/>
            <color indexed="81"/>
            <rFont val="ＭＳ Ｐゴシック"/>
            <family val="3"/>
            <charset val="128"/>
          </rPr>
          <t>前年度（令和７年度）の実績を記入してください。</t>
        </r>
      </text>
    </comment>
    <comment ref="F27" authorId="0" shapeId="0" xr:uid="{00000000-0006-0000-0D00-00001A000000}">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00000000-0006-0000-0D00-000022000000}">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indexed="81"/>
            <rFont val="ＭＳ Ｐゴシック"/>
            <family val="3"/>
            <charset val="128"/>
          </rPr>
          <t>前年度（令和７年度）の実績を記入してください。</t>
        </r>
      </text>
    </comment>
    <comment ref="F33" authorId="0" shapeId="0" xr:uid="{00000000-0006-0000-0D00-000029000000}">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indexed="81"/>
            <rFont val="ＭＳ Ｐゴシック"/>
            <family val="3"/>
            <charset val="128"/>
          </rPr>
          <t>前年度（令和７年度）の実績を記入してください。</t>
        </r>
      </text>
    </comment>
    <comment ref="F26" authorId="0" shapeId="0" xr:uid="{00000000-0006-0000-0E00-000019000000}">
      <text>
        <r>
          <rPr>
            <sz val="9"/>
            <color indexed="81"/>
            <rFont val="ＭＳ Ｐゴシック"/>
            <family val="3"/>
            <charset val="128"/>
          </rPr>
          <t>前年度（令和７年度）の実績を記入してください。</t>
        </r>
      </text>
    </comment>
    <comment ref="F27" authorId="0" shapeId="0" xr:uid="{00000000-0006-0000-0E00-00001A000000}">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00000000-0006-0000-0E00-000022000000}">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indexed="81"/>
            <rFont val="ＭＳ Ｐゴシック"/>
            <family val="3"/>
            <charset val="128"/>
          </rPr>
          <t>前年度（令和７年度）の実績を記入してください。</t>
        </r>
      </text>
    </comment>
    <comment ref="F33" authorId="0" shapeId="0" xr:uid="{00000000-0006-0000-0E00-000029000000}">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indexed="81"/>
            <rFont val="ＭＳ Ｐゴシック"/>
            <family val="3"/>
            <charset val="128"/>
          </rPr>
          <t>前年度（令和７年度）の実績を記入してください。</t>
        </r>
      </text>
    </comment>
    <comment ref="F26" authorId="0" shapeId="0" xr:uid="{00000000-0006-0000-0F00-000019000000}">
      <text>
        <r>
          <rPr>
            <sz val="9"/>
            <color indexed="81"/>
            <rFont val="ＭＳ Ｐゴシック"/>
            <family val="3"/>
            <charset val="128"/>
          </rPr>
          <t>前年度（令和７年度）の実績を記入してください。</t>
        </r>
      </text>
    </comment>
    <comment ref="F27" authorId="0" shapeId="0" xr:uid="{00000000-0006-0000-0F00-00001A000000}">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00000000-0006-0000-0F00-000022000000}">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indexed="81"/>
            <rFont val="ＭＳ Ｐゴシック"/>
            <family val="3"/>
            <charset val="128"/>
          </rPr>
          <t>前年度（令和７年度）の実績を記入してください。</t>
        </r>
      </text>
    </comment>
    <comment ref="F33" authorId="0" shapeId="0" xr:uid="{00000000-0006-0000-0F00-000029000000}">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indexed="81"/>
            <rFont val="ＭＳ Ｐゴシック"/>
            <family val="3"/>
            <charset val="128"/>
          </rPr>
          <t>前年度（令和７年度）の実績を記入してください。</t>
        </r>
      </text>
    </comment>
    <comment ref="F26" authorId="0" shapeId="0" xr:uid="{00000000-0006-0000-1000-000019000000}">
      <text>
        <r>
          <rPr>
            <sz val="9"/>
            <color indexed="81"/>
            <rFont val="ＭＳ Ｐゴシック"/>
            <family val="3"/>
            <charset val="128"/>
          </rPr>
          <t>前年度（令和７年度）の実績を記入してください。</t>
        </r>
      </text>
    </comment>
    <comment ref="F27" authorId="0" shapeId="0" xr:uid="{00000000-0006-0000-1000-00001A000000}">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00000000-0006-0000-1000-000022000000}">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indexed="81"/>
            <rFont val="ＭＳ Ｐゴシック"/>
            <family val="3"/>
            <charset val="128"/>
          </rPr>
          <t>前年度（令和７年度）の実績を記入してください。</t>
        </r>
      </text>
    </comment>
    <comment ref="F33" authorId="0" shapeId="0" xr:uid="{00000000-0006-0000-1000-000029000000}">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indexed="81"/>
            <rFont val="ＭＳ Ｐゴシック"/>
            <family val="3"/>
            <charset val="128"/>
          </rPr>
          <t>前年度（令和７年度）の実績を記入してください。</t>
        </r>
      </text>
    </comment>
    <comment ref="F26" authorId="0" shapeId="0" xr:uid="{00000000-0006-0000-1100-000019000000}">
      <text>
        <r>
          <rPr>
            <sz val="9"/>
            <color indexed="81"/>
            <rFont val="ＭＳ Ｐゴシック"/>
            <family val="3"/>
            <charset val="128"/>
          </rPr>
          <t>前年度（令和７年度）の実績を記入してください。</t>
        </r>
      </text>
    </comment>
    <comment ref="F27" authorId="0" shapeId="0" xr:uid="{00000000-0006-0000-1100-00001A000000}">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00000000-0006-0000-1100-000022000000}">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indexed="81"/>
            <rFont val="ＭＳ Ｐゴシック"/>
            <family val="3"/>
            <charset val="128"/>
          </rPr>
          <t>前年度（令和７年度）の実績を記入してください。</t>
        </r>
      </text>
    </comment>
    <comment ref="F33" authorId="0" shapeId="0" xr:uid="{00000000-0006-0000-1100-000029000000}">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200-000015000000}">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200-000018000000}">
      <text>
        <r>
          <rPr>
            <sz val="9"/>
            <color indexed="81"/>
            <rFont val="ＭＳ Ｐゴシック"/>
            <family val="3"/>
            <charset val="128"/>
          </rPr>
          <t>前年度（令和７年度）の実績を記入してください。</t>
        </r>
      </text>
    </comment>
    <comment ref="F26" authorId="0" shapeId="0" xr:uid="{00000000-0006-0000-1200-000019000000}">
      <text>
        <r>
          <rPr>
            <sz val="9"/>
            <color indexed="81"/>
            <rFont val="ＭＳ Ｐゴシック"/>
            <family val="3"/>
            <charset val="128"/>
          </rPr>
          <t>前年度（令和７年度）の実績を記入してください。</t>
        </r>
      </text>
    </comment>
    <comment ref="F27" authorId="0" shapeId="0" xr:uid="{00000000-0006-0000-1200-00001A000000}">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200-00001E000000}">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200-000020000000}">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000000-0006-0000-1200-000022000000}">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200-000026000000}">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200-000028000000}">
      <text>
        <r>
          <rPr>
            <sz val="9"/>
            <color indexed="81"/>
            <rFont val="ＭＳ Ｐゴシック"/>
            <family val="3"/>
            <charset val="128"/>
          </rPr>
          <t>前年度（令和７年度）の実績を記入してください。</t>
        </r>
      </text>
    </comment>
    <comment ref="F33" authorId="0" shapeId="0" xr:uid="{00000000-0006-0000-1200-000029000000}">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300-000015000000}">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300-000018000000}">
      <text>
        <r>
          <rPr>
            <sz val="9"/>
            <color indexed="81"/>
            <rFont val="ＭＳ Ｐゴシック"/>
            <family val="3"/>
            <charset val="128"/>
          </rPr>
          <t>前年度（令和７年度）の実績を記入してください。</t>
        </r>
      </text>
    </comment>
    <comment ref="F26" authorId="0" shapeId="0" xr:uid="{00000000-0006-0000-1300-000019000000}">
      <text>
        <r>
          <rPr>
            <sz val="9"/>
            <color indexed="81"/>
            <rFont val="ＭＳ Ｐゴシック"/>
            <family val="3"/>
            <charset val="128"/>
          </rPr>
          <t>前年度（令和７年度）の実績を記入してください。</t>
        </r>
      </text>
    </comment>
    <comment ref="F27" authorId="0" shapeId="0" xr:uid="{00000000-0006-0000-1300-00001A000000}">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300-00001E000000}">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300-000020000000}">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00000000-0006-0000-1300-000022000000}">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300-000026000000}">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300-000028000000}">
      <text>
        <r>
          <rPr>
            <sz val="9"/>
            <color indexed="81"/>
            <rFont val="ＭＳ Ｐゴシック"/>
            <family val="3"/>
            <charset val="128"/>
          </rPr>
          <t>前年度（令和７年度）の実績を記入してください。</t>
        </r>
      </text>
    </comment>
    <comment ref="F33" authorId="0" shapeId="0" xr:uid="{00000000-0006-0000-1300-000029000000}">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400-000015000000}">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400-000018000000}">
      <text>
        <r>
          <rPr>
            <sz val="9"/>
            <color indexed="81"/>
            <rFont val="ＭＳ Ｐゴシック"/>
            <family val="3"/>
            <charset val="128"/>
          </rPr>
          <t>前年度（令和７年度）の実績を記入してください。</t>
        </r>
      </text>
    </comment>
    <comment ref="F26" authorId="0" shapeId="0" xr:uid="{00000000-0006-0000-1400-000019000000}">
      <text>
        <r>
          <rPr>
            <sz val="9"/>
            <color indexed="81"/>
            <rFont val="ＭＳ Ｐゴシック"/>
            <family val="3"/>
            <charset val="128"/>
          </rPr>
          <t>前年度（令和７年度）の実績を記入してください。</t>
        </r>
      </text>
    </comment>
    <comment ref="F27" authorId="0" shapeId="0" xr:uid="{00000000-0006-0000-1400-00001A000000}">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400-00001E000000}">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400-000020000000}">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00000000-0006-0000-1400-000022000000}">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400-000026000000}">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400-000028000000}">
      <text>
        <r>
          <rPr>
            <sz val="9"/>
            <color indexed="81"/>
            <rFont val="ＭＳ Ｐゴシック"/>
            <family val="3"/>
            <charset val="128"/>
          </rPr>
          <t>前年度（令和７年度）の実績を記入してください。</t>
        </r>
      </text>
    </comment>
    <comment ref="F33" authorId="0" shapeId="0" xr:uid="{00000000-0006-0000-1400-000029000000}">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<sst xmlns="http://schemas.openxmlformats.org/spreadsheetml/2006/main" count="3148" uniqueCount="456">
  <si>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</si>
  <si>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</si>
  <si>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</si>
  <si>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</si>
  <si>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</si>
  <si>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</si>
  <si>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</si>
  <si>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</si>
  <si>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</si>
  <si>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</si>
  <si>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</si>
  <si>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</si>
  <si>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</si>
  <si>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</si>
  <si>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</si>
  <si>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</si>
  <si>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</si>
  <si>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</si>
  <si>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</si>
  <si>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</si>
  <si>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</si>
  <si>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</si>
  <si>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</si>
  <si>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</si>
  <si>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</si>
  <si>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</si>
  <si>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</si>
  <si>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</si>
  <si>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</si>
  <si>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</si>
  <si>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</si>
  <si>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</si>
  <si>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</si>
  <si>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</si>
  <si>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</si>
  <si>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</si>
  <si>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</si>
  <si>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</si>
  <si>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</si>
  <si>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</si>
  <si>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</si>
  <si>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</si>
  <si>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</si>
  <si>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</si>
  <si>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</si>
  <si>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</si>
  <si>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</si>
  <si>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</si>
  <si>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</si>
  <si>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</si>
  <si>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</si>
  <si>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</si>
  <si>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</si>
  <si>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</si>
  <si>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</si>
  <si>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</si>
  <si>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</si>
  <si>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</si>
  <si>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</si>
  <si>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</si>
  <si>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</si>
  <si>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</si>
  <si>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</si>
  <si>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</si>
  <si>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</si>
  <si>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</si>
  <si>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</si>
  <si>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</si>
  <si>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</si>
  <si>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</si>
  <si>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</si>
  <si>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</si>
  <si>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</si>
  <si>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</si>
  <si>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</si>
  <si>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</si>
  <si>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</si>
  <si>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</si>
  <si>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</si>
  <si>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</si>
  <si>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</si>
  <si>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</si>
  <si>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</si>
  <si>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</si>
  <si>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</si>
  <si>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</si>
  <si>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</si>
  <si>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</si>
  <si>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</si>
  <si>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</si>
  <si>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</si>
  <si>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</si>
  <si>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</si>
  <si>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</si>
  <si>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</si>
  <si>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</si>
  <si>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</si>
  <si>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</si>
  <si>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</si>
  <si>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</si>
  <si>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</si>
  <si>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</si>
  <si>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</si>
  <si>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</si>
  <si>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</si>
  <si>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</si>
  <si>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</si>
  <si>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</si>
  <si>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</si>
  <si>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</si>
  <si>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</si>
  <si>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</si>
  <si>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</si>
  <si>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</si>
  <si>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</si>
  <si>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</si>
  <si>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</si>
  <si>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</si>
  <si>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</si>
  <si>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</si>
  <si>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</si>
  <si>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</si>
  <si>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</si>
  <si>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</si>
  <si>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</si>
  <si>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</si>
  <si>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</si>
  <si>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</si>
  <si>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</si>
  <si>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</si>
  <si>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</si>
  <si>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</si>
  <si>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</si>
  <si>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</si>
  <si>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</si>
  <si>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</si>
  <si>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</si>
  <si>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</si>
  <si>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</si>
  <si>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</si>
  <si>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</si>
  <si>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</si>
  <si>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</si>
  <si>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</si>
  <si>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</si>
  <si>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</si>
  <si>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</si>
  <si>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</si>
  <si>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</si>
  <si>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</si>
  <si>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</si>
  <si>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</si>
  <si>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</si>
  <si>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</si>
  <si>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</si>
  <si>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</si>
  <si>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</si>
  <si>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</si>
  <si>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</si>
  <si>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</si>
  <si>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</si>
  <si>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</si>
  <si>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</si>
  <si>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</si>
  <si>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</si>
  <si>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</si>
  <si>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</si>
  <si>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</si>
  <si>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</si>
  <si>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</si>
  <si>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</si>
  <si>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</si>
  <si>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</si>
  <si>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</si>
  <si>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</si>
  <si>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</si>
  <si>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</si>
  <si>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</si>
  <si>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</si>
  <si>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</si>
  <si>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</si>
  <si>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</si>
  <si>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</si>
  <si>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</si>
  <si>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</si>
  <si>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</si>
  <si>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</si>
  <si>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</si>
  <si>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</si>
  <si>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</si>
  <si>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</si>
  <si>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</si>
  <si>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</si>
  <si>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</si>
  <si>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</si>
  <si>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</si>
  <si>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</si>
  <si>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</si>
  <si>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</si>
  <si>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</si>
  <si>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</si>
  <si>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</si>
  <si>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</si>
  <si>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</si>
  <si>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</si>
  <si>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</si>
  <si>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</si>
  <si>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</si>
  <si>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</si>
  <si>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</si>
  <si>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</si>
  <si>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</si>
  <si>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</si>
  <si>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</si>
  <si>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</si>
  <si>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</si>
  <si>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</si>
  <si>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</si>
  <si>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</si>
  <si>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</si>
  <si>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</si>
  <si>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</si>
  <si>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</si>
  <si>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</si>
  <si>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</si>
  <si>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</si>
  <si>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</si>
  <si>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</si>
  <si>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</si>
  <si>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</si>
  <si>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</si>
  <si>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</si>
  <si>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</si>
  <si>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</si>
  <si>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</si>
  <si>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</si>
  <si>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</si>
  <si>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</si>
  <si>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</si>
  <si>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</si>
  <si>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</si>
  <si>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</si>
  <si>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</si>
  <si>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</si>
  <si>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</si>
  <si>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</si>
  <si>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</si>
  <si>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</si>
  <si>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</si>
  <si>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</si>
  <si>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</si>
  <si>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</si>
  <si>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</si>
  <si>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</si>
  <si>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</si>
  <si>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</si>
  <si>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</si>
  <si>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</si>
  <si>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</si>
  <si>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</si>
  <si>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</si>
  <si>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</si>
  <si>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</si>
  <si>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</si>
  <si>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</si>
  <si>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</si>
  <si>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</si>
  <si>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</si>
  <si>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</si>
  <si>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</si>
  <si>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</si>
  <si>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</si>
  <si>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</si>
  <si>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</si>
  <si>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</si>
  <si>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</si>
  <si>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</si>
  <si>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</si>
  <si>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</si>
  <si>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</si>
  <si>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</si>
  <si>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</si>
  <si>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</si>
  <si>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</si>
  <si>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</si>
  <si>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</si>
  <si>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</si>
  <si>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</si>
  <si>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</si>
  <si>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</si>
  <si>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</si>
  <si>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</si>
  <si>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</si>
  <si>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</si>
  <si>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</si>
  <si>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</si>
  <si>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</si>
  <si>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</si>
  <si>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</si>
  <si>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</si>
  <si>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</si>
  <si>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</si>
  <si>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</si>
  <si>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</si>
  <si>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</si>
  <si>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</si>
  <si>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</si>
  <si>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</si>
  <si>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</si>
  <si>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</si>
  <si>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</si>
  <si>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</si>
  <si>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</si>
  <si>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</si>
  <si>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</si>
  <si>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</si>
  <si>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</si>
  <si>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</si>
  <si>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</si>
  <si>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</si>
  <si>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</si>
  <si>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</si>
  <si>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</si>
  <si>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</si>
  <si>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</si>
  <si>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</si>
  <si>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</si>
  <si>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</si>
  <si>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</si>
  <si>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</si>
  <si>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</si>
  <si>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</si>
  <si>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</si>
  <si>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</si>
  <si>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</si>
  <si>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</si>
  <si>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</si>
  <si>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</si>
  <si>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</si>
  <si>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</si>
  <si>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</si>
  <si>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</si>
  <si>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</si>
  <si>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</si>
  <si>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</si>
  <si>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</si>
  <si>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</si>
  <si>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</si>
  <si>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</si>
  <si>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</si>
  <si>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</si>
  <si>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</si>
  <si>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</si>
  <si>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</si>
  <si>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</si>
  <si>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</si>
  <si>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</si>
  <si>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</si>
  <si>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</si>
  <si>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</si>
  <si>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</si>
  <si>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</si>
  <si>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</si>
  <si>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</si>
  <si>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</si>
  <si>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</si>
  <si>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</si>
  <si>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</si>
  <si>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</si>
  <si>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</si>
  <si>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</si>
  <si>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</si>
  <si>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</si>
  <si>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</si>
  <si>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</si>
  <si>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</si>
  <si>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</si>
  <si>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</si>
  <si>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</si>
  <si>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</si>
  <si>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</si>
  <si>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</si>
  <si>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</si>
  <si>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</si>
  <si>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</si>
  <si>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</si>
  <si>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</si>
  <si>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</si>
  <si>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</si>
  <si>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</si>
  <si>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</si>
  <si>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</si>
  <si>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</si>
  <si>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</si>
  <si>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</si>
  <si>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</si>
  <si>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</si>
  <si>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</si>
  <si>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</si>
  <si>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</si>
  <si>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</si>
  <si>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</si>
  <si>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</si>
  <si>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</si>
  <si>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</si>
  <si>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</si>
  <si>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</si>
  <si>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</si>
  <si>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</si>
  <si>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</si>
  <si>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</si>
  <si>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</si>
  <si>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</si>
  <si>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</si>
  <si>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</si>
  <si>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</si>
  <si>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</si>
  <si>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</si>
  <si>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</si>
  <si>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</si>
  <si>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</si>
  <si>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</si>
  <si>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</si>
  <si>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</si>
  <si>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</si>
  <si>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</si>
  <si>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</si>
  <si>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</si>
  <si>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</si>
  <si>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</si>
  <si>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</si>
  <si>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</si>
  <si>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</si>
  <si>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</si>
  <si>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</si>
  <si>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</si>
  <si>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</si>
  <si>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</si>
  <si>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</si>
  <si>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</si>
  <si>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</si>
  <si>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</si>
  <si>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</si>
  <si>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</si>
  <si>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</si>
  <si>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横浜市保土ケ谷区峰岡町１－３－１２</t>
  </si>
  <si>
    <t>大雄建設株式会社
代表取締役　米田　とし子</t>
  </si>
  <si>
    <t>大雄建設株式会社（本社）</t>
  </si>
  <si>
    <t>045-333-9364</t>
  </si>
  <si>
    <t>横浜市長</t>
  </si>
  <si>
    <t>06  総合工事業
063 舗装工事業</t>
  </si>
  <si>
    <t>令和 8 年 5 月 22 日</t>
    <phoneticPr fontId="3"/>
  </si>
  <si>
    <t xml:space="preserve">
〇汚泥　⇒　脱水、固形化　⇒　再資源化
〇廃プラスチック類　⇒　破砕・圧縮　⇒　埋立
〇木くず　⇒　破砕　⇒　再資源化
〇金属くず　⇒　選別、切断・圧縮　⇒　再資源化
〇ｶﾞﾗｽ･ｺﾝｸﾘｰﾄ・陶磁器くず　⇒　破砕　⇒　埋立
〇がれき類　⇒　破砕　⇒　再資源化
〇混合廃棄物　⇒　破砕・圧縮　⇒　埋立
</t>
  </si>
  <si>
    <t xml:space="preserve">
（工事部）
工事ごとに処理運搬、処分業者選定
マニフェスト発行、回収、処理数量（重量又は体積）、発行枚数　集計
（総務部）
産廃処理委託契約、全工事でのマニフェスト処理数量、枚数集計、自主管理報告</t>
  </si>
  <si>
    <t xml:space="preserve">
がれき（Ａｓ、Ｃｏ）、廃プラ、汚泥、木くず、金属くず、ガラス陶磁器、他（混合廃棄物）</t>
  </si>
  <si>
    <t xml:space="preserve">
道路の舗装補修工事から発生するがれき類（アスファルト殻）が全廃棄物の９８％を占めている。
発生量は元請受注高と比例関係にあるため、業種変更でもしない限り抑制は困難と言わざるをえない、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</si>
</sst>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00000000-0005-0000-0000-000002000000}"/>
    <cellStyle name="標準_○×様式02_産廃計画書（様式２の２）" xfId="2" xr:uid="{00000000-0005-0000-0000-000003000000}"/>
    <cellStyle name="標準_○×様式02_産廃計画書（様式２の２）_Form-hourei(SP)2003" xfId="3" xr:uid="{00000000-0005-0000-0000-000004000000}"/>
    <cellStyle name="標準_○×様式02_産廃計画書（様式２の２）_Form-jishu" xfId="4" xr:uid="{00000000-0005-0000-0000-000005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zoomScale="115" zoomScaleNormal="115" zoomScaleSheetLayoutView="115" workbookViewId="0">
      <selection activeCell="F103" sqref="F103"/>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451</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449</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445</v>
      </c>
      <c r="M40" s="633"/>
      <c r="N40" s="633"/>
      <c r="O40" s="633"/>
      <c r="P40" s="633"/>
      <c r="Q40" s="633"/>
      <c r="R40" s="633"/>
      <c r="S40" s="633"/>
      <c r="T40" s="633"/>
      <c r="U40" s="634"/>
      <c r="W40" s="21"/>
      <c r="X40" s="21"/>
    </row>
    <row r="41" spans="1:25" ht="26.25" customHeight="1" x14ac:dyDescent="0.15">
      <c r="C41" s="86"/>
      <c r="I41" s="25"/>
      <c r="J41" s="25" t="s">
        <v>7</v>
      </c>
      <c r="K41" s="25"/>
      <c r="L41" s="633" t="s">
        <v>446</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448</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447</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2646</v>
      </c>
      <c r="Q49" s="613"/>
      <c r="R49" s="613"/>
      <c r="S49" s="613"/>
      <c r="T49" s="613"/>
      <c r="U49" s="614"/>
    </row>
    <row r="50" spans="3:23" ht="26.25" customHeight="1" x14ac:dyDescent="0.15">
      <c r="C50" s="585" t="s">
        <v>11</v>
      </c>
      <c r="D50" s="586"/>
      <c r="E50" s="587"/>
      <c r="F50" s="596" t="s">
        <v>445</v>
      </c>
      <c r="G50" s="597"/>
      <c r="H50" s="597"/>
      <c r="I50" s="597"/>
      <c r="J50" s="597"/>
      <c r="K50" s="597"/>
      <c r="L50" s="597"/>
      <c r="M50" s="597"/>
      <c r="N50" s="341" t="s">
        <v>171</v>
      </c>
      <c r="O50" s="449"/>
      <c r="P50" s="450"/>
      <c r="Q50" s="600" t="s">
        <v>448</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450</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172</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v>11</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452</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453</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4</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1701.3</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455</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7</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3040</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454</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1701.3</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t="str">
        <f>+別紙!AA15</f>
        <v>0</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1701.3</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3040</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0</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3025</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1000000}">
      <formula1>$W$250:$W$254</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5000000}">
      <formula1>350</formula1>
    </dataValidation>
    <dataValidation type="textLength" operator="lessThanOrEqual" allowBlank="1" showInputMessage="1" showErrorMessage="1" error="文字数を400文字以内としてください。" sqref="F94:U102 F109:U117" xr:uid="{00000000-0002-0000-0000-000006000000}">
      <formula1>400</formula1>
    </dataValidation>
    <dataValidation type="textLength" operator="lessThanOrEqual" allowBlank="1" showInputMessage="1" showErrorMessage="1" error="文字数を200文字以内としてください。" sqref="F120:U124 F126:U130" xr:uid="{00000000-0002-0000-0000-000007000000}">
      <formula1>200</formula1>
    </dataValidation>
    <dataValidation type="list" allowBlank="1" showInputMessage="1" showErrorMessage="1" sqref="F54:K54" xr:uid="{00000000-0002-0000-0000-00000800000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大雄建設株式会社（本社）</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9" zoomScaleNormal="10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4.8</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15</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15</v>
      </c>
      <c r="P27" s="715"/>
      <c r="Q27" s="715"/>
      <c r="R27" s="715"/>
      <c r="S27" s="49" t="s">
        <v>38</v>
      </c>
      <c r="T27" s="70"/>
      <c r="U27" s="70"/>
      <c r="X27" s="68" t="s">
        <v>39</v>
      </c>
      <c r="Y27" s="71"/>
      <c r="AG27" s="58"/>
      <c r="AH27" s="58"/>
      <c r="AI27" s="58"/>
      <c r="AJ27" s="58"/>
      <c r="AK27" s="760">
        <f>+AG18+O27</f>
        <v>15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4.8</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15</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4.8</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Q34" sqref="Q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5</v>
      </c>
      <c r="P27" s="715"/>
      <c r="Q27" s="715"/>
      <c r="R27" s="715"/>
      <c r="S27" s="49" t="s">
        <v>38</v>
      </c>
      <c r="T27" s="70"/>
      <c r="U27" s="70"/>
      <c r="X27" s="68" t="s">
        <v>39</v>
      </c>
      <c r="Y27" s="71"/>
      <c r="AG27" s="58"/>
      <c r="AH27" s="58"/>
      <c r="AI27" s="58"/>
      <c r="AJ27" s="58"/>
      <c r="AK27" s="760">
        <f>+AG18+O27</f>
        <v>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5</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3"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27.1</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5</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5</v>
      </c>
      <c r="P27" s="715"/>
      <c r="Q27" s="715"/>
      <c r="R27" s="715"/>
      <c r="S27" s="49" t="s">
        <v>38</v>
      </c>
      <c r="T27" s="70"/>
      <c r="U27" s="70"/>
      <c r="X27" s="68" t="s">
        <v>39</v>
      </c>
      <c r="Y27" s="71"/>
      <c r="AG27" s="58"/>
      <c r="AH27" s="58"/>
      <c r="AI27" s="58"/>
      <c r="AJ27" s="58"/>
      <c r="AK27" s="760">
        <f>+AG18+O27</f>
        <v>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27.1</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5</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27.1</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3"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0.7</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5</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5</v>
      </c>
      <c r="P27" s="715"/>
      <c r="Q27" s="715"/>
      <c r="R27" s="715"/>
      <c r="S27" s="49" t="s">
        <v>38</v>
      </c>
      <c r="T27" s="70"/>
      <c r="U27" s="70"/>
      <c r="X27" s="68" t="s">
        <v>39</v>
      </c>
      <c r="Y27" s="71"/>
      <c r="AG27" s="58"/>
      <c r="AH27" s="58"/>
      <c r="AI27" s="58"/>
      <c r="AJ27" s="58"/>
      <c r="AK27" s="760">
        <f>+AG18+O27</f>
        <v>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0.7</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5</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0.7</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9" workbookViewId="0">
      <selection activeCell="Q34" sqref="Q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5</v>
      </c>
      <c r="P27" s="715"/>
      <c r="Q27" s="715"/>
      <c r="R27" s="715"/>
      <c r="S27" s="49" t="s">
        <v>38</v>
      </c>
      <c r="T27" s="70"/>
      <c r="U27" s="70"/>
      <c r="X27" s="68" t="s">
        <v>39</v>
      </c>
      <c r="Y27" s="71"/>
      <c r="AG27" s="58"/>
      <c r="AH27" s="58"/>
      <c r="AI27" s="58"/>
      <c r="AJ27" s="58"/>
      <c r="AK27" s="760">
        <f>+AG18+O27</f>
        <v>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5</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9"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3000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1668.7</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3000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3000</v>
      </c>
      <c r="P27" s="715"/>
      <c r="Q27" s="715"/>
      <c r="R27" s="715"/>
      <c r="S27" s="49" t="s">
        <v>38</v>
      </c>
      <c r="T27" s="70"/>
      <c r="U27" s="70"/>
      <c r="X27" s="68" t="s">
        <v>39</v>
      </c>
      <c r="Y27" s="71"/>
      <c r="AG27" s="58"/>
      <c r="AH27" s="58"/>
      <c r="AI27" s="58"/>
      <c r="AJ27" s="58"/>
      <c r="AK27" s="760">
        <f>+AG18+O27</f>
        <v>3000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3000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1668.7</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3000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1668.7</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25" workbookViewId="0">
      <selection activeCell="Q34" sqref="Q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大雄建設株式会社（本社）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5</v>
      </c>
      <c r="P27" s="715"/>
      <c r="Q27" s="715"/>
      <c r="R27" s="715"/>
      <c r="S27" s="49" t="s">
        <v>38</v>
      </c>
      <c r="T27" s="70"/>
      <c r="U27" s="70"/>
      <c r="X27" s="68" t="s">
        <v>39</v>
      </c>
      <c r="Y27" s="71"/>
      <c r="AG27" s="58"/>
      <c r="AH27" s="58"/>
      <c r="AI27" s="58"/>
      <c r="AJ27" s="58"/>
      <c r="AK27" s="760">
        <f>+AG18+O27</f>
        <v>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5</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T4"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大雄建設株式会社（本社）</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4.8</v>
      </c>
      <c r="I9" s="377">
        <f>IF(OR(ｳ.廃油!F24&gt;0,ｳ.廃油!F24&lt;0),ｳ.廃油!F24,IF(I$19&gt;0,"0",0))</f>
        <v>0</v>
      </c>
      <c r="J9" s="377">
        <f>IF(OR(ｴ.廃酸!$F24&gt;0,ｴ.廃酸!$F24&lt;0),ｴ.廃酸!F24,IF(J$19&gt;0,"0",0))</f>
        <v>0</v>
      </c>
      <c r="K9" s="377">
        <f>IF(OR(ｵ.廃ｱﾙｶﾘ!$F24&gt;0,ｵ.廃ｱﾙｶﾘ!$F24&lt;0),ｵ.廃ｱﾙｶﾘ!F24,IF(K$19&gt;0,"0",0))</f>
        <v>0</v>
      </c>
      <c r="L9" s="377" t="str">
        <f>IF(OR(ｶ.廃ﾌﾟﾗ類!F24&gt;0,ｶ.廃ﾌﾟﾗ類!F24&lt;0),ｶ.廃ﾌﾟﾗ類!F24,IF(L$19&gt;0,"0",0))</f>
        <v>0</v>
      </c>
      <c r="M9" s="377">
        <f>IF(OR(ｷ.紙くず!F24&gt;0,ｷ.紙くず!F24&lt;0),ｷ.紙くず!F24,IF(M$19&gt;0,"0",0))</f>
        <v>0</v>
      </c>
      <c r="N9" s="377">
        <f>IF(OR(ｸ.木くず!F24&gt;0,ｸ.木くず!F24&lt;0),ｸ.木くず!F24,IF(N$19&gt;0,"0",0))</f>
        <v>27.1</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0.7</v>
      </c>
      <c r="T9" s="377" t="str">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1668.7</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t="str">
        <f>IF(OR(ﾄ.混合廃棄物その他!F24&gt;0,ﾄ.混合廃棄物その他!F24&lt;0),ﾄ.混合廃棄物その他!F24,IF(Z$19&gt;0,"0",0))</f>
        <v>0</v>
      </c>
      <c r="AA9" s="379">
        <f>IF(SUM(G9:Z9)&gt;0,SUM(G9:Z9),IF(AA$19&gt;0,"0",0))</f>
        <v>1701.3</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4.8</v>
      </c>
      <c r="I14" s="383">
        <f>IF(OR(ｳ.廃油!F29&gt;0,ｳ.廃油!F29&lt;0),ｳ.廃油!F29,IF(I$19&gt;0,"0",0))</f>
        <v>0</v>
      </c>
      <c r="J14" s="383">
        <f>IF(OR(ｴ.廃酸!$F29&gt;0,ｴ.廃酸!$F29&lt;0),ｴ.廃酸!F29,IF(J$19&gt;0,"0",0))</f>
        <v>0</v>
      </c>
      <c r="K14" s="383">
        <f>IF(OR(ｵ.廃ｱﾙｶﾘ!$F29&gt;0,ｵ.廃ｱﾙｶﾘ!$F29&lt;0),ｵ.廃ｱﾙｶﾘ!F29,IF(K$19&gt;0,"0",0))</f>
        <v>0</v>
      </c>
      <c r="L14" s="383" t="str">
        <f>IF(OR(ｶ.廃ﾌﾟﾗ類!F29&gt;0,ｶ.廃ﾌﾟﾗ類!F29&lt;0),ｶ.廃ﾌﾟﾗ類!F29,IF(L$19&gt;0,"0",0))</f>
        <v>0</v>
      </c>
      <c r="M14" s="383">
        <f>IF(OR(ｷ.紙くず!F29&gt;0,ｷ.紙くず!F29&lt;0),ｷ.紙くず!F29,IF(M$19&gt;0,"0",0))</f>
        <v>0</v>
      </c>
      <c r="N14" s="383">
        <f>IF(OR(ｸ.木くず!F29&gt;0,ｸ.木くず!F29&lt;0),ｸ.木くず!F29,IF(N$19&gt;0,"0",0))</f>
        <v>27.1</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0.7</v>
      </c>
      <c r="T14" s="383" t="str">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1668.7</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t="str">
        <f>IF(OR(ﾄ.混合廃棄物その他!F29&gt;0,ﾄ.混合廃棄物その他!F29&lt;0),ﾄ.混合廃棄物その他!F29,IF(Z$19&gt;0,"0",0))</f>
        <v>0</v>
      </c>
      <c r="AA14" s="385">
        <f t="shared" si="0"/>
        <v>1701.3</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4.8</v>
      </c>
      <c r="I16" s="383">
        <f>IF(OR(ｳ.廃油!F31&gt;0,ｳ.廃油!F31&lt;0),ｳ.廃油!F31,IF(I$19&gt;0,"0",0))</f>
        <v>0</v>
      </c>
      <c r="J16" s="383">
        <f>IF(OR(ｴ.廃酸!$F31&gt;0,ｴ.廃酸!$F31&lt;0),ｴ.廃酸!F31,IF(J$19&gt;0,"0",0))</f>
        <v>0</v>
      </c>
      <c r="K16" s="383">
        <f>IF(OR(ｵ.廃ｱﾙｶﾘ!$F31&gt;0,ｵ.廃ｱﾙｶﾘ!$F31&lt;0),ｵ.廃ｱﾙｶﾘ!F31,IF(K$19&gt;0,"0",0))</f>
        <v>0</v>
      </c>
      <c r="L16" s="383" t="str">
        <f>IF(OR(ｶ.廃ﾌﾟﾗ類!F31&gt;0,ｶ.廃ﾌﾟﾗ類!F31&lt;0),ｶ.廃ﾌﾟﾗ類!F31,IF(L$19&gt;0,"0",0))</f>
        <v>0</v>
      </c>
      <c r="M16" s="383">
        <f>IF(OR(ｷ.紙くず!F31&gt;0,ｷ.紙くず!F31&lt;0),ｷ.紙くず!F31,IF(M$19&gt;0,"0",0))</f>
        <v>0</v>
      </c>
      <c r="N16" s="383">
        <f>IF(OR(ｸ.木くず!F31&gt;0,ｸ.木くず!F31&lt;0),ｸ.木くず!F31,IF(N$19&gt;0,"0",0))</f>
        <v>27.1</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0.7</v>
      </c>
      <c r="T16" s="383" t="str">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1668.7</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t="str">
        <f>IF(OR(ﾄ.混合廃棄物その他!F31&gt;0,ﾄ.混合廃棄物その他!F31&lt;0),ﾄ.混合廃棄物その他!F31,IF(Z$19&gt;0,"0",0))</f>
        <v>0</v>
      </c>
      <c r="AA16" s="385">
        <f t="shared" si="0"/>
        <v>1701.3</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15</v>
      </c>
      <c r="I19" s="389">
        <f t="shared" si="1"/>
        <v>0</v>
      </c>
      <c r="J19" s="389">
        <f t="shared" si="1"/>
        <v>0</v>
      </c>
      <c r="K19" s="389">
        <f t="shared" si="1"/>
        <v>0</v>
      </c>
      <c r="L19" s="389">
        <f t="shared" si="1"/>
        <v>5</v>
      </c>
      <c r="M19" s="389">
        <f t="shared" si="1"/>
        <v>0</v>
      </c>
      <c r="N19" s="389">
        <f t="shared" si="1"/>
        <v>5</v>
      </c>
      <c r="O19" s="389">
        <f t="shared" si="1"/>
        <v>0</v>
      </c>
      <c r="P19" s="389">
        <f t="shared" si="1"/>
        <v>0</v>
      </c>
      <c r="Q19" s="389">
        <f t="shared" si="1"/>
        <v>0</v>
      </c>
      <c r="R19" s="389">
        <f t="shared" si="1"/>
        <v>0</v>
      </c>
      <c r="S19" s="389">
        <f t="shared" si="1"/>
        <v>5</v>
      </c>
      <c r="T19" s="389">
        <f t="shared" si="1"/>
        <v>5</v>
      </c>
      <c r="U19" s="389">
        <f t="shared" si="1"/>
        <v>0</v>
      </c>
      <c r="V19" s="389">
        <f t="shared" si="1"/>
        <v>3000</v>
      </c>
      <c r="W19" s="389">
        <f t="shared" si="1"/>
        <v>0</v>
      </c>
      <c r="X19" s="389">
        <f t="shared" si="1"/>
        <v>0</v>
      </c>
      <c r="Y19" s="389">
        <f t="shared" si="1"/>
        <v>0</v>
      </c>
      <c r="Z19" s="390">
        <f t="shared" si="1"/>
        <v>5</v>
      </c>
      <c r="AA19" s="391">
        <f t="shared" ref="AA19:AA25" si="2">SUM(G19:Z19)</f>
        <v>3040</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15</v>
      </c>
      <c r="I37" s="424">
        <f t="shared" si="8"/>
        <v>0</v>
      </c>
      <c r="J37" s="424">
        <f t="shared" si="8"/>
        <v>0</v>
      </c>
      <c r="K37" s="424">
        <f t="shared" si="8"/>
        <v>0</v>
      </c>
      <c r="L37" s="424">
        <f t="shared" si="8"/>
        <v>5</v>
      </c>
      <c r="M37" s="424">
        <f t="shared" si="8"/>
        <v>0</v>
      </c>
      <c r="N37" s="424">
        <f t="shared" si="8"/>
        <v>5</v>
      </c>
      <c r="O37" s="424">
        <f t="shared" si="8"/>
        <v>0</v>
      </c>
      <c r="P37" s="424">
        <f t="shared" si="8"/>
        <v>0</v>
      </c>
      <c r="Q37" s="424">
        <f t="shared" si="8"/>
        <v>0</v>
      </c>
      <c r="R37" s="424">
        <f t="shared" si="8"/>
        <v>0</v>
      </c>
      <c r="S37" s="424">
        <f t="shared" si="8"/>
        <v>5</v>
      </c>
      <c r="T37" s="424">
        <f t="shared" si="8"/>
        <v>5</v>
      </c>
      <c r="U37" s="424">
        <f t="shared" si="8"/>
        <v>0</v>
      </c>
      <c r="V37" s="424">
        <f t="shared" si="8"/>
        <v>3000</v>
      </c>
      <c r="W37" s="424">
        <f t="shared" si="8"/>
        <v>0</v>
      </c>
      <c r="X37" s="424">
        <f t="shared" si="8"/>
        <v>0</v>
      </c>
      <c r="Y37" s="424">
        <f t="shared" si="8"/>
        <v>0</v>
      </c>
      <c r="Z37" s="425">
        <f t="shared" si="8"/>
        <v>5</v>
      </c>
      <c r="AA37" s="426">
        <f t="shared" si="4"/>
        <v>3040</v>
      </c>
    </row>
    <row r="38" spans="2:27" ht="24" customHeight="1" x14ac:dyDescent="0.15">
      <c r="B38" s="170"/>
      <c r="C38" s="795"/>
      <c r="D38" s="227"/>
      <c r="E38" s="225" t="s">
        <v>318</v>
      </c>
      <c r="F38" s="443"/>
      <c r="G38" s="415">
        <f t="shared" ref="G38:Z38" si="9">SUM(G39:G41)</f>
        <v>0</v>
      </c>
      <c r="H38" s="415">
        <f t="shared" si="9"/>
        <v>15</v>
      </c>
      <c r="I38" s="415">
        <f t="shared" si="9"/>
        <v>0</v>
      </c>
      <c r="J38" s="415">
        <f t="shared" si="9"/>
        <v>0</v>
      </c>
      <c r="K38" s="415">
        <f t="shared" si="9"/>
        <v>0</v>
      </c>
      <c r="L38" s="415">
        <f t="shared" si="9"/>
        <v>0</v>
      </c>
      <c r="M38" s="415">
        <f t="shared" si="9"/>
        <v>0</v>
      </c>
      <c r="N38" s="415">
        <f t="shared" si="9"/>
        <v>5</v>
      </c>
      <c r="O38" s="415">
        <f t="shared" si="9"/>
        <v>0</v>
      </c>
      <c r="P38" s="415">
        <f t="shared" si="9"/>
        <v>0</v>
      </c>
      <c r="Q38" s="415">
        <f t="shared" si="9"/>
        <v>0</v>
      </c>
      <c r="R38" s="415">
        <f t="shared" si="9"/>
        <v>0</v>
      </c>
      <c r="S38" s="415">
        <f t="shared" si="9"/>
        <v>5</v>
      </c>
      <c r="T38" s="415">
        <f t="shared" si="9"/>
        <v>0</v>
      </c>
      <c r="U38" s="415">
        <f t="shared" si="9"/>
        <v>0</v>
      </c>
      <c r="V38" s="415">
        <f t="shared" si="9"/>
        <v>3000</v>
      </c>
      <c r="W38" s="415">
        <f t="shared" si="9"/>
        <v>0</v>
      </c>
      <c r="X38" s="415">
        <f t="shared" si="9"/>
        <v>0</v>
      </c>
      <c r="Y38" s="415">
        <f t="shared" si="9"/>
        <v>0</v>
      </c>
      <c r="Z38" s="416">
        <f t="shared" si="9"/>
        <v>0</v>
      </c>
      <c r="AA38" s="417">
        <f t="shared" si="4"/>
        <v>3025</v>
      </c>
    </row>
    <row r="39" spans="2:27" ht="24" customHeight="1" x14ac:dyDescent="0.15">
      <c r="B39" s="170"/>
      <c r="C39" s="795"/>
      <c r="D39" s="228"/>
      <c r="E39" s="223"/>
      <c r="F39" s="221" t="s">
        <v>232</v>
      </c>
      <c r="G39" s="418">
        <f>+ｱ.燃え殻!$Z$28</f>
        <v>0</v>
      </c>
      <c r="H39" s="418">
        <f>+ｲ.汚泥!$Z$28</f>
        <v>15</v>
      </c>
      <c r="I39" s="418">
        <f>+ｳ.廃油!$Z$28</f>
        <v>0</v>
      </c>
      <c r="J39" s="418">
        <f>+ｴ.廃酸!$Z$28</f>
        <v>0</v>
      </c>
      <c r="K39" s="418">
        <f>+ｵ.廃ｱﾙｶﾘ!$Z$28</f>
        <v>0</v>
      </c>
      <c r="L39" s="418">
        <f>+ｶ.廃ﾌﾟﾗ類!$Z$28</f>
        <v>0</v>
      </c>
      <c r="M39" s="418">
        <f>+ｷ.紙くず!$Z$28</f>
        <v>0</v>
      </c>
      <c r="N39" s="418">
        <f>+ｸ.木くず!$Z$28</f>
        <v>5</v>
      </c>
      <c r="O39" s="418">
        <f>+ｹ.繊維くず!$Z$28</f>
        <v>0</v>
      </c>
      <c r="P39" s="418">
        <f>+ｺ.動植物性残さ!$Z$28</f>
        <v>0</v>
      </c>
      <c r="Q39" s="418">
        <f>+ｻ.動物系固形不要物!$Z$28</f>
        <v>0</v>
      </c>
      <c r="R39" s="418">
        <f>+ｼ.ｺﾞﾑくず!$Z$28</f>
        <v>0</v>
      </c>
      <c r="S39" s="418">
        <f>+ｽ.金属くず!$Z$28</f>
        <v>5</v>
      </c>
      <c r="T39" s="418">
        <f>+ｾ.ｶﾞﾗｽ･ｺﾝｸﾘ･陶磁器くず!$Z$28</f>
        <v>0</v>
      </c>
      <c r="U39" s="418">
        <f>+ｿ.鉱さい!$Z$28</f>
        <v>0</v>
      </c>
      <c r="V39" s="418">
        <f>+ﾀ.がれき類!$Z$28</f>
        <v>3000</v>
      </c>
      <c r="W39" s="418">
        <f>+ﾁ.動物のふん尿!$Z$28</f>
        <v>0</v>
      </c>
      <c r="X39" s="418">
        <f>+ﾂ.動物の死体!$Z$28</f>
        <v>0</v>
      </c>
      <c r="Y39" s="418">
        <f>+ﾃ.ばいじん!$Z$28</f>
        <v>0</v>
      </c>
      <c r="Z39" s="419">
        <f>+ﾄ.混合廃棄物その他!$Z$28</f>
        <v>0</v>
      </c>
      <c r="AA39" s="420">
        <f t="shared" si="4"/>
        <v>3025</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5</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5</v>
      </c>
      <c r="U42" s="421">
        <f>+ｿ.鉱さい!$Q$33</f>
        <v>0</v>
      </c>
      <c r="V42" s="421">
        <f>+ﾀ.がれき類!$Q$33</f>
        <v>0</v>
      </c>
      <c r="W42" s="421">
        <f>+ﾁ.動物のふん尿!$Q$33</f>
        <v>0</v>
      </c>
      <c r="X42" s="421">
        <f>+ﾂ.動物の死体!$Q$33</f>
        <v>0</v>
      </c>
      <c r="Y42" s="421">
        <f>+ﾃ.ばいじん!$Q$33</f>
        <v>0</v>
      </c>
      <c r="Z42" s="422">
        <f>+ﾄ.混合廃棄物その他!$Q$33</f>
        <v>5</v>
      </c>
      <c r="AA42" s="423">
        <f>SUM(G42:Z42)</f>
        <v>15</v>
      </c>
    </row>
    <row r="43" spans="2:27" ht="24" customHeight="1" x14ac:dyDescent="0.15">
      <c r="B43" s="170"/>
      <c r="C43" s="128" t="s">
        <v>234</v>
      </c>
      <c r="D43" s="814" t="s">
        <v>348</v>
      </c>
      <c r="E43" s="814"/>
      <c r="F43" s="815"/>
      <c r="G43" s="427">
        <f>+ｱ.燃え殻!$AK$27</f>
        <v>0</v>
      </c>
      <c r="H43" s="427">
        <f>+ｲ.汚泥!$AK$27</f>
        <v>15</v>
      </c>
      <c r="I43" s="427">
        <f>+ｳ.廃油!$AK$27</f>
        <v>0</v>
      </c>
      <c r="J43" s="427">
        <f>+ｴ.廃酸!$AK$27</f>
        <v>0</v>
      </c>
      <c r="K43" s="427">
        <f>+ｵ.廃ｱﾙｶﾘ!$AK$27</f>
        <v>0</v>
      </c>
      <c r="L43" s="427">
        <f>+ｶ.廃ﾌﾟﾗ類!$AK$27</f>
        <v>5</v>
      </c>
      <c r="M43" s="427">
        <f>+ｷ.紙くず!$AK$27</f>
        <v>0</v>
      </c>
      <c r="N43" s="427">
        <f>+ｸ.木くず!$AK$27</f>
        <v>5</v>
      </c>
      <c r="O43" s="427">
        <f>+ｹ.繊維くず!$AK$27</f>
        <v>0</v>
      </c>
      <c r="P43" s="427">
        <f>+ｺ.動植物性残さ!$AK$27</f>
        <v>0</v>
      </c>
      <c r="Q43" s="427">
        <f>+ｻ.動物系固形不要物!$AK$27</f>
        <v>0</v>
      </c>
      <c r="R43" s="427">
        <f>+ｼ.ｺﾞﾑくず!$AK$27</f>
        <v>0</v>
      </c>
      <c r="S43" s="427">
        <f>+ｽ.金属くず!$AK$27</f>
        <v>5</v>
      </c>
      <c r="T43" s="427">
        <f>+ｾ.ｶﾞﾗｽ･ｺﾝｸﾘ･陶磁器くず!$AK$27</f>
        <v>5</v>
      </c>
      <c r="U43" s="427">
        <f>+ｿ.鉱さい!$AK$27</f>
        <v>0</v>
      </c>
      <c r="V43" s="427">
        <f>+ﾀ.がれき類!$AK$27</f>
        <v>3000</v>
      </c>
      <c r="W43" s="427">
        <f>+ﾁ.動物のふん尿!$AK$27</f>
        <v>0</v>
      </c>
      <c r="X43" s="427">
        <f>+ﾂ.動物の死体!$AK$27</f>
        <v>0</v>
      </c>
      <c r="Y43" s="427">
        <f>+ﾃ.ばいじん!$AK$27</f>
        <v>0</v>
      </c>
      <c r="Z43" s="428">
        <f>+ﾄ.混合廃棄物その他!$AK$27</f>
        <v>5</v>
      </c>
      <c r="AA43" s="429">
        <f>SUM(G43:Z43)</f>
        <v>3040</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15</v>
      </c>
      <c r="I45" s="433">
        <f>+ｳ.廃油!$AR$24</f>
        <v>0</v>
      </c>
      <c r="J45" s="433">
        <f>+ｴ.廃酸!$AR$24</f>
        <v>0</v>
      </c>
      <c r="K45" s="433">
        <f>+ｵ.廃ｱﾙｶﾘ!$AR$24</f>
        <v>0</v>
      </c>
      <c r="L45" s="433">
        <f>+ｶ.廃ﾌﾟﾗ類!$AR$24</f>
        <v>0</v>
      </c>
      <c r="M45" s="433">
        <f>+ｷ.紙くず!$AR$24</f>
        <v>0</v>
      </c>
      <c r="N45" s="433">
        <f>+ｸ.木くず!$AR$24</f>
        <v>5</v>
      </c>
      <c r="O45" s="433">
        <f>+ｹ.繊維くず!$AR$24</f>
        <v>0</v>
      </c>
      <c r="P45" s="433">
        <f>+ｺ.動植物性残さ!$AR$24</f>
        <v>0</v>
      </c>
      <c r="Q45" s="433">
        <f>+ｻ.動物系固形不要物!$AR$24</f>
        <v>0</v>
      </c>
      <c r="R45" s="433">
        <f>+ｼ.ｺﾞﾑくず!$AR$24</f>
        <v>0</v>
      </c>
      <c r="S45" s="433">
        <f>+ｽ.金属くず!$AR$24</f>
        <v>5</v>
      </c>
      <c r="T45" s="433">
        <f>+ｾ.ｶﾞﾗｽ･ｺﾝｸﾘ･陶磁器くず!$AR$24</f>
        <v>0</v>
      </c>
      <c r="U45" s="433">
        <f>+ｿ.鉱さい!$AR$24</f>
        <v>0</v>
      </c>
      <c r="V45" s="433">
        <f>+ﾀ.がれき類!$AR$24</f>
        <v>3000</v>
      </c>
      <c r="W45" s="433">
        <f>+ﾁ.動物のふん尿!$AR$24</f>
        <v>0</v>
      </c>
      <c r="X45" s="433">
        <f>+ﾂ.動物の死体!$AR$24</f>
        <v>0</v>
      </c>
      <c r="Y45" s="433">
        <f>+ﾃ.ばいじん!$AR$24</f>
        <v>0</v>
      </c>
      <c r="Z45" s="434">
        <f>+ﾄ.混合廃棄物その他!$AR$24</f>
        <v>0</v>
      </c>
      <c r="AA45" s="435">
        <f t="shared" si="4"/>
        <v>3025</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19.8</v>
      </c>
      <c r="I55" s="10">
        <f t="shared" si="10"/>
        <v>0</v>
      </c>
      <c r="J55" s="10">
        <f t="shared" si="10"/>
        <v>0</v>
      </c>
      <c r="K55" s="10">
        <f t="shared" si="10"/>
        <v>0</v>
      </c>
      <c r="L55" s="10">
        <f t="shared" si="10"/>
        <v>5</v>
      </c>
      <c r="M55" s="10">
        <f t="shared" si="10"/>
        <v>0</v>
      </c>
      <c r="N55" s="10"/>
      <c r="O55" s="10"/>
      <c r="P55" s="10"/>
      <c r="Q55" s="10"/>
      <c r="R55" s="10"/>
      <c r="S55" s="10">
        <f t="shared" si="10"/>
        <v>5.7</v>
      </c>
      <c r="T55" s="10">
        <f t="shared" si="10"/>
        <v>5</v>
      </c>
      <c r="U55" s="10">
        <f t="shared" si="10"/>
        <v>0</v>
      </c>
      <c r="V55" s="480">
        <f t="shared" si="10"/>
        <v>4668.7</v>
      </c>
      <c r="W55" s="480">
        <f t="shared" si="10"/>
        <v>0</v>
      </c>
      <c r="X55" s="480">
        <f t="shared" si="10"/>
        <v>0</v>
      </c>
      <c r="Y55" s="480">
        <f t="shared" si="10"/>
        <v>0</v>
      </c>
      <c r="Z55" s="480">
        <f t="shared" si="10"/>
        <v>5</v>
      </c>
      <c r="AA55" s="481">
        <f>+AA9+AA19+AA20</f>
        <v>4741.3</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8 年 5 月 22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横浜市保土ケ谷区峰岡町１－３－１２</v>
      </c>
      <c r="M16" s="870"/>
      <c r="N16" s="870"/>
      <c r="O16" s="870"/>
      <c r="P16" s="870"/>
      <c r="Q16" s="870"/>
      <c r="R16" s="870"/>
      <c r="S16" s="870"/>
      <c r="T16" s="870"/>
      <c r="U16" s="282"/>
    </row>
    <row r="17" spans="1:21" ht="26.25" customHeight="1" x14ac:dyDescent="0.15">
      <c r="C17" s="86"/>
      <c r="I17" s="25"/>
      <c r="J17" s="25" t="s">
        <v>7</v>
      </c>
      <c r="K17" s="25"/>
      <c r="L17" s="870" t="str">
        <f>+表紙!L41</f>
        <v>大雄建設株式会社
代表取締役　米田　とし子</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045-333-9364</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大雄建設株式会社（本社）</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2646</v>
      </c>
      <c r="Q25" s="842"/>
      <c r="R25" s="842"/>
      <c r="S25" s="842"/>
      <c r="T25" s="842"/>
      <c r="U25" s="843"/>
    </row>
    <row r="26" spans="1:21" ht="26.25" customHeight="1" x14ac:dyDescent="0.15">
      <c r="C26" s="585" t="s">
        <v>11</v>
      </c>
      <c r="D26" s="586"/>
      <c r="E26" s="587"/>
      <c r="F26" s="857" t="str">
        <f>+表紙!F50</f>
        <v>横浜市保土ケ谷区峰岡町１－３－１２</v>
      </c>
      <c r="G26" s="858"/>
      <c r="H26" s="858"/>
      <c r="I26" s="858"/>
      <c r="J26" s="858"/>
      <c r="K26" s="858"/>
      <c r="L26" s="858"/>
      <c r="M26" s="858"/>
      <c r="N26" s="341" t="s">
        <v>171</v>
      </c>
      <c r="O26"/>
      <c r="P26"/>
      <c r="Q26" s="852" t="str">
        <f>IF(+表紙!Q50="","",+表紙!Q50)</f>
        <v>045-333-9364</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06  総合工事業
063 舗装工事業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172</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f>IF(+表紙!F61="","",+表紙!F61)</f>
        <v>11</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 xml:space="preserve">
〇汚泥　⇒　脱水、固形化　⇒　再資源化
〇廃プラスチック類　⇒　破砕・圧縮　⇒　埋立
〇木くず　⇒　破砕　⇒　再資源化
〇金属くず　⇒　選別、切断・圧縮　⇒　再資源化
〇ｶﾞﾗｽ･ｺﾝｸﾘｰﾄ・陶磁器くず　⇒　破砕　⇒　埋立
〇がれき類　⇒　破砕　⇒　再資源化
〇混合廃棄物　⇒　破砕・圧縮　⇒　埋立
</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 xml:space="preserve">
（工事部）
工事ごとに処理運搬、処分業者選定
マニフェスト発行、回収、処理数量（重量又は体積）、発行枚数　集計
（総務部）
産廃処理委託契約、全工事でのマニフェスト処理数量、枚数集計、自主管理報告</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4</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1701.3</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 xml:space="preserve">
道路の舗装補修工事から発生するがれき類（アスファルト殻）が全廃棄物の９８％を占めている。
発生量は元請受注高と比例関係にあるため、業種変更でもしない限り抑制は困難と言わざるをえない、</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7</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3040</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 xml:space="preserve">
がれき（Ａｓ、Ｃｏ）、廃プラ、汚泥、木くず、金属くず、ガラス陶磁器、他（混合廃棄物）</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1701.3</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t="str">
        <f>+表紙!K209</f>
        <v>0</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1701.3</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3040</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3025</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2026-05-22T08:16:04Z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