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3380936B-BFFB-4C00-8B73-4095F8D86B0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<sst xmlns="http://schemas.openxmlformats.org/spreadsheetml/2006/main" count="3179" uniqueCount="460">
  <si>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</si>
  <si>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</si>
  <si>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</si>
  <si>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</si>
  <si>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</si>
  <si>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</si>
  <si>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</si>
  <si>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</si>
  <si>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</si>
  <si>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</si>
  <si>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</si>
  <si>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</si>
  <si>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</si>
  <si>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</si>
  <si>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</si>
  <si>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</si>
  <si>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</si>
  <si>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</si>
  <si>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</si>
  <si>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</si>
  <si>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</si>
  <si>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</si>
  <si>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</si>
  <si>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</si>
  <si>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</si>
  <si>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</si>
  <si>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</si>
  <si>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</si>
  <si>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</si>
  <si>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</si>
  <si>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</si>
  <si>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</si>
  <si>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</si>
  <si>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</si>
  <si>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</si>
  <si>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</si>
  <si>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</si>
  <si>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</si>
  <si>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</si>
  <si>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</si>
  <si>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</si>
  <si>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</si>
  <si>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</si>
  <si>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</si>
  <si>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</si>
  <si>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</si>
  <si>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</si>
  <si>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</si>
  <si>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</si>
  <si>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</si>
  <si>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</si>
  <si>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</si>
  <si>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</si>
  <si>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</si>
  <si>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</si>
  <si>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</si>
  <si>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</si>
  <si>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</si>
  <si>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</si>
  <si>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</si>
  <si>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</si>
  <si>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</si>
  <si>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</si>
  <si>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</si>
  <si>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</si>
  <si>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</si>
  <si>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</si>
  <si>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</si>
  <si>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</si>
  <si>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</si>
  <si>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</si>
  <si>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</si>
  <si>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</si>
  <si>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</si>
  <si>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</si>
  <si>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</si>
  <si>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</si>
  <si>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</si>
  <si>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</si>
  <si>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</si>
  <si>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</si>
  <si>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</si>
  <si>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</si>
  <si>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</si>
  <si>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</si>
  <si>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</si>
  <si>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</si>
  <si>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</si>
  <si>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</si>
  <si>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</si>
  <si>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</si>
  <si>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</si>
  <si>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</si>
  <si>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</si>
  <si>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</si>
  <si>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</si>
  <si>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</si>
  <si>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</si>
  <si>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</si>
  <si>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</si>
  <si>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</si>
  <si>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</si>
  <si>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</si>
  <si>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</si>
  <si>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</si>
  <si>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</si>
  <si>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</si>
  <si>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</si>
  <si>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</si>
  <si>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</si>
  <si>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</si>
  <si>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</si>
  <si>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</si>
  <si>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</si>
  <si>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</si>
  <si>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</si>
  <si>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</si>
  <si>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</si>
  <si>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</si>
  <si>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</si>
  <si>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</si>
  <si>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</si>
  <si>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</si>
  <si>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</si>
  <si>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</si>
  <si>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</si>
  <si>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</si>
  <si>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</si>
  <si>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</si>
  <si>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</si>
  <si>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</si>
  <si>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</si>
  <si>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</si>
  <si>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</si>
  <si>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</si>
  <si>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</si>
  <si>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</si>
  <si>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</si>
  <si>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</si>
  <si>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</si>
  <si>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</si>
  <si>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</si>
  <si>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</si>
  <si>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</si>
  <si>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</si>
  <si>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</si>
  <si>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</si>
  <si>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</si>
  <si>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</si>
  <si>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</si>
  <si>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</si>
  <si>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</si>
  <si>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</si>
  <si>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</si>
  <si>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</si>
  <si>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</si>
  <si>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</si>
  <si>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</si>
  <si>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</si>
  <si>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</si>
  <si>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</si>
  <si>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</si>
  <si>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</si>
  <si>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</si>
  <si>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</si>
  <si>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</si>
  <si>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</si>
  <si>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</si>
  <si>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</si>
  <si>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</si>
  <si>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</si>
  <si>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</si>
  <si>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</si>
  <si>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</si>
  <si>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</si>
  <si>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</si>
  <si>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</si>
  <si>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</si>
  <si>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</si>
  <si>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</si>
  <si>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</si>
  <si>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</si>
  <si>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</si>
  <si>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</si>
  <si>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</si>
  <si>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</si>
  <si>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</si>
  <si>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</si>
  <si>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</si>
  <si>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</si>
  <si>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</si>
  <si>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</si>
  <si>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</si>
  <si>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</si>
  <si>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</si>
  <si>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</si>
  <si>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</si>
  <si>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</si>
  <si>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</si>
  <si>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</si>
  <si>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</si>
  <si>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</si>
  <si>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</si>
  <si>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</si>
  <si>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</si>
  <si>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</si>
  <si>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</si>
  <si>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</si>
  <si>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</si>
  <si>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</si>
  <si>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</si>
  <si>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</si>
  <si>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</si>
  <si>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</si>
  <si>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</si>
  <si>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</si>
  <si>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</si>
  <si>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</si>
  <si>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</si>
  <si>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</si>
  <si>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</si>
  <si>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</si>
  <si>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</si>
  <si>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</si>
  <si>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</si>
  <si>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</si>
  <si>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</si>
  <si>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</si>
  <si>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</si>
  <si>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</si>
  <si>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</si>
  <si>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</si>
  <si>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</si>
  <si>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</si>
  <si>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</si>
  <si>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</si>
  <si>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</si>
  <si>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</si>
  <si>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</si>
  <si>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</si>
  <si>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</si>
  <si>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</si>
  <si>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</si>
  <si>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</si>
  <si>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</si>
  <si>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</si>
  <si>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</si>
  <si>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</si>
  <si>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</si>
  <si>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</si>
  <si>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</si>
  <si>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</si>
  <si>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</si>
  <si>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</si>
  <si>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</si>
  <si>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</si>
  <si>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</si>
  <si>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</si>
  <si>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</si>
  <si>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</si>
  <si>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</si>
  <si>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</si>
  <si>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</si>
  <si>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</si>
  <si>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</si>
  <si>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</si>
  <si>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</si>
  <si>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</si>
  <si>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</si>
  <si>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</si>
  <si>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</si>
  <si>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</si>
  <si>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</si>
  <si>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</si>
  <si>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</si>
  <si>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</si>
  <si>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</si>
  <si>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</si>
  <si>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</si>
  <si>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</si>
  <si>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</si>
  <si>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</si>
  <si>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</si>
  <si>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</si>
  <si>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</si>
  <si>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</si>
  <si>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</si>
  <si>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</si>
  <si>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</si>
  <si>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</si>
  <si>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</si>
  <si>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</si>
  <si>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</si>
  <si>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</si>
  <si>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</si>
  <si>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</si>
  <si>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</si>
  <si>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</si>
  <si>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</si>
  <si>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</si>
  <si>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</si>
  <si>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</si>
  <si>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</si>
  <si>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</si>
  <si>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</si>
  <si>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</si>
  <si>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</si>
  <si>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</si>
  <si>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</si>
  <si>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</si>
  <si>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</si>
  <si>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</si>
  <si>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</si>
  <si>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</si>
  <si>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</si>
  <si>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</si>
  <si>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</si>
  <si>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</si>
  <si>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</si>
  <si>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</si>
  <si>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</si>
  <si>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</si>
  <si>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</si>
  <si>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</si>
  <si>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</si>
  <si>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</si>
  <si>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</si>
  <si>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</si>
  <si>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</si>
  <si>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</si>
  <si>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</si>
  <si>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</si>
  <si>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</si>
  <si>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</si>
  <si>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</si>
  <si>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</si>
  <si>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</si>
  <si>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</si>
  <si>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</si>
  <si>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</si>
  <si>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</si>
  <si>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</si>
  <si>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</si>
  <si>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</si>
  <si>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</si>
  <si>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</si>
  <si>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</si>
  <si>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</si>
  <si>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</si>
  <si>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</si>
  <si>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</si>
  <si>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</si>
  <si>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</si>
  <si>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</si>
  <si>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</si>
  <si>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</si>
  <si>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</si>
  <si>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</si>
  <si>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</si>
  <si>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</si>
  <si>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</si>
  <si>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</si>
  <si>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</si>
  <si>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</si>
  <si>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</si>
  <si>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</si>
  <si>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</si>
  <si>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</si>
  <si>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</si>
  <si>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</si>
  <si>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</si>
  <si>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</si>
  <si>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</si>
  <si>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</si>
  <si>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</si>
  <si>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</si>
  <si>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</si>
  <si>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</si>
  <si>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</si>
  <si>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</si>
  <si>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</si>
  <si>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</si>
  <si>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</si>
  <si>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</si>
  <si>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</si>
  <si>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</si>
  <si>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</si>
  <si>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</si>
  <si>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</si>
  <si>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</si>
  <si>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</si>
  <si>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</si>
  <si>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</si>
  <si>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</si>
  <si>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</si>
  <si>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</si>
  <si>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</si>
  <si>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</si>
  <si>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</si>
  <si>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</si>
  <si>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</si>
  <si>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</si>
  <si>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</si>
  <si>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</si>
  <si>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</si>
  <si>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</si>
  <si>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</si>
  <si>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</si>
  <si>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</si>
  <si>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</si>
  <si>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</si>
  <si>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</si>
  <si>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</si>
  <si>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</si>
  <si>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</si>
  <si>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</si>
  <si>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</si>
  <si>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</si>
  <si>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</si>
  <si>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</si>
  <si>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</si>
  <si>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</si>
  <si>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</si>
  <si>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</si>
  <si>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</si>
  <si>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</si>
  <si>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</si>
  <si>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</si>
  <si>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</si>
  <si>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</si>
  <si>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</si>
  <si>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</si>
  <si>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</si>
  <si>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</si>
  <si>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</si>
  <si>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</si>
  <si>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</si>
  <si>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</si>
  <si>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</si>
  <si>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</si>
  <si>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</si>
  <si>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</si>
  <si>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</si>
  <si>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</si>
  <si>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</si>
  <si>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</si>
  <si>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 月   20日</t>
    <phoneticPr fontId="3"/>
  </si>
  <si>
    <t>横浜市南区中村町5-318</t>
    <phoneticPr fontId="3"/>
  </si>
  <si>
    <t>東亜道路工業㈱横浜支店　支店長　徳永　雅文</t>
    <phoneticPr fontId="3"/>
  </si>
  <si>
    <t>東亜道路工業㈱横浜支店</t>
    <phoneticPr fontId="3"/>
  </si>
  <si>
    <t>045-261-8150</t>
    <phoneticPr fontId="3"/>
  </si>
  <si>
    <t>横浜市長</t>
    <phoneticPr fontId="3"/>
  </si>
  <si>
    <t>Ｄ－建設業</t>
    <phoneticPr fontId="3"/>
  </si>
  <si>
    <t>がれき類→破砕→再資源化(中間処理、委託)
汚泥→脱水・固化→再資源化(中間処理、委託)
木くず→破砕→再資源化(中間処理、委託）
混合→破砕、選別→再資源化(中間処理、委託)</t>
    <rPh sb="3" eb="4">
      <t>ルイ</t>
    </rPh>
    <rPh sb="5" eb="7">
      <t>ハサイ</t>
    </rPh>
    <rPh sb="8" eb="12">
      <t>サイシゲンカ</t>
    </rPh>
    <rPh sb="13" eb="15">
      <t>チュウカン</t>
    </rPh>
    <rPh sb="15" eb="17">
      <t>ショリ</t>
    </rPh>
    <rPh sb="18" eb="20">
      <t>イタク</t>
    </rPh>
    <rPh sb="22" eb="24">
      <t>オデイ</t>
    </rPh>
    <rPh sb="25" eb="27">
      <t>ダッスイ</t>
    </rPh>
    <rPh sb="28" eb="30">
      <t>コカ</t>
    </rPh>
    <rPh sb="31" eb="35">
      <t>サイシゲンカ</t>
    </rPh>
    <rPh sb="36" eb="38">
      <t>チュウカン</t>
    </rPh>
    <rPh sb="38" eb="40">
      <t>ショリ</t>
    </rPh>
    <rPh sb="41" eb="43">
      <t>イタク</t>
    </rPh>
    <rPh sb="45" eb="46">
      <t>キ</t>
    </rPh>
    <rPh sb="49" eb="51">
      <t>ハサイ</t>
    </rPh>
    <rPh sb="52" eb="56">
      <t>サイシゲンカ</t>
    </rPh>
    <rPh sb="57" eb="59">
      <t>チュウカン</t>
    </rPh>
    <rPh sb="59" eb="61">
      <t>ショリ</t>
    </rPh>
    <rPh sb="62" eb="64">
      <t>イタク</t>
    </rPh>
    <rPh sb="66" eb="68">
      <t>コンゴウ</t>
    </rPh>
    <rPh sb="69" eb="71">
      <t>ハサイ</t>
    </rPh>
    <rPh sb="72" eb="74">
      <t>センベツ</t>
    </rPh>
    <rPh sb="75" eb="79">
      <t>サイシゲンカ</t>
    </rPh>
    <rPh sb="80" eb="82">
      <t>チュウカン</t>
    </rPh>
    <rPh sb="82" eb="84">
      <t>ショリ</t>
    </rPh>
    <rPh sb="85" eb="87">
      <t>イタク</t>
    </rPh>
    <phoneticPr fontId="3"/>
  </si>
  <si>
    <t>統括責任者（支店長）※産廃処理に関する各種事項の決定、策定
　　　|
廃棄物管理担当者(工事課長）※廃棄物処理計画の作成
　　　|
現場担当者※作業現場の廃棄物の管理、処理業者の選定、委託契約</t>
    <phoneticPr fontId="3"/>
  </si>
  <si>
    <t>再生利用促進計画書を作成し、再利用率増加に努める</t>
    <rPh sb="0" eb="2">
      <t>サイセイ</t>
    </rPh>
    <rPh sb="2" eb="4">
      <t>リヨウ</t>
    </rPh>
    <rPh sb="4" eb="6">
      <t>ソクシン</t>
    </rPh>
    <rPh sb="6" eb="9">
      <t>ケイカクショ</t>
    </rPh>
    <rPh sb="10" eb="12">
      <t>サクセイ</t>
    </rPh>
    <rPh sb="14" eb="18">
      <t>サイリヨウリツ</t>
    </rPh>
    <rPh sb="18" eb="20">
      <t>ゾウカ</t>
    </rPh>
    <rPh sb="21" eb="22">
      <t>ツト</t>
    </rPh>
    <phoneticPr fontId="3"/>
  </si>
  <si>
    <t>アスファルト、コンクリート、廃プラスチックなどの完全分配で集積及び搬出</t>
    <rPh sb="14" eb="15">
      <t>ハイ</t>
    </rPh>
    <rPh sb="24" eb="26">
      <t>カンゼン</t>
    </rPh>
    <rPh sb="26" eb="28">
      <t>ブンパイ</t>
    </rPh>
    <rPh sb="29" eb="31">
      <t>シュウセキ</t>
    </rPh>
    <rPh sb="31" eb="32">
      <t>オヨ</t>
    </rPh>
    <rPh sb="33" eb="35">
      <t>ハンシュツ</t>
    </rPh>
    <phoneticPr fontId="3"/>
  </si>
  <si>
    <t>アスファルト、コンクリート、廃プラスチックなどの完全分配で集積及び搬出</t>
    <phoneticPr fontId="3"/>
  </si>
  <si>
    <t>無</t>
    <rPh sb="0" eb="1">
      <t>ム</t>
    </rPh>
    <phoneticPr fontId="3"/>
  </si>
  <si>
    <t>混合廃棄物の量を削減するよう分別の努力をする</t>
    <rPh sb="0" eb="2">
      <t>コンゴウ</t>
    </rPh>
    <rPh sb="2" eb="5">
      <t>ハイキブツ</t>
    </rPh>
    <rPh sb="6" eb="7">
      <t>リョウ</t>
    </rPh>
    <rPh sb="8" eb="10">
      <t>サクゲン</t>
    </rPh>
    <rPh sb="14" eb="16">
      <t>ブンベツ</t>
    </rPh>
    <rPh sb="17" eb="19">
      <t>ドリョク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</si>
</sst>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2502</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452</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616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28</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1694.3999999999999</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1694.3999999999999</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458</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458</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458</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458</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458</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458</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1694.3999999999999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1694.3999999999999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459</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1694.3999999999999</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1694.3999999999999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1688.6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1688.6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1688.6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1688.6</v>
      </c>
      <c r="P27" s="700"/>
      <c r="Q27" s="700"/>
      <c r="R27" s="700"/>
      <c r="S27" s="49" t="s">
        <v>38</v>
      </c>
      <c r="T27" s="70"/>
      <c r="U27" s="70"/>
      <c r="X27" s="68" t="s">
        <v>39</v>
      </c>
      <c r="Y27" s="71"/>
      <c r="AG27" s="58"/>
      <c r="AH27" s="58"/>
      <c r="AI27" s="58"/>
      <c r="AJ27" s="58"/>
      <c r="AK27" s="742">
        <f>+AG18+O27</f>
        <v>1688.6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1688.6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1688.6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1688.6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1688.6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東亜道路工業㈱横浜支店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v>
      </c>
      <c r="P27" s="700"/>
      <c r="Q27" s="700"/>
      <c r="R27" s="700"/>
      <c r="S27" s="49" t="s">
        <v>38</v>
      </c>
      <c r="T27" s="70"/>
      <c r="U27" s="70"/>
      <c r="X27" s="68" t="s">
        <v>39</v>
      </c>
      <c r="Y27" s="71"/>
      <c r="AG27" s="58"/>
      <c r="AH27" s="58"/>
      <c r="AI27" s="58"/>
      <c r="AJ27" s="58"/>
      <c r="AK27" s="742">
        <f>+AG18+O27</f>
        <v>2.7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 zoomScale="80" zoomScaleNormal="80" workbookViewId="0">
      <selection activeCell="V16" sqref="V1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東亜道路工業㈱横浜支店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1688.6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2.7</v>
      </c>
      <c r="AA9" s="379">
        <f>IF(SUM(G9:Z9)&gt;0,SUM(G9:Z9),IF(AA$19&gt;0,"0",0))</f>
        <v>1694.3999999999999</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1688.6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2.7</v>
      </c>
      <c r="AA14" s="385">
        <f t="shared" si="0"/>
        <v>1694.3999999999999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1688.6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2.7</v>
      </c>
      <c r="AA16" s="385">
        <f t="shared" si="0"/>
        <v>1694.3999999999999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3.1</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1688.6</v>
      </c>
      <c r="W19" s="389">
        <f t="shared" si="1"/>
        <v>0</v>
      </c>
      <c r="X19" s="389">
        <f t="shared" si="1"/>
        <v>0</v>
      </c>
      <c r="Y19" s="389">
        <f t="shared" si="1"/>
        <v>0</v>
      </c>
      <c r="Z19" s="390">
        <f t="shared" si="1"/>
        <v>2.7</v>
      </c>
      <c r="AA19" s="391">
        <f t="shared" ref="AA19:AA25" si="2">SUM(G19:Z19)</f>
        <v>1694.3999999999999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3.1</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1688.6</v>
      </c>
      <c r="W37" s="424">
        <f t="shared" si="8"/>
        <v>0</v>
      </c>
      <c r="X37" s="424">
        <f t="shared" si="8"/>
        <v>0</v>
      </c>
      <c r="Y37" s="424">
        <f t="shared" si="8"/>
        <v>0</v>
      </c>
      <c r="Z37" s="425">
        <f t="shared" si="8"/>
        <v>2.7</v>
      </c>
      <c r="AA37" s="426">
        <f t="shared" si="4"/>
        <v>1694.3999999999999</v>
      </c>
    </row>
    <row r="38" spans="2:27" ht="24" customHeight="1" x14ac:dyDescent="0.15">
      <c r="B38" s="170"/>
      <c r="C38" s="776"/>
      <c r="D38" s="227"/>
      <c r="E38" s="225" t="s">
        <v>319</v>
      </c>
      <c r="F38" s="443"/>
      <c r="G38" s="415">
        <f t="shared" ref="G38:Z38" si="9">SUM(G39:G41)</f>
        <v>0</v>
      </c>
      <c r="H38" s="415">
        <f t="shared" si="9"/>
        <v>3.1</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1688.6</v>
      </c>
      <c r="W38" s="415">
        <f t="shared" si="9"/>
        <v>0</v>
      </c>
      <c r="X38" s="415">
        <f t="shared" si="9"/>
        <v>0</v>
      </c>
      <c r="Y38" s="415">
        <f t="shared" si="9"/>
        <v>0</v>
      </c>
      <c r="Z38" s="416">
        <f t="shared" si="9"/>
        <v>2.7</v>
      </c>
      <c r="AA38" s="417">
        <f t="shared" si="4"/>
        <v>1694.3999999999999</v>
      </c>
    </row>
    <row r="39" spans="2:27" ht="24" customHeight="1" x14ac:dyDescent="0.15">
      <c r="B39" s="170"/>
      <c r="C39" s="776"/>
      <c r="D39" s="228"/>
      <c r="E39" s="223"/>
      <c r="F39" s="221" t="s">
        <v>233</v>
      </c>
      <c r="G39" s="418">
        <f>+ｱ.燃え殻!$Z$28</f>
        <v>0</v>
      </c>
      <c r="H39" s="418">
        <f>+ｲ.汚泥!$Z$28</f>
        <v>3.1</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1688.6</v>
      </c>
      <c r="W39" s="418">
        <f>+ﾁ.動物のふん尿!$Z$28</f>
        <v>0</v>
      </c>
      <c r="X39" s="418">
        <f>+ﾂ.動物の死体!$Z$28</f>
        <v>0</v>
      </c>
      <c r="Y39" s="418">
        <f>+ﾃ.ばいじん!$Z$28</f>
        <v>0</v>
      </c>
      <c r="Z39" s="419">
        <f>+ﾄ.混合廃棄物その他!$Z$28</f>
        <v>2.7</v>
      </c>
      <c r="AA39" s="420">
        <f t="shared" si="4"/>
        <v>1694.3999999999999</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3.1</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1688.6</v>
      </c>
      <c r="W43" s="427">
        <f>+ﾁ.動物のふん尿!$AK$27</f>
        <v>0</v>
      </c>
      <c r="X43" s="427">
        <f>+ﾂ.動物の死体!$AK$27</f>
        <v>0</v>
      </c>
      <c r="Y43" s="427">
        <f>+ﾃ.ばいじん!$AK$27</f>
        <v>0</v>
      </c>
      <c r="Z43" s="428">
        <f>+ﾄ.混合廃棄物その他!$AK$27</f>
        <v>2.7</v>
      </c>
      <c r="AA43" s="429">
        <f t="shared" si="4"/>
        <v>1694.3999999999999</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3.1</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1688.6</v>
      </c>
      <c r="W45" s="433">
        <f>+ﾁ.動物のふん尿!$AR$24</f>
        <v>0</v>
      </c>
      <c r="X45" s="433">
        <f>+ﾂ.動物の死体!$AR$24</f>
        <v>0</v>
      </c>
      <c r="Y45" s="433">
        <f>+ﾃ.ばいじん!$AR$24</f>
        <v>0</v>
      </c>
      <c r="Z45" s="434">
        <f>+ﾄ.混合廃棄物その他!$AR$24</f>
        <v>2.7</v>
      </c>
      <c r="AA45" s="435">
        <f t="shared" si="4"/>
        <v>1694.3999999999999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6.2</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3377.2</v>
      </c>
      <c r="W55" s="480">
        <f t="shared" si="10"/>
        <v>0</v>
      </c>
      <c r="X55" s="480">
        <f t="shared" si="10"/>
        <v>0</v>
      </c>
      <c r="Y55" s="480">
        <f t="shared" si="10"/>
        <v>0</v>
      </c>
      <c r="Z55" s="480">
        <f t="shared" si="10"/>
        <v>5.4</v>
      </c>
      <c r="AA55" s="481">
        <f>+AA9+AA19+AA20</f>
        <v>3388.7999999999997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4"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 月   20日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横浜市南区中村町5-318</v>
      </c>
      <c r="M16" s="851"/>
      <c r="N16" s="851"/>
      <c r="O16" s="851"/>
      <c r="P16" s="851"/>
      <c r="Q16" s="851"/>
      <c r="R16" s="851"/>
      <c r="S16" s="851"/>
      <c r="T16" s="851"/>
      <c r="U16" s="282"/>
    </row>
    <row r="17" spans="1:21" ht="26.25" customHeight="1" x14ac:dyDescent="0.15">
      <c r="C17" s="86"/>
      <c r="I17" s="25"/>
      <c r="J17" s="25" t="s">
        <v>7</v>
      </c>
      <c r="K17" s="25"/>
      <c r="L17" s="851" t="str">
        <f>+表紙!L41</f>
        <v>東亜道路工業㈱横浜支店　支店長　徳永　雅文</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045-261-8150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東亜道路工業㈱横浜支店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2502</v>
      </c>
      <c r="Q25" s="823"/>
      <c r="R25" s="823"/>
      <c r="S25" s="823"/>
      <c r="T25" s="823"/>
      <c r="U25" s="824"/>
    </row>
    <row r="26" spans="1:21" ht="26.25" customHeight="1" x14ac:dyDescent="0.15">
      <c r="C26" s="570" t="s">
        <v>11</v>
      </c>
      <c r="D26" s="571"/>
      <c r="E26" s="572"/>
      <c r="F26" s="838" t="str">
        <f>+表紙!F50</f>
        <v>横浜市南区中村町5-318</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616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28</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1694.3999999999999</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再生利用促進計画書を作成し、再利用率増加に努める</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1694.3999999999999</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再生利用促進計画書を作成し、再利用率増加に努める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アスファルト、コンクリート、廃プラスチックなどの完全分配で集積及び搬出</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アスファルト、コンクリート、廃プラスチックなどの完全分配で集積及び搬出</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無</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無</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無</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無</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無</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無</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1694.3999999999999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1694.3999999999999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混合廃棄物の量を削減するよう分別の努力をする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1694.3999999999999</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1694.3999999999999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混合廃棄物の量を削減するよう分別の努力をする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3.1</v>
      </c>
      <c r="P27" s="700"/>
      <c r="Q27" s="700"/>
      <c r="R27" s="700"/>
      <c r="S27" s="49" t="s">
        <v>38</v>
      </c>
      <c r="T27" s="70"/>
      <c r="U27" s="70"/>
      <c r="X27" s="68" t="s">
        <v>39</v>
      </c>
      <c r="Y27" s="71"/>
      <c r="AG27" s="58"/>
      <c r="AH27" s="58"/>
      <c r="AI27" s="58"/>
      <c r="AJ27" s="58"/>
      <c r="AK27" s="742">
        <f>+AG18+O27</f>
        <v>3.1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東亜道路工業㈱横浜支店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