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9A649917-1E6E-4FB4-AD6C-AD605AE33BCF}"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<sst xmlns="http://schemas.openxmlformats.org/spreadsheetml/2006/main" count="3305" uniqueCount="476">
  <si>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</si>
  <si>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</si>
  <si>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</si>
  <si>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</si>
  <si>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</si>
  <si>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</si>
  <si>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</si>
  <si>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</si>
  <si>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</si>
  <si>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</si>
  <si>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</si>
  <si>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</si>
  <si>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</si>
  <si>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</si>
  <si>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</si>
  <si>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</si>
  <si>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</si>
  <si>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</si>
  <si>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</si>
  <si>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</si>
  <si>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</si>
  <si>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</si>
  <si>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</si>
  <si>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</si>
  <si>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</si>
  <si>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</si>
  <si>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</si>
  <si>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</si>
  <si>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</si>
  <si>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</si>
  <si>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</si>
  <si>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</si>
  <si>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</si>
  <si>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</si>
  <si>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</si>
  <si>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</si>
  <si>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</si>
  <si>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</si>
  <si>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</si>
  <si>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</si>
  <si>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</si>
  <si>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</si>
  <si>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</si>
  <si>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</si>
  <si>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</si>
  <si>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</si>
  <si>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</si>
  <si>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</si>
  <si>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</si>
  <si>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</si>
  <si>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</si>
  <si>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</si>
  <si>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</si>
  <si>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</si>
  <si>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</si>
  <si>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</si>
  <si>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</si>
  <si>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</si>
  <si>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</si>
  <si>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</si>
  <si>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</si>
  <si>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</si>
  <si>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</si>
  <si>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</si>
  <si>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</si>
  <si>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</si>
  <si>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</si>
  <si>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</si>
  <si>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</si>
  <si>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</si>
  <si>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</si>
  <si>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</si>
  <si>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</si>
  <si>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</si>
  <si>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</si>
  <si>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</si>
  <si>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</si>
  <si>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</si>
  <si>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</si>
  <si>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</si>
  <si>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</si>
  <si>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</si>
  <si>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</si>
  <si>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</si>
  <si>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</si>
  <si>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</si>
  <si>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</si>
  <si>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</si>
  <si>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</si>
  <si>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</si>
  <si>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</si>
  <si>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</si>
  <si>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</si>
  <si>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</si>
  <si>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</si>
  <si>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</si>
  <si>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</si>
  <si>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</si>
  <si>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</si>
  <si>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</si>
  <si>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</si>
  <si>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</si>
  <si>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</si>
  <si>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</si>
  <si>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</si>
  <si>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</si>
  <si>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</si>
  <si>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</si>
  <si>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</si>
  <si>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</si>
  <si>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</si>
  <si>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</si>
  <si>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</si>
  <si>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</si>
  <si>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</si>
  <si>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</si>
  <si>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</si>
  <si>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</si>
  <si>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</si>
  <si>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</si>
  <si>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</si>
  <si>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</si>
  <si>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</si>
  <si>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</si>
  <si>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</si>
  <si>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</si>
  <si>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</si>
  <si>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</si>
  <si>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</si>
  <si>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</si>
  <si>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</si>
  <si>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</si>
  <si>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</si>
  <si>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</si>
  <si>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</si>
  <si>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</si>
  <si>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</si>
  <si>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</si>
  <si>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</si>
  <si>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</si>
  <si>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</si>
  <si>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</si>
  <si>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</si>
  <si>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</si>
  <si>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</si>
  <si>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</si>
  <si>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</si>
  <si>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</si>
  <si>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</si>
  <si>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</si>
  <si>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</si>
  <si>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</si>
  <si>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</si>
  <si>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</si>
  <si>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</si>
  <si>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</si>
  <si>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</si>
  <si>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</si>
  <si>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</si>
  <si>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</si>
  <si>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</si>
  <si>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</si>
  <si>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</si>
  <si>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</si>
  <si>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</si>
  <si>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</si>
  <si>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</si>
  <si>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</si>
  <si>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</si>
  <si>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</si>
  <si>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</si>
  <si>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</si>
  <si>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</si>
  <si>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</si>
  <si>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</si>
  <si>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</si>
  <si>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</si>
  <si>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</si>
  <si>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</si>
  <si>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</si>
  <si>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</si>
  <si>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</si>
  <si>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</si>
  <si>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</si>
  <si>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</si>
  <si>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</si>
  <si>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</si>
  <si>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</si>
  <si>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</si>
  <si>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</si>
  <si>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</si>
  <si>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</si>
  <si>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</si>
  <si>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</si>
  <si>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</si>
  <si>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</si>
  <si>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</si>
  <si>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</si>
  <si>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</si>
  <si>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</si>
  <si>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</si>
  <si>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</si>
  <si>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</si>
  <si>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</si>
  <si>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</si>
  <si>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</si>
  <si>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</si>
  <si>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</si>
  <si>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</si>
  <si>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</si>
  <si>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</si>
  <si>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</si>
  <si>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</si>
  <si>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</si>
  <si>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</si>
  <si>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</si>
  <si>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</si>
  <si>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</si>
  <si>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</si>
  <si>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</si>
  <si>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</si>
  <si>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</si>
  <si>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</si>
  <si>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</si>
  <si>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</si>
  <si>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</si>
  <si>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</si>
  <si>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</si>
  <si>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</si>
  <si>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</si>
  <si>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</si>
  <si>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</si>
  <si>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</si>
  <si>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</si>
  <si>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</si>
  <si>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</si>
  <si>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</si>
  <si>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</si>
  <si>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</si>
  <si>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</si>
  <si>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</si>
  <si>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</si>
  <si>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</si>
  <si>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</si>
  <si>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</si>
  <si>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</si>
  <si>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</si>
  <si>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</si>
  <si>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</si>
  <si>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</si>
  <si>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</si>
  <si>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</si>
  <si>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</si>
  <si>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</si>
  <si>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</si>
  <si>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</si>
  <si>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</si>
  <si>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</si>
  <si>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</si>
  <si>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</si>
  <si>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</si>
  <si>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</si>
  <si>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</si>
  <si>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</si>
  <si>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</si>
  <si>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</si>
  <si>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</si>
  <si>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</si>
  <si>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</si>
  <si>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</si>
  <si>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</si>
  <si>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</si>
  <si>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</si>
  <si>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</si>
  <si>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</si>
  <si>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</si>
  <si>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</si>
  <si>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</si>
  <si>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</si>
  <si>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</si>
  <si>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</si>
  <si>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</si>
  <si>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</si>
  <si>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</si>
  <si>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</si>
  <si>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</si>
  <si>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</si>
  <si>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</si>
  <si>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</si>
  <si>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</si>
  <si>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</si>
  <si>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</si>
  <si>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</si>
  <si>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</si>
  <si>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</si>
  <si>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</si>
  <si>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</si>
  <si>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</si>
  <si>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</si>
  <si>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</si>
  <si>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</si>
  <si>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</si>
  <si>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</si>
  <si>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</si>
  <si>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</si>
  <si>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</si>
  <si>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</si>
  <si>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</si>
  <si>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</si>
  <si>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</si>
  <si>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</si>
  <si>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</si>
  <si>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</si>
  <si>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</si>
  <si>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</si>
  <si>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</si>
  <si>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</si>
  <si>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</si>
  <si>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</si>
  <si>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</si>
  <si>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</si>
  <si>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</si>
  <si>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</si>
  <si>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</si>
  <si>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</si>
  <si>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</si>
  <si>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</si>
  <si>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</si>
  <si>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</si>
  <si>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</si>
  <si>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</si>
  <si>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</si>
  <si>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</si>
  <si>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</si>
  <si>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</si>
  <si>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</si>
  <si>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</si>
  <si>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</si>
  <si>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</si>
  <si>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</si>
  <si>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</si>
  <si>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</si>
  <si>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</si>
  <si>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</si>
  <si>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</si>
  <si>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</si>
  <si>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</si>
  <si>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</si>
  <si>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</si>
  <si>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</si>
  <si>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</si>
  <si>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</si>
  <si>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</si>
  <si>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</si>
  <si>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</si>
  <si>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</si>
  <si>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</si>
  <si>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</si>
  <si>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</si>
  <si>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</si>
  <si>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</si>
  <si>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</si>
  <si>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</si>
  <si>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</si>
  <si>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</si>
  <si>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</si>
  <si>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</si>
  <si>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</si>
  <si>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</si>
  <si>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</si>
  <si>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</si>
  <si>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</si>
  <si>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</si>
  <si>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</si>
  <si>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</si>
  <si>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</si>
  <si>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</si>
  <si>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</si>
  <si>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</si>
  <si>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</si>
  <si>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</si>
  <si>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</si>
  <si>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</si>
  <si>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</si>
  <si>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</si>
  <si>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</si>
  <si>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</si>
  <si>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</si>
  <si>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</si>
  <si>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</si>
  <si>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</si>
  <si>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</si>
  <si>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</si>
  <si>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</si>
  <si>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</si>
  <si>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</si>
  <si>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</si>
  <si>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</si>
  <si>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</si>
  <si>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</si>
  <si>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</si>
  <si>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</si>
  <si>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</si>
  <si>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</si>
  <si>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</si>
  <si>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</si>
  <si>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</si>
  <si>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</si>
  <si>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</si>
  <si>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</si>
  <si>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</si>
  <si>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</si>
  <si>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</si>
  <si>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</si>
  <si>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</si>
  <si>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</si>
  <si>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</si>
  <si>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</si>
  <si>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</si>
  <si>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</si>
  <si>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</si>
  <si>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</si>
  <si>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</si>
  <si>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</si>
  <si>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</si>
  <si>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</si>
  <si>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</si>
  <si>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</si>
  <si>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</si>
  <si>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</si>
  <si>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</si>
  <si>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</si>
  <si>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</si>
  <si>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</si>
  <si>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</si>
  <si>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</si>
  <si>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</si>
  <si>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</si>
  <si>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</si>
  <si>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</si>
  <si>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</si>
  <si>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</si>
  <si>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</si>
  <si>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</si>
  <si>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</si>
  <si>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</si>
  <si>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</si>
  <si>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</si>
  <si>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</si>
  <si>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</si>
  <si>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</si>
  <si>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</si>
  <si>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</si>
  <si>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</si>
  <si>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</si>
  <si>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</si>
  <si>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</si>
  <si>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</si>
  <si>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</si>
  <si>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</si>
  <si>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</si>
  <si>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</si>
  <si>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</si>
  <si>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</si>
  <si>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</si>
  <si>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</si>
  <si>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</si>
  <si>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令和   8年   6月   30日</t>
    <phoneticPr fontId="3"/>
  </si>
  <si>
    <t>東京都新宿区下宮比町2-1-5F　　</t>
    <phoneticPr fontId="3"/>
  </si>
  <si>
    <t>株式会社ガイアート首都圏支店　
執行役員支店長　筧　幹雄</t>
    <phoneticPr fontId="3"/>
  </si>
  <si>
    <t>03-5261-9311　</t>
    <phoneticPr fontId="3"/>
  </si>
  <si>
    <t>株式会社ガイアート　首都圏支店　横浜市内工事</t>
    <rPh sb="16" eb="18">
      <t>ヨコハマ</t>
    </rPh>
    <rPh sb="18" eb="20">
      <t>シナイ</t>
    </rPh>
    <phoneticPr fontId="3"/>
  </si>
  <si>
    <t>閉鎖の為なし</t>
    <rPh sb="0" eb="2">
      <t>ヘイサ</t>
    </rPh>
    <rPh sb="3" eb="4">
      <t>タメ</t>
    </rPh>
    <phoneticPr fontId="3"/>
  </si>
  <si>
    <t>横浜市内</t>
    <rPh sb="0" eb="2">
      <t>ヨコハマ</t>
    </rPh>
    <rPh sb="2" eb="4">
      <t>シナイ</t>
    </rPh>
    <phoneticPr fontId="3"/>
  </si>
  <si>
    <t>総合工事業</t>
    <phoneticPr fontId="3"/>
  </si>
  <si>
    <t>7人</t>
    <rPh sb="1" eb="2">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</si>
</sst>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zoomScaleNormal="100" zoomScaleSheetLayoutView="100" workbookViewId="0">
      <selection activeCell="Q54" sqref="Q54"/>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466</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t="s">
        <v>467</v>
      </c>
      <c r="M34" s="521"/>
      <c r="N34" s="521"/>
      <c r="O34" s="522"/>
      <c r="Q34" s="20"/>
      <c r="R34" s="20"/>
      <c r="S34" s="20"/>
    </row>
    <row r="35" spans="1:19" ht="11.25" customHeight="1">
      <c r="C35" s="78"/>
      <c r="O35" s="80"/>
      <c r="Q35" s="20"/>
      <c r="R35" s="20"/>
      <c r="S35" s="20"/>
    </row>
    <row r="36" spans="1:19" ht="13.5">
      <c r="C36" s="552" t="s">
        <v>41</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468</v>
      </c>
      <c r="K39" s="511"/>
      <c r="L39" s="512"/>
      <c r="M39" s="512"/>
      <c r="N39" s="512"/>
      <c r="O39" s="513"/>
      <c r="Q39" s="20"/>
      <c r="R39" s="20"/>
    </row>
    <row r="40" spans="1:19" ht="26.25" customHeight="1">
      <c r="C40" s="78"/>
      <c r="H40" s="23" t="s">
        <v>7</v>
      </c>
      <c r="I40" s="23"/>
      <c r="J40" s="511" t="s">
        <v>469</v>
      </c>
      <c r="K40" s="511"/>
      <c r="L40" s="512"/>
      <c r="M40" s="512"/>
      <c r="N40" s="512"/>
      <c r="O40" s="513"/>
    </row>
    <row r="41" spans="1:19">
      <c r="C41" s="78"/>
      <c r="J41" s="21" t="s">
        <v>8</v>
      </c>
      <c r="O41" s="79"/>
    </row>
    <row r="42" spans="1:19">
      <c r="C42" s="78"/>
      <c r="J42" s="24" t="s">
        <v>9</v>
      </c>
      <c r="K42" s="24"/>
      <c r="L42" s="564" t="s">
        <v>470</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471</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2275</v>
      </c>
      <c r="N48" s="527"/>
      <c r="O48" s="528"/>
    </row>
    <row r="49" spans="3:21" ht="18" customHeight="1">
      <c r="C49" s="505" t="s">
        <v>11</v>
      </c>
      <c r="D49" s="506"/>
      <c r="E49" s="507"/>
      <c r="F49" s="560" t="s">
        <v>473</v>
      </c>
      <c r="G49" s="561"/>
      <c r="H49" s="561"/>
      <c r="I49" s="561"/>
      <c r="J49" s="561"/>
      <c r="K49" s="561"/>
      <c r="L49" s="126" t="s">
        <v>172</v>
      </c>
      <c r="M49" s="386"/>
      <c r="N49" s="529" t="s">
        <v>472</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117</v>
      </c>
      <c r="G52" s="465"/>
      <c r="H52" s="465"/>
      <c r="I52" s="465"/>
      <c r="J52" s="30" t="s">
        <v>47</v>
      </c>
      <c r="K52" s="30"/>
      <c r="L52" s="466" t="s">
        <v>474</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v>0</v>
      </c>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t="s">
        <v>475</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2007</v>
      </c>
      <c r="I63" s="240" t="s">
        <v>4</v>
      </c>
      <c r="J63" s="485" t="s">
        <v>324</v>
      </c>
      <c r="K63" s="486"/>
      <c r="L63" s="487"/>
      <c r="M63" s="480">
        <f>+別紙!AA14</f>
        <v>2007</v>
      </c>
      <c r="N63" s="481"/>
      <c r="O63" s="391" t="s">
        <v>4</v>
      </c>
      <c r="P63" s="162"/>
      <c r="Q63" s="127"/>
      <c r="R63" s="127"/>
      <c r="S63" s="127"/>
      <c r="T63" s="127"/>
      <c r="U63" s="127"/>
    </row>
    <row r="64" spans="3:21" ht="24.75" customHeight="1">
      <c r="C64" s="502"/>
      <c r="D64" s="482" t="s">
        <v>301</v>
      </c>
      <c r="E64" s="483"/>
      <c r="F64" s="483"/>
      <c r="G64" s="484"/>
      <c r="H64" s="379">
        <f>+別紙!AA10</f>
        <v>0</v>
      </c>
      <c r="I64" s="240" t="s">
        <v>4</v>
      </c>
      <c r="J64" s="485" t="s">
        <v>305</v>
      </c>
      <c r="K64" s="486"/>
      <c r="L64" s="487"/>
      <c r="M64" s="480">
        <f>+別紙!AA15</f>
        <v>0</v>
      </c>
      <c r="N64" s="481"/>
      <c r="O64" s="31" t="s">
        <v>4</v>
      </c>
      <c r="P64" s="470"/>
      <c r="Q64" s="471"/>
      <c r="R64" s="471"/>
      <c r="S64" s="471"/>
    </row>
    <row r="65" spans="1:22" ht="24.75" customHeight="1">
      <c r="C65" s="502"/>
      <c r="D65" s="482" t="s">
        <v>302</v>
      </c>
      <c r="E65" s="483"/>
      <c r="F65" s="483"/>
      <c r="G65" s="484"/>
      <c r="H65" s="379">
        <f>+別紙!AA11</f>
        <v>0</v>
      </c>
      <c r="I65" s="240" t="s">
        <v>4</v>
      </c>
      <c r="J65" s="482" t="s">
        <v>306</v>
      </c>
      <c r="K65" s="483"/>
      <c r="L65" s="484"/>
      <c r="M65" s="480">
        <f>+別紙!AA16</f>
        <v>0</v>
      </c>
      <c r="N65" s="481"/>
      <c r="O65" s="378" t="s">
        <v>4</v>
      </c>
      <c r="P65" s="160"/>
      <c r="Q65" s="161"/>
      <c r="R65" s="161"/>
      <c r="S65" s="161"/>
    </row>
    <row r="66" spans="1:22" ht="24.75" customHeight="1">
      <c r="C66" s="392"/>
      <c r="D66" s="482" t="s">
        <v>303</v>
      </c>
      <c r="E66" s="483"/>
      <c r="F66" s="483"/>
      <c r="G66" s="484"/>
      <c r="H66" s="379">
        <f>+別紙!AA12</f>
        <v>0</v>
      </c>
      <c r="I66" s="240" t="s">
        <v>4</v>
      </c>
      <c r="J66" s="482" t="s">
        <v>387</v>
      </c>
      <c r="K66" s="483"/>
      <c r="L66" s="484"/>
      <c r="M66" s="480">
        <f>+別紙!AA17</f>
        <v>0</v>
      </c>
      <c r="N66" s="481"/>
      <c r="O66" s="378" t="s">
        <v>4</v>
      </c>
      <c r="P66" s="160"/>
      <c r="Q66" s="161"/>
      <c r="R66" s="161"/>
      <c r="S66" s="161"/>
    </row>
    <row r="67" spans="1:22" ht="24.75" customHeight="1">
      <c r="C67" s="393"/>
      <c r="D67" s="482" t="s">
        <v>304</v>
      </c>
      <c r="E67" s="483"/>
      <c r="F67" s="483"/>
      <c r="G67" s="484"/>
      <c r="H67" s="379">
        <f>+別紙!AA13</f>
        <v>0</v>
      </c>
      <c r="I67" s="240" t="s">
        <v>4</v>
      </c>
      <c r="J67" s="482" t="s">
        <v>388</v>
      </c>
      <c r="K67" s="483"/>
      <c r="L67" s="484"/>
      <c r="M67" s="480">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9" zoomScaleNormal="100" workbookViewId="0">
      <selection activeCell="Z42" sqref="Z4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20"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5</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5</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6"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1" zoomScaleNormal="100" workbookViewId="0">
      <selection activeCell="D29" sqref="D29:F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2000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2000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22" zoomScaleNormal="100" workbookViewId="0">
      <selection activeCell="D30" sqref="D30:F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株式会社ガイアート　首都圏支店　横浜市内工事</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2</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2</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F8"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株式会社ガイアート　首都圏支店　横浜市内工事</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5</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2000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2</v>
      </c>
      <c r="AA9" s="321">
        <f>IF(SUM(G9:Z9)&gt;0,SUM(G9:Z9),IF(AA$19&gt;0,"0",0))</f>
        <v>2007</v>
      </c>
    </row>
    <row r="10" spans="2:27" ht="20.45" customHeight="1">
      <c r="B10" s="169" t="s">
        <v>352</v>
      </c>
      <c r="C10" s="735" t="s">
        <v>320</v>
      </c>
      <c r="D10" s="735"/>
      <c r="E10" s="735"/>
      <c r="F10" s="736"/>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f t="shared" si="0"/>
        <v>0</v>
      </c>
    </row>
    <row r="12" spans="2:27" ht="20.45" customHeight="1">
      <c r="B12" s="443">
        <v>7</v>
      </c>
      <c r="C12" s="737" t="s">
        <v>322</v>
      </c>
      <c r="D12" s="737"/>
      <c r="E12" s="737"/>
      <c r="F12" s="718"/>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f t="shared" si="0"/>
        <v>0</v>
      </c>
    </row>
    <row r="13" spans="2:27" ht="20.45" customHeight="1">
      <c r="B13" s="169" t="s">
        <v>228</v>
      </c>
      <c r="C13" s="738" t="s">
        <v>323</v>
      </c>
      <c r="D13" s="739"/>
      <c r="E13" s="739"/>
      <c r="F13" s="740"/>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5</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2000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2</v>
      </c>
      <c r="AA14" s="327">
        <f t="shared" si="0"/>
        <v>2007</v>
      </c>
    </row>
    <row r="15" spans="2:27" ht="20.45" customHeight="1">
      <c r="B15" s="169" t="s">
        <v>244</v>
      </c>
      <c r="C15" s="737" t="s">
        <v>242</v>
      </c>
      <c r="D15" s="737"/>
      <c r="E15" s="737"/>
      <c r="F15" s="718"/>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f t="shared" si="0"/>
        <v>0</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0</v>
      </c>
    </row>
    <row r="17" spans="2:27" ht="20.45" customHeight="1">
      <c r="B17" s="169"/>
      <c r="C17" s="737" t="s">
        <v>428</v>
      </c>
      <c r="D17" s="737"/>
      <c r="E17" s="737"/>
      <c r="F17" s="718"/>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f t="shared" si="0"/>
        <v>0</v>
      </c>
    </row>
    <row r="18" spans="2:27" ht="20.45" customHeight="1" thickBot="1">
      <c r="B18" s="170"/>
      <c r="C18" s="197" t="s">
        <v>269</v>
      </c>
      <c r="D18" s="733" t="s">
        <v>388</v>
      </c>
      <c r="E18" s="733"/>
      <c r="F18" s="734"/>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f t="shared" si="0"/>
        <v>0</v>
      </c>
    </row>
    <row r="19" spans="2:27" ht="20.45" customHeight="1" thickTop="1">
      <c r="B19" s="166"/>
      <c r="C19" s="171" t="s">
        <v>334</v>
      </c>
      <c r="D19" s="723" t="s">
        <v>335</v>
      </c>
      <c r="E19" s="723"/>
      <c r="F19" s="724"/>
      <c r="G19" s="331">
        <f t="shared" ref="G19:Z19" si="1">+G41+G25+G23+G22+G21-G20</f>
        <v>0</v>
      </c>
      <c r="H19" s="331">
        <f t="shared" si="1"/>
        <v>0</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0</v>
      </c>
      <c r="W19" s="331">
        <f t="shared" si="1"/>
        <v>0</v>
      </c>
      <c r="X19" s="331">
        <f t="shared" si="1"/>
        <v>0</v>
      </c>
      <c r="Y19" s="331">
        <f t="shared" si="1"/>
        <v>0</v>
      </c>
      <c r="Z19" s="332">
        <f t="shared" si="1"/>
        <v>0</v>
      </c>
      <c r="AA19" s="333">
        <f t="shared" ref="AA19:AA25" si="2">SUM(G19:Z19)</f>
        <v>0</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0</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0</v>
      </c>
      <c r="W41" s="367">
        <f t="shared" si="8"/>
        <v>0</v>
      </c>
      <c r="X41" s="367">
        <f t="shared" si="8"/>
        <v>0</v>
      </c>
      <c r="Y41" s="367">
        <f t="shared" si="8"/>
        <v>0</v>
      </c>
      <c r="Z41" s="368">
        <f t="shared" si="8"/>
        <v>0</v>
      </c>
      <c r="AA41" s="369">
        <f t="shared" si="4"/>
        <v>0</v>
      </c>
    </row>
    <row r="42" spans="2:27" ht="20.45" customHeight="1">
      <c r="B42" s="167"/>
      <c r="C42" s="704"/>
      <c r="D42" s="207"/>
      <c r="E42" s="205" t="s">
        <v>262</v>
      </c>
      <c r="F42" s="383"/>
      <c r="G42" s="358">
        <f t="shared" ref="G42:Z42" si="9">SUM(G43:G45)</f>
        <v>0</v>
      </c>
      <c r="H42" s="358">
        <f t="shared" si="9"/>
        <v>0</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0</v>
      </c>
      <c r="W42" s="358">
        <f t="shared" si="9"/>
        <v>0</v>
      </c>
      <c r="X42" s="358">
        <f t="shared" si="9"/>
        <v>0</v>
      </c>
      <c r="Y42" s="358">
        <f t="shared" si="9"/>
        <v>0</v>
      </c>
      <c r="Z42" s="359">
        <f t="shared" si="9"/>
        <v>0</v>
      </c>
      <c r="AA42" s="360">
        <f t="shared" si="4"/>
        <v>0</v>
      </c>
    </row>
    <row r="43" spans="2:27" ht="20.45" customHeight="1">
      <c r="B43" s="167"/>
      <c r="C43" s="70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0</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0</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0</v>
      </c>
      <c r="W47" s="370">
        <f>+ﾁ.動物のふん尿!$AL$27</f>
        <v>0</v>
      </c>
      <c r="X47" s="370">
        <f>+ﾂ.動物の死体!$AL$27</f>
        <v>0</v>
      </c>
      <c r="Y47" s="370">
        <f>+ﾃ.ばいじん!$AL$27</f>
        <v>0</v>
      </c>
      <c r="Z47" s="371">
        <f>+ﾄ.混合廃棄物その他!$AL$27</f>
        <v>0</v>
      </c>
      <c r="AA47" s="372">
        <f t="shared" si="4"/>
        <v>0</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0</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5</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0</v>
      </c>
      <c r="U63" s="406">
        <f t="shared" si="10"/>
        <v>0</v>
      </c>
      <c r="V63" s="406">
        <f t="shared" si="10"/>
        <v>2000</v>
      </c>
      <c r="W63" s="406">
        <f t="shared" si="10"/>
        <v>0</v>
      </c>
      <c r="X63" s="406">
        <f t="shared" si="10"/>
        <v>0</v>
      </c>
      <c r="Y63" s="406">
        <f t="shared" si="10"/>
        <v>0</v>
      </c>
      <c r="Z63" s="406">
        <f t="shared" si="10"/>
        <v>2</v>
      </c>
      <c r="AA63" s="407">
        <f>+AA9+AA19+AA20</f>
        <v>2007</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8年   6月   30日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東京都新宿区下宮比町2-1-5F　　</v>
      </c>
      <c r="K16" s="759"/>
      <c r="L16" s="760"/>
      <c r="M16" s="760"/>
      <c r="N16" s="760"/>
      <c r="O16" s="761"/>
    </row>
    <row r="17" spans="1:15" ht="26.25" customHeight="1">
      <c r="C17" s="78"/>
      <c r="H17" s="23" t="s">
        <v>7</v>
      </c>
      <c r="I17" s="23"/>
      <c r="J17" s="759" t="str">
        <f>+表紙!J40</f>
        <v>株式会社ガイアート首都圏支店　
執行役員支店長　筧　幹雄</v>
      </c>
      <c r="K17" s="759"/>
      <c r="L17" s="760"/>
      <c r="M17" s="760"/>
      <c r="N17" s="760"/>
      <c r="O17" s="761"/>
    </row>
    <row r="18" spans="1:15">
      <c r="C18" s="78"/>
      <c r="J18" s="21" t="s">
        <v>8</v>
      </c>
      <c r="O18" s="79"/>
    </row>
    <row r="19" spans="1:15">
      <c r="C19" s="78"/>
      <c r="J19" s="24" t="s">
        <v>9</v>
      </c>
      <c r="K19" s="24"/>
      <c r="L19" s="772" t="str">
        <f>IF(+表紙!L42="","",+表紙!L42)</f>
        <v>03-5261-9311　</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株式会社ガイアート　首都圏支店　横浜市内工事</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2275</v>
      </c>
      <c r="N25" s="796"/>
      <c r="O25" s="797"/>
    </row>
    <row r="26" spans="1:15" ht="18" customHeight="1">
      <c r="C26" s="505" t="s">
        <v>11</v>
      </c>
      <c r="D26" s="506"/>
      <c r="E26" s="507"/>
      <c r="F26" s="782" t="str">
        <f>+表紙!F49</f>
        <v>横浜市内</v>
      </c>
      <c r="G26" s="783"/>
      <c r="H26" s="783"/>
      <c r="I26" s="783"/>
      <c r="J26" s="783"/>
      <c r="K26" s="783"/>
      <c r="L26" s="126" t="s">
        <v>172</v>
      </c>
      <c r="M26" s="222"/>
      <c r="N26" s="786" t="str">
        <f>IF(+表紙!N49="","",+表紙!N49)</f>
        <v>閉鎖の為なし</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総合工事業</v>
      </c>
      <c r="M29" s="798"/>
      <c r="N29" s="757"/>
      <c r="O29" s="758"/>
    </row>
    <row r="30" spans="1:15" ht="22.5" customHeight="1">
      <c r="C30" s="295"/>
      <c r="D30" s="306" t="s">
        <v>19</v>
      </c>
      <c r="E30" s="307" t="s">
        <v>365</v>
      </c>
      <c r="F30" s="748" t="s">
        <v>366</v>
      </c>
      <c r="G30" s="456"/>
      <c r="H30" s="749"/>
      <c r="I30" s="748" t="s">
        <v>367</v>
      </c>
      <c r="J30" s="459"/>
      <c r="K30" s="469"/>
      <c r="L30" s="751">
        <f>+表紙!L53</f>
        <v>0</v>
      </c>
      <c r="M30" s="752"/>
      <c r="N30" s="308" t="s">
        <v>368</v>
      </c>
      <c r="O30" s="309"/>
    </row>
    <row r="31" spans="1:15" ht="22.5" customHeight="1">
      <c r="C31" s="295"/>
      <c r="D31" s="294"/>
      <c r="E31" s="310"/>
      <c r="F31" s="748" t="s">
        <v>369</v>
      </c>
      <c r="G31" s="456"/>
      <c r="H31" s="749"/>
      <c r="I31" s="750" t="s">
        <v>370</v>
      </c>
      <c r="J31" s="459"/>
      <c r="K31" s="459"/>
      <c r="L31" s="751">
        <f>+表紙!L54</f>
        <v>0</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t="str">
        <f>+表紙!F59</f>
        <v>7人</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2007</v>
      </c>
      <c r="I40" s="240" t="s">
        <v>4</v>
      </c>
      <c r="J40" s="485" t="s">
        <v>324</v>
      </c>
      <c r="K40" s="486"/>
      <c r="L40" s="487"/>
      <c r="M40" s="799">
        <f>+表紙!M63</f>
        <v>2007</v>
      </c>
      <c r="N40" s="800">
        <f>+表紙!N63</f>
        <v>0</v>
      </c>
      <c r="O40" s="305" t="s">
        <v>4</v>
      </c>
    </row>
    <row r="41" spans="3:15" ht="24.75" customHeight="1">
      <c r="C41" s="805"/>
      <c r="D41" s="482" t="s">
        <v>301</v>
      </c>
      <c r="E41" s="483"/>
      <c r="F41" s="483"/>
      <c r="G41" s="484"/>
      <c r="H41" s="245">
        <f>+表紙!H64</f>
        <v>0</v>
      </c>
      <c r="I41" s="240" t="s">
        <v>4</v>
      </c>
      <c r="J41" s="485" t="s">
        <v>305</v>
      </c>
      <c r="K41" s="486"/>
      <c r="L41" s="487"/>
      <c r="M41" s="799">
        <f>+表紙!M64</f>
        <v>0</v>
      </c>
      <c r="N41" s="800">
        <f>+表紙!N64</f>
        <v>0</v>
      </c>
      <c r="O41" s="31" t="s">
        <v>4</v>
      </c>
    </row>
    <row r="42" spans="3:15" ht="24.75" customHeight="1">
      <c r="C42" s="805"/>
      <c r="D42" s="482" t="s">
        <v>302</v>
      </c>
      <c r="E42" s="483"/>
      <c r="F42" s="483"/>
      <c r="G42" s="484"/>
      <c r="H42" s="245">
        <f>+表紙!H65</f>
        <v>0</v>
      </c>
      <c r="I42" s="240" t="s">
        <v>4</v>
      </c>
      <c r="J42" s="801" t="s">
        <v>306</v>
      </c>
      <c r="K42" s="802"/>
      <c r="L42" s="803"/>
      <c r="M42" s="799">
        <f>+表紙!M65</f>
        <v>0</v>
      </c>
      <c r="N42" s="800">
        <f>+表紙!N65</f>
        <v>0</v>
      </c>
      <c r="O42" s="180" t="s">
        <v>4</v>
      </c>
    </row>
    <row r="43" spans="3:15" ht="24.75" customHeight="1">
      <c r="C43" s="175"/>
      <c r="D43" s="482" t="s">
        <v>303</v>
      </c>
      <c r="E43" s="483"/>
      <c r="F43" s="483"/>
      <c r="G43" s="484"/>
      <c r="H43" s="245">
        <f>+表紙!H66</f>
        <v>0</v>
      </c>
      <c r="I43" s="240" t="s">
        <v>4</v>
      </c>
      <c r="J43" s="801" t="s">
        <v>387</v>
      </c>
      <c r="K43" s="802"/>
      <c r="L43" s="803"/>
      <c r="M43" s="799">
        <f>+表紙!M66</f>
        <v>0</v>
      </c>
      <c r="N43" s="800">
        <f>+表紙!N66</f>
        <v>0</v>
      </c>
      <c r="O43" s="180" t="s">
        <v>4</v>
      </c>
    </row>
    <row r="44" spans="3:15" ht="24.75" customHeight="1">
      <c r="C44" s="239"/>
      <c r="D44" s="482" t="s">
        <v>304</v>
      </c>
      <c r="E44" s="483"/>
      <c r="F44" s="483"/>
      <c r="G44" s="484"/>
      <c r="H44" s="245">
        <f>+表紙!H67</f>
        <v>0</v>
      </c>
      <c r="I44" s="240" t="s">
        <v>4</v>
      </c>
      <c r="J44" s="801" t="s">
        <v>388</v>
      </c>
      <c r="K44" s="802"/>
      <c r="L44" s="803"/>
      <c r="M44" s="799">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2026-07-21T00:50:15Z</dcterms:created>
  <dcterms:modified xsi:type="dcterms:W3CDTF">2026-07-21T00:50:16Z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