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X18" i="86" s="1"/>
  <c r="X21"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AA44" i="94" l="1"/>
  <c r="K226" i="95" s="1"/>
  <c r="K202" i="98" s="1"/>
  <c r="AA28" i="94"/>
  <c r="H32" i="94"/>
  <c r="H31" i="94"/>
  <c r="H26" i="94" s="1"/>
  <c r="H27" i="94" s="1"/>
  <c r="AA36" i="94"/>
  <c r="AA29" i="94"/>
  <c r="H38" i="94"/>
  <c r="H37" i="94" s="1"/>
  <c r="O38" i="94"/>
  <c r="O37" i="94" s="1"/>
  <c r="O19" i="94" s="1"/>
  <c r="AK27" i="82"/>
  <c r="X32" i="94"/>
  <c r="X31" i="94" s="1"/>
  <c r="X26" i="94" s="1"/>
  <c r="X18" i="82"/>
  <c r="O16" i="83"/>
  <c r="Y50" i="94" s="1"/>
  <c r="X21" i="83"/>
  <c r="AK27" i="83"/>
  <c r="O16" i="94"/>
  <c r="O9" i="94"/>
  <c r="O55" i="94" s="1"/>
  <c r="O14" i="94"/>
  <c r="O12"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K195" i="95" l="1"/>
  <c r="K171" i="98" s="1"/>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<sst xmlns="http://schemas.openxmlformats.org/spreadsheetml/2006/main" count="3176" uniqueCount="461">
  <si>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</si>
  <si>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</si>
  <si>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</si>
  <si>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</si>
  <si>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</si>
  <si>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</si>
  <si>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</si>
  <si>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</si>
  <si>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</si>
  <si>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</si>
  <si>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</si>
  <si>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</si>
  <si>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</si>
  <si>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</si>
  <si>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</si>
  <si>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</si>
  <si>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</si>
  <si>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</si>
  <si>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</si>
  <si>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</si>
  <si>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</si>
  <si>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</si>
  <si>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</si>
  <si>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</si>
  <si>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</si>
  <si>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</si>
  <si>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</si>
  <si>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</si>
  <si>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</si>
  <si>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</si>
  <si>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</si>
  <si>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</si>
  <si>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</si>
  <si>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</si>
  <si>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</si>
  <si>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</si>
  <si>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</si>
  <si>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</si>
  <si>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</si>
  <si>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</si>
  <si>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</si>
  <si>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</si>
  <si>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</si>
  <si>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</si>
  <si>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</si>
  <si>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</si>
  <si>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</si>
  <si>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</si>
  <si>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</si>
  <si>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</si>
  <si>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</si>
  <si>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</si>
  <si>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</si>
  <si>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</si>
  <si>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</si>
  <si>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</si>
  <si>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</si>
  <si>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</si>
  <si>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</si>
  <si>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</si>
  <si>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</si>
  <si>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</si>
  <si>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</si>
  <si>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</si>
  <si>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</si>
  <si>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</si>
  <si>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</si>
  <si>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</si>
  <si>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</si>
  <si>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</si>
  <si>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</si>
  <si>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</si>
  <si>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</si>
  <si>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</si>
  <si>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</si>
  <si>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</si>
  <si>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</si>
  <si>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</si>
  <si>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</si>
  <si>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</si>
  <si>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</si>
  <si>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</si>
  <si>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</si>
  <si>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</si>
  <si>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</si>
  <si>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</si>
  <si>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</si>
  <si>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</si>
  <si>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</si>
  <si>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</si>
  <si>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</si>
  <si>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</si>
  <si>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</si>
  <si>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</si>
  <si>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</si>
  <si>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</si>
  <si>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</si>
  <si>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</si>
  <si>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</si>
  <si>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</si>
  <si>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</si>
  <si>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</si>
  <si>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</si>
  <si>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</si>
  <si>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</si>
  <si>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</si>
  <si>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</si>
  <si>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</si>
  <si>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</si>
  <si>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</si>
  <si>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</si>
  <si>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</si>
  <si>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</si>
  <si>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</si>
  <si>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</si>
  <si>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</si>
  <si>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</si>
  <si>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</si>
  <si>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</si>
  <si>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</si>
  <si>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</si>
  <si>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</si>
  <si>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</si>
  <si>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</si>
  <si>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</si>
  <si>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</si>
  <si>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</si>
  <si>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</si>
  <si>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</si>
  <si>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</si>
  <si>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</si>
  <si>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</si>
  <si>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</si>
  <si>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</si>
  <si>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</si>
  <si>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</si>
  <si>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</si>
  <si>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</si>
  <si>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</si>
  <si>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</si>
  <si>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</si>
  <si>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</si>
  <si>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</si>
  <si>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</si>
  <si>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</si>
  <si>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</si>
  <si>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</si>
  <si>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</si>
  <si>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</si>
  <si>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</si>
  <si>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</si>
  <si>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</si>
  <si>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</si>
  <si>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</si>
  <si>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</si>
  <si>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</si>
  <si>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</si>
  <si>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</si>
  <si>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</si>
  <si>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</si>
  <si>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</si>
  <si>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</si>
  <si>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</si>
  <si>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</si>
  <si>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</si>
  <si>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</si>
  <si>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</si>
  <si>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</si>
  <si>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</si>
  <si>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</si>
  <si>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</si>
  <si>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</si>
  <si>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</si>
  <si>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</si>
  <si>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</si>
  <si>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</si>
  <si>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</si>
  <si>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</si>
  <si>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</si>
  <si>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</si>
  <si>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</si>
  <si>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</si>
  <si>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</si>
  <si>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</si>
  <si>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</si>
  <si>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</si>
  <si>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</si>
  <si>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</si>
  <si>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</si>
  <si>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</si>
  <si>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</si>
  <si>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</si>
  <si>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</si>
  <si>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</si>
  <si>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</si>
  <si>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</si>
  <si>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</si>
  <si>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</si>
  <si>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</si>
  <si>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</si>
  <si>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</si>
  <si>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</si>
  <si>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</si>
  <si>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</si>
  <si>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</si>
  <si>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</si>
  <si>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</si>
  <si>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</si>
  <si>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</si>
  <si>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</si>
  <si>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</si>
  <si>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</si>
  <si>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</si>
  <si>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</si>
  <si>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</si>
  <si>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</si>
  <si>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</si>
  <si>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</si>
  <si>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</si>
  <si>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</si>
  <si>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</si>
  <si>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</si>
  <si>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</si>
  <si>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</si>
  <si>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</si>
  <si>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</si>
  <si>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</si>
  <si>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</si>
  <si>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</si>
  <si>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</si>
  <si>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</si>
  <si>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</si>
  <si>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</si>
  <si>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</si>
  <si>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</si>
  <si>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</si>
  <si>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</si>
  <si>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</si>
  <si>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</si>
  <si>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</si>
  <si>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</si>
  <si>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</si>
  <si>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</si>
  <si>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</si>
  <si>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</si>
  <si>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</si>
  <si>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</si>
  <si>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</si>
  <si>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</si>
  <si>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</si>
  <si>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</si>
  <si>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</si>
  <si>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</si>
  <si>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</si>
  <si>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</si>
  <si>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</si>
  <si>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</si>
  <si>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</si>
  <si>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</si>
  <si>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</si>
  <si>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</si>
  <si>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</si>
  <si>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</si>
  <si>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</si>
  <si>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</si>
  <si>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</si>
  <si>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</si>
  <si>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</si>
  <si>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</si>
  <si>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</si>
  <si>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</si>
  <si>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</si>
  <si>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</si>
  <si>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</si>
  <si>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</si>
  <si>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</si>
  <si>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</si>
  <si>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</si>
  <si>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</si>
  <si>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</si>
  <si>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</si>
  <si>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</si>
  <si>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</si>
  <si>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</si>
  <si>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</si>
  <si>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</si>
  <si>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</si>
  <si>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</si>
  <si>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</si>
  <si>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</si>
  <si>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</si>
  <si>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</si>
  <si>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</si>
  <si>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</si>
  <si>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</si>
  <si>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</si>
  <si>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</si>
  <si>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</si>
  <si>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</si>
  <si>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</si>
  <si>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</si>
  <si>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</si>
  <si>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</si>
  <si>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</si>
  <si>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</si>
  <si>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</si>
  <si>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</si>
  <si>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</si>
  <si>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</si>
  <si>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</si>
  <si>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</si>
  <si>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</si>
  <si>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</si>
  <si>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</si>
  <si>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</si>
  <si>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</si>
  <si>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</si>
  <si>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</si>
  <si>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</si>
  <si>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</si>
  <si>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</si>
  <si>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</si>
  <si>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</si>
  <si>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</si>
  <si>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</si>
  <si>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</si>
  <si>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</si>
  <si>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</si>
  <si>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</si>
  <si>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</si>
  <si>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</si>
  <si>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</si>
  <si>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</si>
  <si>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</si>
  <si>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</si>
  <si>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</si>
  <si>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</si>
  <si>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</si>
  <si>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</si>
  <si>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</si>
  <si>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</si>
  <si>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</si>
  <si>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</si>
  <si>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</si>
  <si>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</si>
  <si>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</si>
  <si>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</si>
  <si>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</si>
  <si>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</si>
  <si>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</si>
  <si>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</si>
  <si>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</si>
  <si>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</si>
  <si>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</si>
  <si>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</si>
  <si>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</si>
  <si>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</si>
  <si>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</si>
  <si>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</si>
  <si>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</si>
  <si>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</si>
  <si>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</si>
  <si>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</si>
  <si>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</si>
  <si>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</si>
  <si>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</si>
  <si>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</si>
  <si>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</si>
  <si>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</si>
  <si>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</si>
  <si>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</si>
  <si>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</si>
  <si>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</si>
  <si>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</si>
  <si>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</si>
  <si>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</si>
  <si>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</si>
  <si>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</si>
  <si>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</si>
  <si>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</si>
  <si>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</si>
  <si>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</si>
  <si>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</si>
  <si>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</si>
  <si>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</si>
  <si>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</si>
  <si>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</si>
  <si>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</si>
  <si>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</si>
  <si>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</si>
  <si>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</si>
  <si>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</si>
  <si>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</si>
  <si>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</si>
  <si>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</si>
  <si>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</si>
  <si>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</si>
  <si>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</si>
  <si>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</si>
  <si>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</si>
  <si>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</si>
  <si>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</si>
  <si>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</si>
  <si>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</si>
  <si>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</si>
  <si>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</si>
  <si>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</si>
  <si>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</si>
  <si>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</si>
  <si>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</si>
  <si>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</si>
  <si>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</si>
  <si>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</si>
  <si>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</si>
  <si>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</si>
  <si>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</si>
  <si>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</si>
  <si>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</si>
  <si>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</si>
  <si>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</si>
  <si>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</si>
  <si>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</si>
  <si>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</si>
  <si>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</si>
  <si>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</si>
  <si>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</si>
  <si>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</si>
  <si>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</si>
  <si>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</si>
  <si>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</si>
  <si>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</si>
  <si>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</si>
  <si>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</si>
  <si>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</si>
  <si>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</si>
  <si>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</si>
  <si>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</si>
  <si>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</si>
  <si>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</si>
  <si>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</si>
  <si>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</si>
  <si>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</si>
  <si>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</si>
  <si>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</si>
  <si>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</si>
  <si>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</si>
  <si>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東京都港区虎ノ門4丁目3-13　ヒューリック神谷町ビル5階</t>
    <phoneticPr fontId="3"/>
  </si>
  <si>
    <t>日本国土開発株式会社 東京支店</t>
    <phoneticPr fontId="3"/>
  </si>
  <si>
    <t>日本国土開発株式会社 東京支店　支店長　依田　耕一</t>
    <phoneticPr fontId="3"/>
  </si>
  <si>
    <t>050-1735-9486</t>
    <phoneticPr fontId="3"/>
  </si>
  <si>
    <t>総合工事業</t>
    <rPh sb="0" eb="5">
      <t>ソウゴウコウジギョウ</t>
    </rPh>
    <phoneticPr fontId="3"/>
  </si>
  <si>
    <t>196名（エリア内）</t>
    <rPh sb="3" eb="4">
      <t>メイ</t>
    </rPh>
    <rPh sb="8" eb="9">
      <t>ナイ</t>
    </rPh>
    <phoneticPr fontId="3"/>
  </si>
  <si>
    <t>産業廃棄物の処理に関しては、全て許可を得ている収集運搬業者及び中間処理業者に委託し、契約を締結して処分を行っている。（別添フロー図参照）</t>
    <rPh sb="59" eb="61">
      <t>ベッテン</t>
    </rPh>
    <phoneticPr fontId="3"/>
  </si>
  <si>
    <t>別添組織表の通り</t>
    <rPh sb="0" eb="2">
      <t>ベッテン</t>
    </rPh>
    <phoneticPr fontId="3"/>
  </si>
  <si>
    <t>・電子マニフェストの運用を原則とし、産業廃棄物の処理に関する法基準と社内ルールの順守。</t>
    <phoneticPr fontId="3"/>
  </si>
  <si>
    <t>・電子委託契約の推進と適正処分の確認（追跡調査及び処分地）
・無駄な資材及び副産物の削減
・混合廃棄物の削減</t>
    <phoneticPr fontId="3"/>
  </si>
  <si>
    <t>・ゼロエミッション活動に準じて分別。</t>
    <phoneticPr fontId="3"/>
  </si>
  <si>
    <t>・ゼロエミッション活動の継続実施。混合廃棄物の削減。
・石綿及び有害物質が発生した場合は、他の廃棄物に混入しないよう適切に防護し公衆災害を防止する。店社からの支援を行う。</t>
    <phoneticPr fontId="3"/>
  </si>
  <si>
    <t>社内産廃委託基準に従い、受入れ可能品目や処理数量等を確認し搬出前に委託契約を交わしている。添付書類として産廃処理業許可証・収集運搬業許可証・登録車一覧・処分場写真・運搬ルート図等を添付。</t>
    <rPh sb="56" eb="57">
      <t>ギョウ</t>
    </rPh>
    <rPh sb="61" eb="63">
      <t>シュウシュウ</t>
    </rPh>
    <rPh sb="65" eb="66">
      <t>ギョウ</t>
    </rPh>
    <phoneticPr fontId="3"/>
  </si>
  <si>
    <t>・再生利用率の高い「優良認定処理業者」を優先的に選定し、委託契約をするよう指導。
・処理施設の定期的な視察及び最終処分場の確認。
・ゼロエミッション活動の継続。</t>
    <phoneticPr fontId="3"/>
  </si>
  <si>
    <t>令和７年    ６月    ２３日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</si>
</sst>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89075" y="2197100"/>
          <a:ext cx="396875" cy="63182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79550" y="2178050"/>
          <a:ext cx="406400" cy="62230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79550" y="2187575"/>
          <a:ext cx="406400" cy="63182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79550" y="2178050"/>
          <a:ext cx="406400" cy="63182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5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5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79550" y="2197100"/>
          <a:ext cx="406400" cy="63182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79550" y="2178050"/>
          <a:ext cx="406400" cy="63182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79550" y="2216150"/>
          <a:ext cx="406400" cy="62230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79550" y="2187575"/>
          <a:ext cx="406400" cy="63182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79550" y="2187575"/>
          <a:ext cx="406400" cy="63182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A42" zoomScale="115" zoomScaleNormal="115" zoomScaleSheetLayoutView="115" workbookViewId="0">
      <selection activeCell="W35" sqref="W35"/>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ol min="25" max="25" width="10.875" style="22" customWidth="1"/>
    <col min="26" max="26" width="9" style="22"/>
    <col min="27" max="27" width="13.375" style="22" customWidth="1"/>
    <col min="28" max="33" width="9" style="22"/>
    <col min="34" max="34" width="33.8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35" customHeight="1" x14ac:dyDescent="0.15">
      <c r="C34" s="86"/>
      <c r="U34" s="87"/>
      <c r="W34" s="21"/>
      <c r="X34" s="21"/>
      <c r="Y34" s="23"/>
    </row>
    <row r="35" spans="1:25" ht="14.25" x14ac:dyDescent="0.15">
      <c r="C35" s="86"/>
      <c r="P35" s="614" t="s">
        <v>460</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446</v>
      </c>
      <c r="M40" s="618"/>
      <c r="N40" s="618"/>
      <c r="O40" s="618"/>
      <c r="P40" s="618"/>
      <c r="Q40" s="618"/>
      <c r="R40" s="618"/>
      <c r="S40" s="618"/>
      <c r="T40" s="618"/>
      <c r="U40" s="619"/>
      <c r="W40" s="21"/>
      <c r="X40" s="21"/>
    </row>
    <row r="41" spans="1:25" ht="26.25" customHeight="1" x14ac:dyDescent="0.15">
      <c r="C41" s="86"/>
      <c r="I41" s="25"/>
      <c r="J41" s="25" t="s">
        <v>7</v>
      </c>
      <c r="K41" s="25"/>
      <c r="L41" s="618" t="s">
        <v>448</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449</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447</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2238</v>
      </c>
      <c r="Q49" s="598"/>
      <c r="R49" s="598"/>
      <c r="S49" s="598"/>
      <c r="T49" s="598"/>
      <c r="U49" s="599"/>
    </row>
    <row r="50" spans="3:23" ht="26.25" customHeight="1" x14ac:dyDescent="0.15">
      <c r="C50" s="570" t="s">
        <v>11</v>
      </c>
      <c r="D50" s="571"/>
      <c r="E50" s="572"/>
      <c r="F50" s="581" t="s">
        <v>446</v>
      </c>
      <c r="G50" s="582"/>
      <c r="H50" s="582"/>
      <c r="I50" s="582"/>
      <c r="J50" s="582"/>
      <c r="K50" s="582"/>
      <c r="L50" s="582"/>
      <c r="M50" s="582"/>
      <c r="N50" s="341" t="s">
        <v>172</v>
      </c>
      <c r="O50" s="449"/>
      <c r="P50" s="450"/>
      <c r="Q50" s="585" t="s">
        <v>449</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502" t="s">
        <v>450</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28601</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t="s">
        <v>451</v>
      </c>
      <c r="G61" s="500"/>
      <c r="H61" s="500"/>
      <c r="I61" s="500"/>
      <c r="J61" s="500"/>
      <c r="K61" s="500"/>
      <c r="L61" s="500"/>
      <c r="M61" s="500"/>
      <c r="N61" s="500"/>
      <c r="O61" s="500"/>
      <c r="P61" s="500"/>
      <c r="Q61" s="500"/>
      <c r="R61" s="500"/>
      <c r="S61" s="500"/>
      <c r="T61" s="500"/>
      <c r="U61" s="501"/>
      <c r="W61" s="28"/>
    </row>
    <row r="62" spans="3:23" ht="14.1" customHeight="1" x14ac:dyDescent="0.15">
      <c r="C62" s="451"/>
      <c r="D62" s="373"/>
      <c r="E62" s="347"/>
      <c r="F62" s="546" t="s">
        <v>452</v>
      </c>
      <c r="G62" s="547"/>
      <c r="H62" s="547"/>
      <c r="I62" s="547"/>
      <c r="J62" s="547"/>
      <c r="K62" s="547"/>
      <c r="L62" s="547"/>
      <c r="M62" s="547"/>
      <c r="N62" s="547"/>
      <c r="O62" s="547"/>
      <c r="P62" s="547"/>
      <c r="Q62" s="547"/>
      <c r="R62" s="547"/>
      <c r="S62" s="547"/>
      <c r="T62" s="547"/>
      <c r="U62" s="548"/>
      <c r="W62" s="28" t="s">
        <v>445</v>
      </c>
    </row>
    <row r="63" spans="3:23" ht="14.1"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4.1"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4.1"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4.1"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4.1"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4.1"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4.1"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4.1"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4.1"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4.1"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540" t="s">
        <v>453</v>
      </c>
      <c r="E77" s="541"/>
      <c r="F77" s="541"/>
      <c r="G77" s="541"/>
      <c r="H77" s="541"/>
      <c r="I77" s="541"/>
      <c r="J77" s="541"/>
      <c r="K77" s="541"/>
      <c r="L77" s="541"/>
      <c r="M77" s="541"/>
      <c r="N77" s="541"/>
      <c r="O77" s="541"/>
      <c r="P77" s="541"/>
      <c r="Q77" s="541"/>
      <c r="R77" s="541"/>
      <c r="S77" s="541"/>
      <c r="T77" s="541"/>
      <c r="U77" s="542"/>
      <c r="W77" s="28" t="s">
        <v>445</v>
      </c>
    </row>
    <row r="78" spans="3:23" ht="14.1"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4.1"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4.1"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4.1"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4.1"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4.1"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4.1"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4.1"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4.1"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8</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1581.6999999999998</v>
      </c>
      <c r="L90" s="533"/>
      <c r="M90" s="533"/>
      <c r="N90" s="533"/>
      <c r="O90" s="533"/>
      <c r="P90" s="193" t="s">
        <v>291</v>
      </c>
      <c r="Q90" s="551"/>
      <c r="R90" s="551"/>
      <c r="S90" s="551"/>
      <c r="T90" s="551"/>
      <c r="U90" s="552"/>
      <c r="V90" s="292"/>
      <c r="W90" s="292"/>
      <c r="X90" s="525"/>
      <c r="Y90" s="525"/>
      <c r="Z90" s="525"/>
      <c r="AA90" s="525"/>
      <c r="AB90" s="525"/>
      <c r="AC90" s="525"/>
    </row>
    <row r="91" spans="1:29" ht="14.1"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555"/>
      <c r="D94" s="488"/>
      <c r="E94" s="523"/>
      <c r="F94" s="527" t="s">
        <v>454</v>
      </c>
      <c r="G94" s="528"/>
      <c r="H94" s="528"/>
      <c r="I94" s="528"/>
      <c r="J94" s="528"/>
      <c r="K94" s="528"/>
      <c r="L94" s="528"/>
      <c r="M94" s="528"/>
      <c r="N94" s="528"/>
      <c r="O94" s="528"/>
      <c r="P94" s="528"/>
      <c r="Q94" s="528"/>
      <c r="R94" s="528"/>
      <c r="S94" s="528"/>
      <c r="T94" s="528"/>
      <c r="U94" s="529"/>
      <c r="V94" s="164"/>
      <c r="W94" s="165"/>
      <c r="X94" s="165"/>
      <c r="Y94" s="165"/>
    </row>
    <row r="95" spans="1:29" ht="14.1"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4.1"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4.1"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4.1"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4.1"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4.1"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4.1"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4.1"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0</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0</v>
      </c>
      <c r="L105" s="533"/>
      <c r="M105" s="533"/>
      <c r="N105" s="533"/>
      <c r="O105" s="533"/>
      <c r="P105" s="457" t="s">
        <v>291</v>
      </c>
      <c r="Q105" s="551"/>
      <c r="R105" s="551"/>
      <c r="S105" s="551"/>
      <c r="T105" s="551"/>
      <c r="U105" s="552"/>
      <c r="V105" s="292"/>
      <c r="W105" s="292"/>
      <c r="X105" s="102"/>
    </row>
    <row r="106" spans="1:27" ht="14.1"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556"/>
      <c r="D109" s="537"/>
      <c r="E109" s="634"/>
      <c r="F109" s="527" t="s">
        <v>455</v>
      </c>
      <c r="G109" s="528"/>
      <c r="H109" s="528"/>
      <c r="I109" s="528"/>
      <c r="J109" s="528"/>
      <c r="K109" s="528"/>
      <c r="L109" s="528"/>
      <c r="M109" s="528"/>
      <c r="N109" s="528"/>
      <c r="O109" s="528"/>
      <c r="P109" s="528"/>
      <c r="Q109" s="528"/>
      <c r="R109" s="528"/>
      <c r="S109" s="528"/>
      <c r="T109" s="528"/>
      <c r="U109" s="529"/>
      <c r="V109" s="179"/>
      <c r="W109" s="165"/>
      <c r="X109" s="165"/>
      <c r="Y109" s="165"/>
    </row>
    <row r="110" spans="1:27" ht="14.1"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4.1"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4.1"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4.1"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4.1"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4.1"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4.1"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4.1"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37"/>
      <c r="E120" s="634"/>
      <c r="F120" s="527" t="s">
        <v>456</v>
      </c>
      <c r="G120" s="528"/>
      <c r="H120" s="528"/>
      <c r="I120" s="528"/>
      <c r="J120" s="528"/>
      <c r="K120" s="528"/>
      <c r="L120" s="528"/>
      <c r="M120" s="528"/>
      <c r="N120" s="528"/>
      <c r="O120" s="528"/>
      <c r="P120" s="528"/>
      <c r="Q120" s="528"/>
      <c r="R120" s="528"/>
      <c r="S120" s="528"/>
      <c r="T120" s="528"/>
      <c r="U120" s="529"/>
      <c r="V120" s="179"/>
      <c r="W120" s="165"/>
      <c r="X120" s="165"/>
      <c r="Y120" s="165"/>
    </row>
    <row r="121" spans="3:27" ht="14.1"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4.1"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4.1"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4.1"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37"/>
      <c r="E126" s="634"/>
      <c r="F126" s="527" t="s">
        <v>457</v>
      </c>
      <c r="G126" s="528"/>
      <c r="H126" s="528"/>
      <c r="I126" s="528"/>
      <c r="J126" s="528"/>
      <c r="K126" s="528"/>
      <c r="L126" s="528"/>
      <c r="M126" s="528"/>
      <c r="N126" s="528"/>
      <c r="O126" s="528"/>
      <c r="P126" s="528"/>
      <c r="Q126" s="528"/>
      <c r="R126" s="528"/>
      <c r="S126" s="528"/>
      <c r="T126" s="528"/>
      <c r="U126" s="529"/>
      <c r="V126" s="179"/>
      <c r="W126" s="165"/>
      <c r="X126" s="165"/>
      <c r="Y126" s="165"/>
    </row>
    <row r="127" spans="3:27" ht="14.1"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4.1"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4.1"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4.1"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4.1"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f>+別紙!AA10</f>
        <v>0</v>
      </c>
      <c r="L134" s="639"/>
      <c r="M134" s="639"/>
      <c r="N134" s="639"/>
      <c r="O134" s="639"/>
      <c r="P134" s="196" t="s">
        <v>13</v>
      </c>
      <c r="Q134" s="520" t="s">
        <v>359</v>
      </c>
      <c r="R134" s="520"/>
      <c r="S134" s="520"/>
      <c r="T134" s="520"/>
      <c r="U134" s="521"/>
      <c r="V134" s="304"/>
      <c r="W134" s="292"/>
      <c r="X134" s="179"/>
      <c r="Y134" s="165"/>
      <c r="Z134" s="165"/>
      <c r="AA134" s="165"/>
    </row>
    <row r="135" spans="3:27" ht="14.1"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4.1"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4.1"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4.1"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4.1"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4.1"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4.1"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4.1"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4.1"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4.1"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4.1"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4.1"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4.1"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4.1"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4.1"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4.1"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37"/>
      <c r="E157" s="634"/>
      <c r="F157" s="631" t="s">
        <v>257</v>
      </c>
      <c r="G157" s="632"/>
      <c r="H157" s="632"/>
      <c r="I157" s="632"/>
      <c r="J157" s="632"/>
      <c r="K157" s="639">
        <f>+別紙!AA11</f>
        <v>0</v>
      </c>
      <c r="L157" s="639"/>
      <c r="M157" s="639"/>
      <c r="N157" s="639"/>
      <c r="O157" s="639"/>
      <c r="P157" s="196" t="s">
        <v>13</v>
      </c>
      <c r="Q157" s="520" t="s">
        <v>256</v>
      </c>
      <c r="R157" s="520"/>
      <c r="S157" s="520"/>
      <c r="T157" s="520"/>
      <c r="U157" s="521"/>
      <c r="V157" s="292"/>
      <c r="W157" s="292"/>
      <c r="X157" s="179"/>
      <c r="Y157" s="165"/>
      <c r="Z157" s="165"/>
      <c r="AA157" s="165"/>
    </row>
    <row r="158" spans="3:27" ht="38.1" customHeight="1" x14ac:dyDescent="0.15">
      <c r="C158" s="195"/>
      <c r="D158" s="537"/>
      <c r="E158" s="634"/>
      <c r="F158" s="631" t="s">
        <v>258</v>
      </c>
      <c r="G158" s="632"/>
      <c r="H158" s="632"/>
      <c r="I158" s="632"/>
      <c r="J158" s="632"/>
      <c r="K158" s="639">
        <f>+別紙!AA12</f>
        <v>0</v>
      </c>
      <c r="L158" s="639"/>
      <c r="M158" s="639"/>
      <c r="N158" s="639"/>
      <c r="O158" s="639"/>
      <c r="P158" s="196" t="s">
        <v>13</v>
      </c>
      <c r="Q158" s="520" t="s">
        <v>255</v>
      </c>
      <c r="R158" s="520"/>
      <c r="S158" s="520"/>
      <c r="T158" s="520"/>
      <c r="U158" s="521"/>
      <c r="V158" s="292"/>
      <c r="W158" s="292"/>
      <c r="X158" s="179"/>
      <c r="Y158" s="165"/>
      <c r="Z158" s="165"/>
      <c r="AA158" s="165"/>
    </row>
    <row r="159" spans="3:27" ht="14.1"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4.1"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4.1"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4.1"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4.1"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4.1"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4.1"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4.1"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4.1"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8.1"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4.1"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4.1"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4.1"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4.1"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4.1"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4.1"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4.1"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f>+別紙!AA13</f>
        <v>0</v>
      </c>
      <c r="L183" s="642"/>
      <c r="M183" s="642"/>
      <c r="N183" s="642"/>
      <c r="O183" s="642"/>
      <c r="P183" s="196" t="s">
        <v>13</v>
      </c>
      <c r="Q183" s="520" t="s">
        <v>363</v>
      </c>
      <c r="R183" s="520"/>
      <c r="S183" s="520"/>
      <c r="T183" s="520"/>
      <c r="U183" s="521"/>
      <c r="V183" s="292"/>
      <c r="W183" s="179"/>
      <c r="X183" s="165"/>
      <c r="Y183" s="165"/>
      <c r="Z183" s="165"/>
    </row>
    <row r="184" spans="3:27" ht="14.1"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4.1"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4.1"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4.1"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4.1"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4.1"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4.1"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4.1"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4.1"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4.1"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4.1"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4.1"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4.1"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4.1"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4.1"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4.1"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4.1"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37"/>
      <c r="E208" s="634"/>
      <c r="F208" s="640" t="s">
        <v>267</v>
      </c>
      <c r="G208" s="641"/>
      <c r="H208" s="641"/>
      <c r="I208" s="641"/>
      <c r="J208" s="641"/>
      <c r="K208" s="639">
        <f>+別紙!AA14</f>
        <v>1581.6999999999998</v>
      </c>
      <c r="L208" s="639"/>
      <c r="M208" s="639"/>
      <c r="N208" s="639"/>
      <c r="O208" s="639"/>
      <c r="P208" s="198" t="s">
        <v>13</v>
      </c>
      <c r="Q208" s="622" t="s">
        <v>365</v>
      </c>
      <c r="R208" s="623"/>
      <c r="S208" s="623"/>
      <c r="T208" s="623"/>
      <c r="U208" s="624"/>
      <c r="V208" s="164"/>
      <c r="W208" s="165"/>
      <c r="X208" s="165"/>
      <c r="Y208" s="165"/>
    </row>
    <row r="209" spans="3:26" ht="43.35" customHeight="1" x14ac:dyDescent="0.15">
      <c r="C209" s="195"/>
      <c r="D209" s="537"/>
      <c r="E209" s="634"/>
      <c r="F209" s="263"/>
      <c r="G209" s="631" t="s">
        <v>223</v>
      </c>
      <c r="H209" s="632"/>
      <c r="I209" s="632"/>
      <c r="J209" s="632"/>
      <c r="K209" s="639">
        <f>+別紙!AA15</f>
        <v>1110</v>
      </c>
      <c r="L209" s="639"/>
      <c r="M209" s="639"/>
      <c r="N209" s="639"/>
      <c r="O209" s="639"/>
      <c r="P209" s="346" t="s">
        <v>13</v>
      </c>
      <c r="Q209" s="625"/>
      <c r="R209" s="626"/>
      <c r="S209" s="626"/>
      <c r="T209" s="626"/>
      <c r="U209" s="627"/>
      <c r="V209" s="164"/>
      <c r="W209" s="165"/>
      <c r="X209" s="165"/>
      <c r="Y209" s="165"/>
    </row>
    <row r="210" spans="3:26" ht="43.35" customHeight="1" x14ac:dyDescent="0.15">
      <c r="C210" s="195"/>
      <c r="D210" s="537"/>
      <c r="E210" s="634"/>
      <c r="F210" s="263"/>
      <c r="G210" s="631" t="s">
        <v>224</v>
      </c>
      <c r="H210" s="632"/>
      <c r="I210" s="632"/>
      <c r="J210" s="632"/>
      <c r="K210" s="639">
        <f>+別紙!AA16</f>
        <v>1581.6999999999998</v>
      </c>
      <c r="L210" s="639"/>
      <c r="M210" s="639"/>
      <c r="N210" s="639"/>
      <c r="O210" s="639"/>
      <c r="P210" s="346" t="s">
        <v>13</v>
      </c>
      <c r="Q210" s="625"/>
      <c r="R210" s="626"/>
      <c r="S210" s="626"/>
      <c r="T210" s="626"/>
      <c r="U210" s="627"/>
      <c r="V210" s="164"/>
      <c r="W210" s="165"/>
      <c r="X210" s="165"/>
      <c r="Y210" s="165"/>
    </row>
    <row r="211" spans="3:26" ht="43.35" customHeight="1" x14ac:dyDescent="0.15">
      <c r="C211" s="195"/>
      <c r="D211" s="537"/>
      <c r="E211" s="634"/>
      <c r="F211" s="263"/>
      <c r="G211" s="631" t="s">
        <v>408</v>
      </c>
      <c r="H211" s="632"/>
      <c r="I211" s="632"/>
      <c r="J211" s="632"/>
      <c r="K211" s="639">
        <f>+別紙!AA17</f>
        <v>0</v>
      </c>
      <c r="L211" s="639"/>
      <c r="M211" s="639"/>
      <c r="N211" s="639"/>
      <c r="O211" s="639"/>
      <c r="P211" s="346" t="s">
        <v>13</v>
      </c>
      <c r="Q211" s="625"/>
      <c r="R211" s="626"/>
      <c r="S211" s="626"/>
      <c r="T211" s="626"/>
      <c r="U211" s="627"/>
      <c r="V211" s="164"/>
      <c r="W211" s="165"/>
      <c r="X211" s="165"/>
      <c r="Y211" s="165"/>
    </row>
    <row r="212" spans="3:26" ht="43.35" customHeight="1" x14ac:dyDescent="0.15">
      <c r="C212" s="195"/>
      <c r="D212" s="537"/>
      <c r="E212" s="634"/>
      <c r="F212" s="264"/>
      <c r="G212" s="631" t="s">
        <v>409</v>
      </c>
      <c r="H212" s="632"/>
      <c r="I212" s="632"/>
      <c r="J212" s="632"/>
      <c r="K212" s="639">
        <f>+別紙!AA18</f>
        <v>0</v>
      </c>
      <c r="L212" s="639"/>
      <c r="M212" s="639"/>
      <c r="N212" s="639"/>
      <c r="O212" s="639"/>
      <c r="P212" s="346" t="s">
        <v>13</v>
      </c>
      <c r="Q212" s="628"/>
      <c r="R212" s="629"/>
      <c r="S212" s="629"/>
      <c r="T212" s="629"/>
      <c r="U212" s="630"/>
      <c r="V212" s="164"/>
      <c r="W212" s="165"/>
      <c r="X212" s="165"/>
      <c r="Y212" s="165"/>
    </row>
    <row r="213" spans="3:26" ht="14.1"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37"/>
      <c r="E214" s="634"/>
      <c r="F214" s="527" t="s">
        <v>458</v>
      </c>
      <c r="G214" s="528"/>
      <c r="H214" s="528"/>
      <c r="I214" s="528"/>
      <c r="J214" s="528"/>
      <c r="K214" s="528"/>
      <c r="L214" s="528"/>
      <c r="M214" s="528"/>
      <c r="N214" s="528"/>
      <c r="O214" s="528"/>
      <c r="P214" s="528"/>
      <c r="Q214" s="528"/>
      <c r="R214" s="528"/>
      <c r="S214" s="528"/>
      <c r="T214" s="528"/>
      <c r="U214" s="529"/>
      <c r="V214" s="164"/>
      <c r="W214" s="165"/>
      <c r="X214" s="165"/>
      <c r="Y214" s="165"/>
    </row>
    <row r="215" spans="3:26" ht="14.1"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4.1"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4.1"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4.1"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4.1"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4.1"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4.1"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4.1"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0</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0</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4.1"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37"/>
      <c r="E231" s="634"/>
      <c r="F231" s="527" t="s">
        <v>459</v>
      </c>
      <c r="G231" s="528"/>
      <c r="H231" s="528"/>
      <c r="I231" s="528"/>
      <c r="J231" s="528"/>
      <c r="K231" s="528"/>
      <c r="L231" s="528"/>
      <c r="M231" s="528"/>
      <c r="N231" s="528"/>
      <c r="O231" s="528"/>
      <c r="P231" s="528"/>
      <c r="Q231" s="528"/>
      <c r="R231" s="528"/>
      <c r="S231" s="528"/>
      <c r="T231" s="528"/>
      <c r="U231" s="529"/>
      <c r="V231" s="164"/>
      <c r="W231" s="165"/>
      <c r="X231" s="165"/>
      <c r="Y231" s="165"/>
    </row>
    <row r="232" spans="3:27" ht="14.1"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4.1"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4.1"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4.1"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4.1"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4.1"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4.1"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4.1"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1.1"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1.1"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349999999999994"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1.1"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7"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日本国土開発株式会社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日本国土開発株式会社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日本国土開発株式会社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日本国土開発株式会社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J7" sqref="J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日本国土開発株式会社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v>0</v>
      </c>
      <c r="G15" s="658"/>
      <c r="H15" s="49" t="s">
        <v>13</v>
      </c>
      <c r="I15" s="58"/>
      <c r="J15" s="61"/>
      <c r="K15" s="58"/>
      <c r="L15" s="721"/>
      <c r="M15" s="61"/>
      <c r="O15" s="651">
        <v>0</v>
      </c>
      <c r="P15" s="664"/>
      <c r="Q15" s="664"/>
      <c r="R15" s="664"/>
      <c r="S15" s="57" t="s">
        <v>13</v>
      </c>
      <c r="T15" s="58"/>
      <c r="U15" s="58"/>
      <c r="V15" s="58"/>
      <c r="W15" s="58"/>
      <c r="X15"/>
      <c r="Y15"/>
      <c r="Z15"/>
      <c r="AA15"/>
      <c r="AB15" s="61"/>
      <c r="AG15" s="690">
        <v>0</v>
      </c>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v>0</v>
      </c>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v>0</v>
      </c>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1.7</v>
      </c>
      <c r="G24" s="712"/>
      <c r="H24" s="214" t="s">
        <v>198</v>
      </c>
      <c r="J24" s="61"/>
      <c r="K24" s="58"/>
      <c r="L24" s="722"/>
      <c r="O24" s="690">
        <v>0</v>
      </c>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1.7</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1.7</v>
      </c>
      <c r="G30" s="712"/>
      <c r="H30" s="214" t="s">
        <v>198</v>
      </c>
      <c r="L30" s="709"/>
      <c r="O30" s="61"/>
      <c r="Q30" s="699">
        <f>+ROUND(Z28,1)+ROUND(Z29,1)+ROUND(Z30,1)</f>
        <v>0</v>
      </c>
      <c r="R30" s="700"/>
      <c r="S30" s="700"/>
      <c r="T30" s="700"/>
      <c r="U30" s="49" t="s">
        <v>16</v>
      </c>
      <c r="X30" s="697" t="s">
        <v>186</v>
      </c>
      <c r="Y30" s="698"/>
      <c r="Z30" s="690">
        <v>0</v>
      </c>
      <c r="AA30" s="691"/>
      <c r="AB30" s="691"/>
      <c r="AC30" s="691"/>
      <c r="AD30" s="691"/>
      <c r="AE30" s="49" t="s">
        <v>13</v>
      </c>
      <c r="AK30" s="651">
        <v>0</v>
      </c>
      <c r="AL30" s="652"/>
      <c r="AM30" s="652"/>
      <c r="AN30" s="652"/>
      <c r="AO30" s="57" t="s">
        <v>13</v>
      </c>
      <c r="AR30" s="758"/>
      <c r="AS30" s="755"/>
      <c r="AT30" s="755"/>
      <c r="AU30" s="756"/>
    </row>
    <row r="31" spans="2:48" ht="27" customHeight="1" thickTop="1" thickBot="1" x14ac:dyDescent="0.2">
      <c r="B31" s="725" t="s">
        <v>375</v>
      </c>
      <c r="C31" s="676"/>
      <c r="D31" s="676"/>
      <c r="E31" s="677"/>
      <c r="F31" s="711">
        <v>1.7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workbookViewId="0">
      <selection activeCell="J7" sqref="J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日本国土開発株式会社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v>0</v>
      </c>
      <c r="G15" s="658"/>
      <c r="H15" s="49" t="s">
        <v>13</v>
      </c>
      <c r="I15" s="58"/>
      <c r="J15" s="61"/>
      <c r="K15" s="58"/>
      <c r="L15" s="721"/>
      <c r="M15" s="61"/>
      <c r="O15" s="651">
        <v>0</v>
      </c>
      <c r="P15" s="664"/>
      <c r="Q15" s="664"/>
      <c r="R15" s="664"/>
      <c r="S15" s="57" t="s">
        <v>13</v>
      </c>
      <c r="T15" s="58"/>
      <c r="U15" s="58"/>
      <c r="V15" s="58"/>
      <c r="W15" s="58"/>
      <c r="X15"/>
      <c r="Y15"/>
      <c r="Z15"/>
      <c r="AA15"/>
      <c r="AB15" s="61"/>
      <c r="AG15" s="690">
        <v>0</v>
      </c>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v>0</v>
      </c>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v>0</v>
      </c>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153.5</v>
      </c>
      <c r="G24" s="712"/>
      <c r="H24" s="214" t="s">
        <v>198</v>
      </c>
      <c r="J24" s="61"/>
      <c r="K24" s="58"/>
      <c r="L24" s="722"/>
      <c r="O24" s="690">
        <v>0</v>
      </c>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153.5</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109</v>
      </c>
      <c r="G30" s="712"/>
      <c r="H30" s="214" t="s">
        <v>198</v>
      </c>
      <c r="L30" s="709"/>
      <c r="O30" s="61"/>
      <c r="Q30" s="699">
        <f>+ROUND(Z28,1)+ROUND(Z29,1)+ROUND(Z30,1)</f>
        <v>0</v>
      </c>
      <c r="R30" s="700"/>
      <c r="S30" s="700"/>
      <c r="T30" s="700"/>
      <c r="U30" s="49" t="s">
        <v>16</v>
      </c>
      <c r="X30" s="697" t="s">
        <v>186</v>
      </c>
      <c r="Y30" s="698"/>
      <c r="Z30" s="690">
        <v>0</v>
      </c>
      <c r="AA30" s="691"/>
      <c r="AB30" s="691"/>
      <c r="AC30" s="691"/>
      <c r="AD30" s="691"/>
      <c r="AE30" s="49" t="s">
        <v>13</v>
      </c>
      <c r="AK30" s="651">
        <v>0</v>
      </c>
      <c r="AL30" s="652"/>
      <c r="AM30" s="652"/>
      <c r="AN30" s="652"/>
      <c r="AO30" s="57" t="s">
        <v>13</v>
      </c>
      <c r="AR30" s="758"/>
      <c r="AS30" s="755"/>
      <c r="AT30" s="755"/>
      <c r="AU30" s="756"/>
    </row>
    <row r="31" spans="2:48" ht="27" customHeight="1" thickTop="1" thickBot="1" x14ac:dyDescent="0.2">
      <c r="B31" s="725" t="s">
        <v>375</v>
      </c>
      <c r="C31" s="676"/>
      <c r="D31" s="676"/>
      <c r="E31" s="677"/>
      <c r="F31" s="711">
        <v>153.5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日本国土開発株式会社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J7" sqref="J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日本国土開発株式会社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v>0</v>
      </c>
      <c r="G15" s="658"/>
      <c r="H15" s="49" t="s">
        <v>13</v>
      </c>
      <c r="I15" s="58"/>
      <c r="J15" s="61"/>
      <c r="K15" s="58"/>
      <c r="L15" s="721"/>
      <c r="M15" s="61"/>
      <c r="O15" s="651">
        <v>0</v>
      </c>
      <c r="P15" s="664"/>
      <c r="Q15" s="664"/>
      <c r="R15" s="664"/>
      <c r="S15" s="57" t="s">
        <v>13</v>
      </c>
      <c r="T15" s="58"/>
      <c r="U15" s="58"/>
      <c r="V15" s="58"/>
      <c r="W15" s="58"/>
      <c r="X15"/>
      <c r="Y15"/>
      <c r="Z15"/>
      <c r="AA15"/>
      <c r="AB15" s="61"/>
      <c r="AG15" s="690">
        <v>0</v>
      </c>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v>0</v>
      </c>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v>0</v>
      </c>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977.3</v>
      </c>
      <c r="G24" s="712"/>
      <c r="H24" s="214" t="s">
        <v>198</v>
      </c>
      <c r="J24" s="61"/>
      <c r="K24" s="58"/>
      <c r="L24" s="722"/>
      <c r="O24" s="690">
        <v>0</v>
      </c>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977.3</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572.79999999999995</v>
      </c>
      <c r="G30" s="712"/>
      <c r="H30" s="214" t="s">
        <v>198</v>
      </c>
      <c r="L30" s="709"/>
      <c r="O30" s="61"/>
      <c r="Q30" s="699">
        <f>+ROUND(Z28,1)+ROUND(Z29,1)+ROUND(Z30,1)</f>
        <v>0</v>
      </c>
      <c r="R30" s="700"/>
      <c r="S30" s="700"/>
      <c r="T30" s="700"/>
      <c r="U30" s="49" t="s">
        <v>16</v>
      </c>
      <c r="X30" s="697" t="s">
        <v>186</v>
      </c>
      <c r="Y30" s="698"/>
      <c r="Z30" s="690">
        <v>0</v>
      </c>
      <c r="AA30" s="691"/>
      <c r="AB30" s="691"/>
      <c r="AC30" s="691"/>
      <c r="AD30" s="691"/>
      <c r="AE30" s="49" t="s">
        <v>13</v>
      </c>
      <c r="AK30" s="651">
        <v>0</v>
      </c>
      <c r="AL30" s="652"/>
      <c r="AM30" s="652"/>
      <c r="AN30" s="652"/>
      <c r="AO30" s="57" t="s">
        <v>13</v>
      </c>
      <c r="AR30" s="758"/>
      <c r="AS30" s="755"/>
      <c r="AT30" s="755"/>
      <c r="AU30" s="756"/>
    </row>
    <row r="31" spans="2:48" ht="27" customHeight="1" thickTop="1" thickBot="1" x14ac:dyDescent="0.2">
      <c r="B31" s="725" t="s">
        <v>375</v>
      </c>
      <c r="C31" s="676"/>
      <c r="D31" s="676"/>
      <c r="E31" s="677"/>
      <c r="F31" s="711">
        <v>977.3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日本国土開発株式会社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日本国土開発株式会社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ol min="50" max="50" width="49.8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1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日本国土開発株式会社 東京支店</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日本国土開発株式会社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J7" sqref="J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日本国土開発株式会社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v>0</v>
      </c>
      <c r="G15" s="658"/>
      <c r="H15" s="49" t="s">
        <v>13</v>
      </c>
      <c r="I15" s="58"/>
      <c r="J15" s="61"/>
      <c r="K15" s="58"/>
      <c r="L15" s="721"/>
      <c r="M15" s="61"/>
      <c r="O15" s="651">
        <v>0</v>
      </c>
      <c r="P15" s="664"/>
      <c r="Q15" s="664"/>
      <c r="R15" s="664"/>
      <c r="S15" s="57" t="s">
        <v>13</v>
      </c>
      <c r="T15" s="58"/>
      <c r="U15" s="58"/>
      <c r="V15" s="58"/>
      <c r="W15" s="58"/>
      <c r="X15"/>
      <c r="Y15"/>
      <c r="Z15"/>
      <c r="AA15"/>
      <c r="AB15" s="61"/>
      <c r="AG15" s="690">
        <v>0</v>
      </c>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v>0</v>
      </c>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v>0</v>
      </c>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239</v>
      </c>
      <c r="G24" s="712"/>
      <c r="H24" s="214" t="s">
        <v>198</v>
      </c>
      <c r="J24" s="61"/>
      <c r="K24" s="58"/>
      <c r="L24" s="722"/>
      <c r="O24" s="690">
        <v>0</v>
      </c>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239</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228.7</v>
      </c>
      <c r="G30" s="712"/>
      <c r="H30" s="214" t="s">
        <v>198</v>
      </c>
      <c r="L30" s="709"/>
      <c r="O30" s="61"/>
      <c r="Q30" s="699">
        <f>+ROUND(Z28,1)+ROUND(Z29,1)+ROUND(Z30,1)</f>
        <v>0</v>
      </c>
      <c r="R30" s="700"/>
      <c r="S30" s="700"/>
      <c r="T30" s="700"/>
      <c r="U30" s="49" t="s">
        <v>16</v>
      </c>
      <c r="X30" s="697" t="s">
        <v>186</v>
      </c>
      <c r="Y30" s="698"/>
      <c r="Z30" s="690">
        <v>0</v>
      </c>
      <c r="AA30" s="691"/>
      <c r="AB30" s="691"/>
      <c r="AC30" s="691"/>
      <c r="AD30" s="691"/>
      <c r="AE30" s="49" t="s">
        <v>13</v>
      </c>
      <c r="AK30" s="651">
        <v>0</v>
      </c>
      <c r="AL30" s="652"/>
      <c r="AM30" s="652"/>
      <c r="AN30" s="652"/>
      <c r="AO30" s="57" t="s">
        <v>13</v>
      </c>
      <c r="AR30" s="758"/>
      <c r="AS30" s="755"/>
      <c r="AT30" s="755"/>
      <c r="AU30" s="756"/>
    </row>
    <row r="31" spans="2:48" ht="27" customHeight="1" thickTop="1" thickBot="1" x14ac:dyDescent="0.2">
      <c r="B31" s="725" t="s">
        <v>375</v>
      </c>
      <c r="C31" s="676"/>
      <c r="D31" s="676"/>
      <c r="E31" s="677"/>
      <c r="F31" s="711">
        <v>239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A10" zoomScale="80" zoomScaleNormal="80" workbookViewId="0">
      <selection activeCell="B1" sqref="B1"/>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日本国土開発株式会社 東京支店</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2.8</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40.799999999999997</v>
      </c>
      <c r="M9" s="377">
        <f>IF(OR(ｷ.紙くず!F24&gt;0,ｷ.紙くず!F24&lt;0),ｷ.紙くず!F24,IF(M$19&gt;0,"0",0))</f>
        <v>3.8</v>
      </c>
      <c r="N9" s="377">
        <f>IF(OR(ｸ.木くず!F24&gt;0,ｸ.木くず!F24&lt;0),ｸ.木くず!F24,IF(N$19&gt;0,"0",0))</f>
        <v>162.80000000000001</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1.7</v>
      </c>
      <c r="T9" s="377">
        <f>IF(OR(ｾ.ｶﾞﾗｽ･ｺﾝｸﾘ･陶磁器くず!F24&gt;0,ｾ.ｶﾞﾗｽ･ｺﾝｸﾘ･陶磁器くず!F24&lt;0),ｾ.ｶﾞﾗｽ･ｺﾝｸﾘ･陶磁器くず!F24,IF(T$19&gt;0,"0",0))</f>
        <v>153.5</v>
      </c>
      <c r="U9" s="377">
        <f>IF(OR(ｿ.鉱さい!F24&gt;0,ｿ.鉱さい!F24&lt;0),ｿ.鉱さい!F24,IF(U$19&gt;0,"0",0))</f>
        <v>0</v>
      </c>
      <c r="V9" s="377">
        <f>IF(OR(ﾀ.がれき類!F24&gt;0,ﾀ.がれき類!F24&lt;0),ﾀ.がれき類!F24,IF(V$19&gt;0,"0",0))</f>
        <v>977.3</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239</v>
      </c>
      <c r="AA9" s="379">
        <f>IF(SUM(G9:Z9)&gt;0,SUM(G9:Z9),IF(AA$19&gt;0,"0",0))</f>
        <v>1581.6999999999998</v>
      </c>
    </row>
    <row r="10" spans="2:27" ht="24" customHeight="1" x14ac:dyDescent="0.15">
      <c r="B10" s="172" t="s">
        <v>393</v>
      </c>
      <c r="C10" s="810" t="s">
        <v>294</v>
      </c>
      <c r="D10" s="810"/>
      <c r="E10" s="810"/>
      <c r="F10" s="811"/>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f t="shared" si="0"/>
        <v>0</v>
      </c>
    </row>
    <row r="12" spans="2:27" ht="24" customHeight="1" x14ac:dyDescent="0.15">
      <c r="B12" s="172">
        <v>6</v>
      </c>
      <c r="C12" s="782" t="s">
        <v>296</v>
      </c>
      <c r="D12" s="782"/>
      <c r="E12" s="782"/>
      <c r="F12" s="783"/>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f t="shared" si="0"/>
        <v>0</v>
      </c>
    </row>
    <row r="13" spans="2:27" ht="24" customHeight="1" x14ac:dyDescent="0.15">
      <c r="B13" s="172" t="s">
        <v>226</v>
      </c>
      <c r="C13" s="790" t="s">
        <v>297</v>
      </c>
      <c r="D13" s="791"/>
      <c r="E13" s="791"/>
      <c r="F13" s="79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2.8</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40.799999999999997</v>
      </c>
      <c r="M14" s="383">
        <f>IF(OR(ｷ.紙くず!F29&gt;0,ｷ.紙くず!F29&lt;0),ｷ.紙くず!F29,IF(M$19&gt;0,"0",0))</f>
        <v>3.8</v>
      </c>
      <c r="N14" s="383">
        <f>IF(OR(ｸ.木くず!F29&gt;0,ｸ.木くず!F29&lt;0),ｸ.木くず!F29,IF(N$19&gt;0,"0",0))</f>
        <v>162.80000000000001</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1.7</v>
      </c>
      <c r="T14" s="383">
        <f>IF(OR(ｾ.ｶﾞﾗｽ･ｺﾝｸﾘ･陶磁器くず!F29&gt;0,ｾ.ｶﾞﾗｽ･ｺﾝｸﾘ･陶磁器くず!F29&lt;0),ｾ.ｶﾞﾗｽ･ｺﾝｸﾘ･陶磁器くず!F29,IF(T$19&gt;0,"0",0))</f>
        <v>153.5</v>
      </c>
      <c r="U14" s="383">
        <f>IF(OR(ｿ.鉱さい!F29&gt;0,ｿ.鉱さい!F29&lt;0),ｿ.鉱さい!F29,IF(U$19&gt;0,"0",0))</f>
        <v>0</v>
      </c>
      <c r="V14" s="383">
        <f>IF(OR(ﾀ.がれき類!F29&gt;0,ﾀ.がれき類!F29&lt;0),ﾀ.がれき類!F29,IF(V$19&gt;0,"0",0))</f>
        <v>977.3</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239</v>
      </c>
      <c r="AA14" s="385">
        <f t="shared" si="0"/>
        <v>1581.6999999999998</v>
      </c>
    </row>
    <row r="15" spans="2:27" ht="24" customHeight="1" x14ac:dyDescent="0.15">
      <c r="B15" s="172" t="s">
        <v>228</v>
      </c>
      <c r="C15" s="782" t="s">
        <v>299</v>
      </c>
      <c r="D15" s="782"/>
      <c r="E15" s="782"/>
      <c r="F15" s="783"/>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40.799999999999997</v>
      </c>
      <c r="M15" s="383">
        <f>IF(OR(ｷ.紙くず!F30&gt;0,ｷ.紙くず!F30&lt;0),ｷ.紙くず!F30,IF(M$19&gt;0,"0",0))</f>
        <v>3.8</v>
      </c>
      <c r="N15" s="383">
        <f>IF(OR(ｸ.木くず!F30&gt;0,ｸ.木くず!F30&lt;0),ｸ.木くず!F30,IF(N$19&gt;0,"0",0))</f>
        <v>153.19999999999999</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1.7</v>
      </c>
      <c r="T15" s="383">
        <f>IF(OR(ｾ.ｶﾞﾗｽ･ｺﾝｸﾘ･陶磁器くず!F30&gt;0,ｾ.ｶﾞﾗｽ･ｺﾝｸﾘ･陶磁器くず!F30&lt;0),ｾ.ｶﾞﾗｽ･ｺﾝｸﾘ･陶磁器くず!F30,IF(T$19&gt;0,"0",0))</f>
        <v>109</v>
      </c>
      <c r="U15" s="383">
        <f>IF(OR(ｿ.鉱さい!F30&gt;0,ｿ.鉱さい!F30&lt;0),ｿ.鉱さい!F30,IF(U$19&gt;0,"0",0))</f>
        <v>0</v>
      </c>
      <c r="V15" s="383">
        <f>IF(OR(ﾀ.がれき類!F30&gt;0,ﾀ.がれき類!F30&lt;0),ﾀ.がれき類!F30,IF(V$19&gt;0,"0",0))</f>
        <v>572.79999999999995</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228.7</v>
      </c>
      <c r="AA15" s="385">
        <f t="shared" si="0"/>
        <v>1110</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2.8</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40.799999999999997</v>
      </c>
      <c r="M16" s="383">
        <f>IF(OR(ｷ.紙くず!F31&gt;0,ｷ.紙くず!F31&lt;0),ｷ.紙くず!F31,IF(M$19&gt;0,"0",0))</f>
        <v>3.8</v>
      </c>
      <c r="N16" s="383">
        <f>IF(OR(ｸ.木くず!F31&gt;0,ｸ.木くず!F31&lt;0),ｸ.木くず!F31,IF(N$19&gt;0,"0",0))</f>
        <v>162.80000000000001</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1.7</v>
      </c>
      <c r="T16" s="383">
        <f>IF(OR(ｾ.ｶﾞﾗｽ･ｺﾝｸﾘ･陶磁器くず!F31&gt;0,ｾ.ｶﾞﾗｽ･ｺﾝｸﾘ･陶磁器くず!F31&lt;0),ｾ.ｶﾞﾗｽ･ｺﾝｸﾘ･陶磁器くず!F31,IF(T$19&gt;0,"0",0))</f>
        <v>153.5</v>
      </c>
      <c r="U16" s="383">
        <f>IF(OR(ｿ.鉱さい!F31&gt;0,ｿ.鉱さい!F31&lt;0),ｿ.鉱さい!F31,IF(U$19&gt;0,"0",0))</f>
        <v>0</v>
      </c>
      <c r="V16" s="383">
        <f>IF(OR(ﾀ.がれき類!F31&gt;0,ﾀ.がれき類!F31&lt;0),ﾀ.がれき類!F31,IF(V$19&gt;0,"0",0))</f>
        <v>977.3</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239</v>
      </c>
      <c r="AA16" s="385">
        <f t="shared" si="0"/>
        <v>1581.6999999999998</v>
      </c>
    </row>
    <row r="17" spans="2:27" ht="24" customHeight="1" x14ac:dyDescent="0.15">
      <c r="B17" s="172"/>
      <c r="C17" s="782" t="s">
        <v>408</v>
      </c>
      <c r="D17" s="782"/>
      <c r="E17" s="782"/>
      <c r="F17" s="783"/>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f t="shared" si="0"/>
        <v>0</v>
      </c>
    </row>
    <row r="18" spans="2:27" ht="24" customHeight="1" thickBot="1" x14ac:dyDescent="0.2">
      <c r="B18" s="173"/>
      <c r="C18" s="217" t="s">
        <v>326</v>
      </c>
      <c r="D18" s="780" t="s">
        <v>428</v>
      </c>
      <c r="E18" s="780"/>
      <c r="F18" s="781"/>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f t="shared" si="0"/>
        <v>0</v>
      </c>
    </row>
    <row r="19" spans="2:27" ht="24" customHeight="1" thickTop="1" x14ac:dyDescent="0.15">
      <c r="B19" s="169"/>
      <c r="C19" s="174" t="s">
        <v>376</v>
      </c>
      <c r="D19" s="799" t="s">
        <v>377</v>
      </c>
      <c r="E19" s="799"/>
      <c r="F19" s="800"/>
      <c r="G19" s="389">
        <f>+G37+G25+G23+G22+G21-G20</f>
        <v>0</v>
      </c>
      <c r="H19" s="389">
        <f t="shared" ref="H19:Z19" si="1">+H37+H25+H23+H22+H21-H20</f>
        <v>0</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v>
      </c>
      <c r="T19" s="389">
        <f t="shared" si="1"/>
        <v>0</v>
      </c>
      <c r="U19" s="389">
        <f t="shared" si="1"/>
        <v>0</v>
      </c>
      <c r="V19" s="389">
        <f t="shared" si="1"/>
        <v>0</v>
      </c>
      <c r="W19" s="389">
        <f t="shared" si="1"/>
        <v>0</v>
      </c>
      <c r="X19" s="389">
        <f t="shared" si="1"/>
        <v>0</v>
      </c>
      <c r="Y19" s="389">
        <f t="shared" si="1"/>
        <v>0</v>
      </c>
      <c r="Z19" s="390">
        <f t="shared" si="1"/>
        <v>0</v>
      </c>
      <c r="AA19" s="391">
        <f t="shared" ref="AA19:AA25" si="2">SUM(G19:Z19)</f>
        <v>0</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6"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0</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0</v>
      </c>
      <c r="T37" s="424">
        <f t="shared" si="8"/>
        <v>0</v>
      </c>
      <c r="U37" s="424">
        <f t="shared" si="8"/>
        <v>0</v>
      </c>
      <c r="V37" s="424">
        <f t="shared" si="8"/>
        <v>0</v>
      </c>
      <c r="W37" s="424">
        <f t="shared" si="8"/>
        <v>0</v>
      </c>
      <c r="X37" s="424">
        <f t="shared" si="8"/>
        <v>0</v>
      </c>
      <c r="Y37" s="424">
        <f t="shared" si="8"/>
        <v>0</v>
      </c>
      <c r="Z37" s="425">
        <f t="shared" si="8"/>
        <v>0</v>
      </c>
      <c r="AA37" s="426">
        <f t="shared" si="4"/>
        <v>0</v>
      </c>
    </row>
    <row r="38" spans="2:27" ht="24" customHeight="1" x14ac:dyDescent="0.15">
      <c r="B38" s="170"/>
      <c r="C38" s="776"/>
      <c r="D38" s="227"/>
      <c r="E38" s="225" t="s">
        <v>319</v>
      </c>
      <c r="F38" s="443"/>
      <c r="G38" s="415">
        <f t="shared" ref="G38:Z38" si="9">SUM(G39:G41)</f>
        <v>0</v>
      </c>
      <c r="H38" s="415">
        <f t="shared" si="9"/>
        <v>0</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0</v>
      </c>
      <c r="W38" s="415">
        <f t="shared" si="9"/>
        <v>0</v>
      </c>
      <c r="X38" s="415">
        <f t="shared" si="9"/>
        <v>0</v>
      </c>
      <c r="Y38" s="415">
        <f t="shared" si="9"/>
        <v>0</v>
      </c>
      <c r="Z38" s="416">
        <f t="shared" si="9"/>
        <v>0</v>
      </c>
      <c r="AA38" s="417">
        <f t="shared" si="4"/>
        <v>0</v>
      </c>
    </row>
    <row r="39" spans="2:27" ht="24" customHeight="1" x14ac:dyDescent="0.15">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0</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0</v>
      </c>
      <c r="I43" s="427">
        <f>+ｳ.廃油!$AK$27</f>
        <v>0</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0</v>
      </c>
      <c r="W43" s="427">
        <f>+ﾁ.動物のふん尿!$AK$27</f>
        <v>0</v>
      </c>
      <c r="X43" s="427">
        <f>+ﾂ.動物の死体!$AK$27</f>
        <v>0</v>
      </c>
      <c r="Y43" s="427">
        <f>+ﾃ.ばいじん!$AK$27</f>
        <v>0</v>
      </c>
      <c r="Z43" s="428">
        <f>+ﾄ.混合廃棄物その他!$AK$27</f>
        <v>0</v>
      </c>
      <c r="AA43" s="429">
        <f t="shared" si="4"/>
        <v>0</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0</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8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2.8</v>
      </c>
      <c r="I55" s="480">
        <f t="shared" si="10"/>
        <v>0</v>
      </c>
      <c r="J55" s="480">
        <f t="shared" si="10"/>
        <v>0</v>
      </c>
      <c r="K55" s="480">
        <f t="shared" si="10"/>
        <v>0</v>
      </c>
      <c r="L55" s="480">
        <f t="shared" si="10"/>
        <v>40.799999999999997</v>
      </c>
      <c r="M55" s="480">
        <f t="shared" si="10"/>
        <v>3.8</v>
      </c>
      <c r="N55" s="480">
        <f t="shared" si="10"/>
        <v>162.80000000000001</v>
      </c>
      <c r="O55" s="480">
        <f t="shared" si="10"/>
        <v>0</v>
      </c>
      <c r="P55" s="480">
        <f t="shared" si="10"/>
        <v>0</v>
      </c>
      <c r="Q55" s="480">
        <f t="shared" si="10"/>
        <v>0</v>
      </c>
      <c r="R55" s="480">
        <f t="shared" si="10"/>
        <v>0</v>
      </c>
      <c r="S55" s="480">
        <f t="shared" si="10"/>
        <v>1.7</v>
      </c>
      <c r="T55" s="480">
        <f t="shared" si="10"/>
        <v>153.5</v>
      </c>
      <c r="U55" s="480">
        <f t="shared" si="10"/>
        <v>0</v>
      </c>
      <c r="V55" s="480">
        <f t="shared" si="10"/>
        <v>977.3</v>
      </c>
      <c r="W55" s="480">
        <f t="shared" si="10"/>
        <v>0</v>
      </c>
      <c r="X55" s="480">
        <f t="shared" si="10"/>
        <v>0</v>
      </c>
      <c r="Y55" s="480">
        <f t="shared" si="10"/>
        <v>0</v>
      </c>
      <c r="Z55" s="480">
        <f t="shared" si="10"/>
        <v>239</v>
      </c>
      <c r="AA55" s="481">
        <f>+AA9+AA19+AA20</f>
        <v>1581.6999999999998</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35" customHeight="1" x14ac:dyDescent="0.15">
      <c r="C6" s="608" t="s">
        <v>416</v>
      </c>
      <c r="D6" s="608"/>
      <c r="E6" s="608"/>
      <c r="F6" s="608"/>
      <c r="G6" s="608"/>
      <c r="H6" s="608"/>
      <c r="I6" s="608"/>
      <c r="J6" s="608"/>
      <c r="K6" s="608"/>
      <c r="L6" s="608"/>
      <c r="M6" s="608"/>
      <c r="N6" s="608"/>
      <c r="O6" s="608"/>
      <c r="P6" s="608"/>
      <c r="Q6" s="608"/>
      <c r="R6" s="608"/>
      <c r="S6" s="608"/>
      <c r="T6" s="608"/>
      <c r="U6" s="608"/>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35" customHeight="1" x14ac:dyDescent="0.15">
      <c r="C10" s="86"/>
      <c r="U10" s="87"/>
    </row>
    <row r="11" spans="1:23" ht="13.5" x14ac:dyDescent="0.15">
      <c r="C11" s="86"/>
      <c r="P11" s="842" t="str">
        <f>+表紙!P35</f>
        <v>令和７年    ６月    ２３日</v>
      </c>
      <c r="Q11" s="843"/>
      <c r="R11" s="843"/>
      <c r="S11" s="843"/>
      <c r="T11" s="844"/>
      <c r="U11" s="281"/>
    </row>
    <row r="12" spans="1:23" ht="13.35" customHeight="1" x14ac:dyDescent="0.15">
      <c r="C12" s="86"/>
      <c r="S12" s="43"/>
      <c r="T12" s="43"/>
      <c r="U12" s="88"/>
    </row>
    <row r="13" spans="1:23" ht="13.5" x14ac:dyDescent="0.15">
      <c r="C13" s="852" t="str">
        <f>+表紙!C37</f>
        <v>横浜市長</v>
      </c>
      <c r="D13" s="853"/>
      <c r="E13" s="853"/>
      <c r="F13" s="853"/>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51" t="str">
        <f>+表紙!L40</f>
        <v>東京都港区虎ノ門4丁目3-13　ヒューリック神谷町ビル5階</v>
      </c>
      <c r="M16" s="851"/>
      <c r="N16" s="851"/>
      <c r="O16" s="851"/>
      <c r="P16" s="851"/>
      <c r="Q16" s="851"/>
      <c r="R16" s="851"/>
      <c r="S16" s="851"/>
      <c r="T16" s="851"/>
      <c r="U16" s="282"/>
    </row>
    <row r="17" spans="1:21" ht="26.25" customHeight="1" x14ac:dyDescent="0.15">
      <c r="C17" s="86"/>
      <c r="I17" s="25"/>
      <c r="J17" s="25" t="s">
        <v>7</v>
      </c>
      <c r="K17" s="25"/>
      <c r="L17" s="851" t="str">
        <f>+表紙!L41</f>
        <v>日本国土開発株式会社 東京支店　支店長　依田　耕一</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050-1735-9486</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日本国土開発株式会社 東京支店</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2238</v>
      </c>
      <c r="Q25" s="823"/>
      <c r="R25" s="823"/>
      <c r="S25" s="823"/>
      <c r="T25" s="823"/>
      <c r="U25" s="824"/>
    </row>
    <row r="26" spans="1:21" ht="26.25" customHeight="1" x14ac:dyDescent="0.15">
      <c r="C26" s="570" t="s">
        <v>11</v>
      </c>
      <c r="D26" s="571"/>
      <c r="E26" s="572"/>
      <c r="F26" s="838" t="str">
        <f>+表紙!F50</f>
        <v>東京都港区虎ノ門4丁目3-13　ヒューリック神谷町ビル5階</v>
      </c>
      <c r="G26" s="839"/>
      <c r="H26" s="839"/>
      <c r="I26" s="839"/>
      <c r="J26" s="839"/>
      <c r="K26" s="839"/>
      <c r="L26" s="839"/>
      <c r="M26" s="839"/>
      <c r="N26" s="341" t="s">
        <v>172</v>
      </c>
      <c r="O26"/>
      <c r="P26"/>
      <c r="Q26" s="833" t="str">
        <f>IF(+表紙!Q50="","",+表紙!Q50)</f>
        <v>050-1735-9486</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総合工事業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28601</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t="str">
        <f>IF(+表紙!F61="","",+表紙!F61)</f>
        <v>196名（エリア内）</v>
      </c>
      <c r="G37" s="865"/>
      <c r="H37" s="865"/>
      <c r="I37" s="865"/>
      <c r="J37" s="865"/>
      <c r="K37" s="865"/>
      <c r="L37" s="865"/>
      <c r="M37" s="865"/>
      <c r="N37" s="865"/>
      <c r="O37" s="865"/>
      <c r="P37" s="865"/>
      <c r="Q37" s="865"/>
      <c r="R37" s="865"/>
      <c r="S37" s="865"/>
      <c r="T37" s="865"/>
      <c r="U37" s="866"/>
    </row>
    <row r="38" spans="3:21" ht="14.1"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4.1"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4.1"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4.1"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4.1"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4.1"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4.1"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4.1"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4.1"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4.1"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4.1"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4.1"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4.1"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4.1"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4.1"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4.1"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4.1"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4.1"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4.1"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4.1"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8</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1581.6999999999998</v>
      </c>
      <c r="L66" s="871"/>
      <c r="M66" s="871"/>
      <c r="N66" s="871"/>
      <c r="O66" s="871"/>
      <c r="P66" s="193" t="s">
        <v>13</v>
      </c>
      <c r="Q66" s="869"/>
      <c r="R66" s="869"/>
      <c r="S66" s="869"/>
      <c r="T66" s="869"/>
      <c r="U66" s="870"/>
      <c r="V66" s="292"/>
      <c r="W66" s="292"/>
      <c r="X66" s="102"/>
    </row>
    <row r="67" spans="1:24" ht="14.1"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4.1" customHeight="1" x14ac:dyDescent="0.15">
      <c r="C70" s="891"/>
      <c r="D70" s="488"/>
      <c r="E70" s="523"/>
      <c r="F70" s="856" t="str">
        <f>IF(COUNTA(表紙!F94)=1,+表紙!F94,"")</f>
        <v>・電子マニフェストの運用を原則とし、産業廃棄物の処理に関する法基準と社内ルールの順守。</v>
      </c>
      <c r="G70" s="857"/>
      <c r="H70" s="857"/>
      <c r="I70" s="857"/>
      <c r="J70" s="857"/>
      <c r="K70" s="857"/>
      <c r="L70" s="857"/>
      <c r="M70" s="857"/>
      <c r="N70" s="857"/>
      <c r="O70" s="857"/>
      <c r="P70" s="857"/>
      <c r="Q70" s="857"/>
      <c r="R70" s="857"/>
      <c r="S70" s="857"/>
      <c r="T70" s="857"/>
      <c r="U70" s="858"/>
      <c r="V70" s="164"/>
    </row>
    <row r="71" spans="1:24" ht="14.1"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4.1"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4.1"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4.1"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4.1"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4.1"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4.1"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0</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0</v>
      </c>
      <c r="L81" s="871"/>
      <c r="M81" s="871"/>
      <c r="N81" s="871"/>
      <c r="O81" s="871"/>
      <c r="P81" s="246" t="s">
        <v>13</v>
      </c>
      <c r="Q81" s="869"/>
      <c r="R81" s="869"/>
      <c r="S81" s="869"/>
      <c r="T81" s="869"/>
      <c r="U81" s="870"/>
      <c r="V81" s="292"/>
      <c r="W81" s="292"/>
      <c r="X81" s="102"/>
    </row>
    <row r="82" spans="1:24" ht="14.1"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4.1" customHeight="1" x14ac:dyDescent="0.15">
      <c r="C85" s="863"/>
      <c r="D85" s="537"/>
      <c r="E85" s="634"/>
      <c r="F85" s="856" t="str">
        <f>IF(COUNTA(表紙!F109)=1,+表紙!F109,"")</f>
        <v>・電子委託契約の推進と適正処分の確認（追跡調査及び処分地）
・無駄な資材及び副産物の削減
・混合廃棄物の削減</v>
      </c>
      <c r="G85" s="857"/>
      <c r="H85" s="857"/>
      <c r="I85" s="857"/>
      <c r="J85" s="857"/>
      <c r="K85" s="857"/>
      <c r="L85" s="857"/>
      <c r="M85" s="857"/>
      <c r="N85" s="857"/>
      <c r="O85" s="857"/>
      <c r="P85" s="857"/>
      <c r="Q85" s="857"/>
      <c r="R85" s="857"/>
      <c r="S85" s="857"/>
      <c r="T85" s="857"/>
      <c r="U85" s="858"/>
      <c r="V85" s="179"/>
    </row>
    <row r="86" spans="1:24" ht="14.1"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4.1"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4.1"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4.1"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4.1"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4.1"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4.1"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4.1"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37"/>
      <c r="E96" s="634"/>
      <c r="F96" s="856" t="str">
        <f>IF(COUNTA(表紙!F120)=1,+表紙!F120,"")</f>
        <v>・ゼロエミッション活動に準じて分別。</v>
      </c>
      <c r="G96" s="857"/>
      <c r="H96" s="857"/>
      <c r="I96" s="857"/>
      <c r="J96" s="857"/>
      <c r="K96" s="857"/>
      <c r="L96" s="857"/>
      <c r="M96" s="857"/>
      <c r="N96" s="857"/>
      <c r="O96" s="857"/>
      <c r="P96" s="857"/>
      <c r="Q96" s="857"/>
      <c r="R96" s="857"/>
      <c r="S96" s="857"/>
      <c r="T96" s="857"/>
      <c r="U96" s="858"/>
      <c r="V96" s="179"/>
    </row>
    <row r="97" spans="3:24" ht="14.1"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4.1"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4.1"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4.1"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37"/>
      <c r="E102" s="634"/>
      <c r="F102" s="892" t="str">
        <f>IF(COUNTA(表紙!F126)=1,+表紙!F126,"")</f>
        <v>・ゼロエミッション活動の継続実施。混合廃棄物の削減。
・石綿及び有害物質が発生した場合は、他の廃棄物に混入しないよう適切に防護し公衆災害を防止する。店社からの支援を行う。</v>
      </c>
      <c r="G102" s="893"/>
      <c r="H102" s="893"/>
      <c r="I102" s="893"/>
      <c r="J102" s="893"/>
      <c r="K102" s="893"/>
      <c r="L102" s="893"/>
      <c r="M102" s="893"/>
      <c r="N102" s="893"/>
      <c r="O102" s="893"/>
      <c r="P102" s="893"/>
      <c r="Q102" s="893"/>
      <c r="R102" s="893"/>
      <c r="S102" s="893"/>
      <c r="T102" s="893"/>
      <c r="U102" s="894"/>
      <c r="V102" s="179"/>
    </row>
    <row r="103" spans="3:24" ht="14.1"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4.1"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4.1"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4.1"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4.1"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f>+表紙!K134</f>
        <v>0</v>
      </c>
      <c r="L110" s="874"/>
      <c r="M110" s="874"/>
      <c r="N110" s="874"/>
      <c r="O110" s="874"/>
      <c r="P110" s="196" t="s">
        <v>13</v>
      </c>
      <c r="Q110" s="520" t="s">
        <v>359</v>
      </c>
      <c r="R110" s="520"/>
      <c r="S110" s="520"/>
      <c r="T110" s="520"/>
      <c r="U110" s="521"/>
      <c r="V110" s="292"/>
      <c r="W110" s="292"/>
      <c r="X110" s="179"/>
    </row>
    <row r="111" spans="3:24" ht="14.1"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4.1"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4.1"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4.1"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4.1"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4.1"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4.1"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4.1"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4.1"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4.1"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4.1"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4.1"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4.1"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4.1"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4.1"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4.1"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37"/>
      <c r="E133" s="634"/>
      <c r="F133" s="631" t="s">
        <v>257</v>
      </c>
      <c r="G133" s="632"/>
      <c r="H133" s="632"/>
      <c r="I133" s="632"/>
      <c r="J133" s="632"/>
      <c r="K133" s="874">
        <f>+表紙!K157</f>
        <v>0</v>
      </c>
      <c r="L133" s="874"/>
      <c r="M133" s="874"/>
      <c r="N133" s="874"/>
      <c r="O133" s="874"/>
      <c r="P133" s="196" t="s">
        <v>13</v>
      </c>
      <c r="Q133" s="520" t="s">
        <v>256</v>
      </c>
      <c r="R133" s="520"/>
      <c r="S133" s="520"/>
      <c r="T133" s="520"/>
      <c r="U133" s="521"/>
      <c r="V133" s="292"/>
      <c r="W133" s="292"/>
      <c r="X133" s="179"/>
    </row>
    <row r="134" spans="3:24" ht="38.1" customHeight="1" x14ac:dyDescent="0.15">
      <c r="C134" s="195"/>
      <c r="D134" s="537"/>
      <c r="E134" s="634"/>
      <c r="F134" s="631" t="s">
        <v>258</v>
      </c>
      <c r="G134" s="632"/>
      <c r="H134" s="632"/>
      <c r="I134" s="632"/>
      <c r="J134" s="632"/>
      <c r="K134" s="874">
        <f>+表紙!K158</f>
        <v>0</v>
      </c>
      <c r="L134" s="874"/>
      <c r="M134" s="874"/>
      <c r="N134" s="874"/>
      <c r="O134" s="874"/>
      <c r="P134" s="196" t="s">
        <v>13</v>
      </c>
      <c r="Q134" s="520" t="s">
        <v>255</v>
      </c>
      <c r="R134" s="520"/>
      <c r="S134" s="520"/>
      <c r="T134" s="520"/>
      <c r="U134" s="521"/>
      <c r="V134" s="292"/>
      <c r="W134" s="292"/>
      <c r="X134" s="179"/>
    </row>
    <row r="135" spans="3:24" ht="14.1"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4.1"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4.1"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4.1"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4.1"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4.1"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4.1"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4.1"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4.1"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8.1"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4.1"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4.1"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4.1"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4.1"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4.1"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4.1"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4.1"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f>+表紙!K183</f>
        <v>0</v>
      </c>
      <c r="L159" s="874"/>
      <c r="M159" s="874"/>
      <c r="N159" s="874"/>
      <c r="O159" s="874"/>
      <c r="P159" s="196" t="s">
        <v>13</v>
      </c>
      <c r="Q159" s="520" t="s">
        <v>363</v>
      </c>
      <c r="R159" s="520"/>
      <c r="S159" s="520"/>
      <c r="T159" s="520"/>
      <c r="U159" s="521"/>
      <c r="V159" s="292"/>
      <c r="W159" s="292"/>
      <c r="X159" s="179"/>
    </row>
    <row r="160" spans="3:24" ht="14.1"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4.1"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4.1"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4.1"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4.1"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4.1"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4.1"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4.1"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4.1"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4.1"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4.1"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4.1"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4.1"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4.1"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4.1"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4.1"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4.1"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37"/>
      <c r="E184" s="634"/>
      <c r="F184" s="640" t="s">
        <v>267</v>
      </c>
      <c r="G184" s="641"/>
      <c r="H184" s="641"/>
      <c r="I184" s="641"/>
      <c r="J184" s="641"/>
      <c r="K184" s="874">
        <f>+表紙!K208</f>
        <v>1581.6999999999998</v>
      </c>
      <c r="L184" s="874"/>
      <c r="M184" s="874"/>
      <c r="N184" s="874"/>
      <c r="O184" s="874"/>
      <c r="P184" s="198" t="s">
        <v>13</v>
      </c>
      <c r="Q184" s="898" t="s">
        <v>293</v>
      </c>
      <c r="R184" s="899"/>
      <c r="S184" s="899"/>
      <c r="T184" s="899"/>
      <c r="U184" s="900"/>
      <c r="V184" s="292"/>
      <c r="W184" s="292"/>
      <c r="X184" s="179"/>
    </row>
    <row r="185" spans="3:24" ht="43.35" customHeight="1" x14ac:dyDescent="0.15">
      <c r="C185" s="195"/>
      <c r="D185" s="537"/>
      <c r="E185" s="634"/>
      <c r="F185" s="263"/>
      <c r="G185" s="631" t="s">
        <v>223</v>
      </c>
      <c r="H185" s="632"/>
      <c r="I185" s="632"/>
      <c r="J185" s="632"/>
      <c r="K185" s="874">
        <f>+表紙!K209</f>
        <v>1110</v>
      </c>
      <c r="L185" s="874"/>
      <c r="M185" s="874"/>
      <c r="N185" s="874"/>
      <c r="O185" s="874"/>
      <c r="P185" s="346" t="s">
        <v>13</v>
      </c>
      <c r="Q185" s="901"/>
      <c r="R185" s="902"/>
      <c r="S185" s="902"/>
      <c r="T185" s="902"/>
      <c r="U185" s="903"/>
      <c r="V185" s="292"/>
      <c r="W185" s="292"/>
      <c r="X185" s="179"/>
    </row>
    <row r="186" spans="3:24" ht="43.35" customHeight="1" x14ac:dyDescent="0.15">
      <c r="C186" s="195"/>
      <c r="D186" s="537"/>
      <c r="E186" s="634"/>
      <c r="F186" s="263"/>
      <c r="G186" s="631" t="s">
        <v>224</v>
      </c>
      <c r="H186" s="632"/>
      <c r="I186" s="632"/>
      <c r="J186" s="632"/>
      <c r="K186" s="874">
        <f>+表紙!K210</f>
        <v>1581.6999999999998</v>
      </c>
      <c r="L186" s="874"/>
      <c r="M186" s="874"/>
      <c r="N186" s="874"/>
      <c r="O186" s="874"/>
      <c r="P186" s="346" t="s">
        <v>13</v>
      </c>
      <c r="Q186" s="901"/>
      <c r="R186" s="902"/>
      <c r="S186" s="902"/>
      <c r="T186" s="902"/>
      <c r="U186" s="903"/>
      <c r="V186" s="292"/>
      <c r="W186" s="292"/>
      <c r="X186" s="179"/>
    </row>
    <row r="187" spans="3:24" ht="43.35" customHeight="1" x14ac:dyDescent="0.15">
      <c r="C187" s="195"/>
      <c r="D187" s="537"/>
      <c r="E187" s="634"/>
      <c r="F187" s="263"/>
      <c r="G187" s="631" t="s">
        <v>408</v>
      </c>
      <c r="H187" s="632"/>
      <c r="I187" s="632"/>
      <c r="J187" s="632"/>
      <c r="K187" s="874">
        <f>+表紙!K211</f>
        <v>0</v>
      </c>
      <c r="L187" s="874"/>
      <c r="M187" s="874"/>
      <c r="N187" s="874"/>
      <c r="O187" s="874"/>
      <c r="P187" s="346" t="s">
        <v>13</v>
      </c>
      <c r="Q187" s="901"/>
      <c r="R187" s="902"/>
      <c r="S187" s="902"/>
      <c r="T187" s="902"/>
      <c r="U187" s="903"/>
      <c r="V187" s="292"/>
      <c r="W187" s="292"/>
      <c r="X187" s="179"/>
    </row>
    <row r="188" spans="3:24" ht="43.35" customHeight="1" x14ac:dyDescent="0.15">
      <c r="C188" s="195"/>
      <c r="D188" s="537"/>
      <c r="E188" s="634"/>
      <c r="F188" s="264"/>
      <c r="G188" s="631" t="s">
        <v>409</v>
      </c>
      <c r="H188" s="632"/>
      <c r="I188" s="632"/>
      <c r="J188" s="632"/>
      <c r="K188" s="874">
        <f>+表紙!K212</f>
        <v>0</v>
      </c>
      <c r="L188" s="874"/>
      <c r="M188" s="874"/>
      <c r="N188" s="874"/>
      <c r="O188" s="874"/>
      <c r="P188" s="346" t="s">
        <v>13</v>
      </c>
      <c r="Q188" s="904"/>
      <c r="R188" s="905"/>
      <c r="S188" s="905"/>
      <c r="T188" s="905"/>
      <c r="U188" s="906"/>
      <c r="V188" s="292"/>
      <c r="W188" s="292"/>
      <c r="X188" s="179"/>
    </row>
    <row r="189" spans="3:24" ht="14.1"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37"/>
      <c r="E190" s="634"/>
      <c r="F190" s="856" t="str">
        <f>IF(COUNTA(表紙!F214)=1,+表紙!F214,"")</f>
        <v>社内産廃委託基準に従い、受入れ可能品目や処理数量等を確認し搬出前に委託契約を交わしている。添付書類として産廃処理業許可証・収集運搬業許可証・登録車一覧・処分場写真・運搬ルート図等を添付。</v>
      </c>
      <c r="G190" s="857"/>
      <c r="H190" s="857"/>
      <c r="I190" s="857"/>
      <c r="J190" s="857"/>
      <c r="K190" s="857"/>
      <c r="L190" s="857"/>
      <c r="M190" s="857"/>
      <c r="N190" s="857"/>
      <c r="O190" s="857"/>
      <c r="P190" s="857"/>
      <c r="Q190" s="857"/>
      <c r="R190" s="857"/>
      <c r="S190" s="857"/>
      <c r="T190" s="857"/>
      <c r="U190" s="858"/>
      <c r="V190" s="164"/>
    </row>
    <row r="191" spans="3:24" ht="14.1"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4.1"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4.1"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4.1"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4.1"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4.1"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4.1"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4.1"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0</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0</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4.1"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37"/>
      <c r="E207" s="634"/>
      <c r="F207" s="856" t="str">
        <f>IF(COUNTA(表紙!F231)=1,+表紙!F231,"")</f>
        <v>・再生利用率の高い「優良認定処理業者」を優先的に選定し、委託契約をするよう指導。
・処理施設の定期的な視察及び最終処分場の確認。
・ゼロエミッション活動の継続。</v>
      </c>
      <c r="G207" s="857"/>
      <c r="H207" s="857"/>
      <c r="I207" s="857"/>
      <c r="J207" s="857"/>
      <c r="K207" s="857"/>
      <c r="L207" s="857"/>
      <c r="M207" s="857"/>
      <c r="N207" s="857"/>
      <c r="O207" s="857"/>
      <c r="P207" s="857"/>
      <c r="Q207" s="857"/>
      <c r="R207" s="857"/>
      <c r="S207" s="857"/>
      <c r="T207" s="857"/>
      <c r="U207" s="858"/>
      <c r="V207" s="179"/>
    </row>
    <row r="208" spans="3:24" ht="14.1"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4.1"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4.1"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4.1"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4.1"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4.1"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4.1"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4.1"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1.1"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1.1"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349999999999994"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1.1"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J7" sqref="J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日本国土開発株式会社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v>0</v>
      </c>
      <c r="G15" s="658"/>
      <c r="H15" s="49" t="s">
        <v>13</v>
      </c>
      <c r="I15" s="58"/>
      <c r="J15" s="61"/>
      <c r="K15" s="58"/>
      <c r="L15" s="721"/>
      <c r="M15" s="61"/>
      <c r="O15" s="651">
        <v>0</v>
      </c>
      <c r="P15" s="664"/>
      <c r="Q15" s="664"/>
      <c r="R15" s="664"/>
      <c r="S15" s="57" t="s">
        <v>13</v>
      </c>
      <c r="T15" s="58"/>
      <c r="U15" s="58"/>
      <c r="V15" s="58"/>
      <c r="W15" s="58"/>
      <c r="X15"/>
      <c r="Y15"/>
      <c r="Z15"/>
      <c r="AA15"/>
      <c r="AB15" s="61"/>
      <c r="AG15" s="690">
        <v>0</v>
      </c>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v>0</v>
      </c>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v>0</v>
      </c>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2.8</v>
      </c>
      <c r="G24" s="712"/>
      <c r="H24" s="214" t="s">
        <v>198</v>
      </c>
      <c r="J24" s="61"/>
      <c r="K24" s="58"/>
      <c r="L24" s="722"/>
      <c r="O24" s="690">
        <v>0</v>
      </c>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2.8</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v>0</v>
      </c>
      <c r="AA30" s="691"/>
      <c r="AB30" s="691"/>
      <c r="AC30" s="691"/>
      <c r="AD30" s="691"/>
      <c r="AE30" s="49" t="s">
        <v>13</v>
      </c>
      <c r="AK30" s="651">
        <v>0</v>
      </c>
      <c r="AL30" s="652"/>
      <c r="AM30" s="652"/>
      <c r="AN30" s="652"/>
      <c r="AO30" s="57" t="s">
        <v>13</v>
      </c>
      <c r="AR30" s="758"/>
      <c r="AS30" s="755"/>
      <c r="AT30" s="755"/>
      <c r="AU30" s="756"/>
    </row>
    <row r="31" spans="2:48" ht="27" customHeight="1" thickTop="1" thickBot="1" x14ac:dyDescent="0.2">
      <c r="B31" s="725" t="s">
        <v>375</v>
      </c>
      <c r="C31" s="676"/>
      <c r="D31" s="676"/>
      <c r="E31" s="677"/>
      <c r="F31" s="711">
        <v>2.8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日本国土開発株式会社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日本国土開発株式会社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日本国土開発株式会社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workbookViewId="0">
      <selection activeCell="J7" sqref="J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日本国土開発株式会社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v>0</v>
      </c>
      <c r="G15" s="658"/>
      <c r="H15" s="49" t="s">
        <v>13</v>
      </c>
      <c r="I15" s="58"/>
      <c r="J15" s="61"/>
      <c r="K15" s="58"/>
      <c r="L15" s="721"/>
      <c r="M15" s="61"/>
      <c r="O15" s="651">
        <v>0</v>
      </c>
      <c r="P15" s="664"/>
      <c r="Q15" s="664"/>
      <c r="R15" s="664"/>
      <c r="S15" s="57" t="s">
        <v>13</v>
      </c>
      <c r="T15" s="58"/>
      <c r="U15" s="58"/>
      <c r="V15" s="58"/>
      <c r="W15" s="58"/>
      <c r="X15"/>
      <c r="Y15"/>
      <c r="Z15"/>
      <c r="AA15"/>
      <c r="AB15" s="61"/>
      <c r="AG15" s="690">
        <v>0</v>
      </c>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v>0</v>
      </c>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v>0</v>
      </c>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40.799999999999997</v>
      </c>
      <c r="G24" s="712"/>
      <c r="H24" s="214" t="s">
        <v>198</v>
      </c>
      <c r="J24" s="61"/>
      <c r="K24" s="58"/>
      <c r="L24" s="722"/>
      <c r="O24" s="690">
        <v>0</v>
      </c>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40.799999999999997</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40.799999999999997</v>
      </c>
      <c r="G30" s="712"/>
      <c r="H30" s="214" t="s">
        <v>198</v>
      </c>
      <c r="L30" s="709"/>
      <c r="O30" s="61"/>
      <c r="Q30" s="699">
        <f>+ROUND(Z28,1)+ROUND(Z29,1)+ROUND(Z30,1)</f>
        <v>0</v>
      </c>
      <c r="R30" s="700"/>
      <c r="S30" s="700"/>
      <c r="T30" s="700"/>
      <c r="U30" s="49" t="s">
        <v>16</v>
      </c>
      <c r="X30" s="697" t="s">
        <v>186</v>
      </c>
      <c r="Y30" s="698"/>
      <c r="Z30" s="690">
        <v>0</v>
      </c>
      <c r="AA30" s="691"/>
      <c r="AB30" s="691"/>
      <c r="AC30" s="691"/>
      <c r="AD30" s="691"/>
      <c r="AE30" s="49" t="s">
        <v>13</v>
      </c>
      <c r="AK30" s="651">
        <v>0</v>
      </c>
      <c r="AL30" s="652"/>
      <c r="AM30" s="652"/>
      <c r="AN30" s="652"/>
      <c r="AO30" s="57" t="s">
        <v>13</v>
      </c>
      <c r="AR30" s="758"/>
      <c r="AS30" s="755"/>
      <c r="AT30" s="755"/>
      <c r="AU30" s="756"/>
    </row>
    <row r="31" spans="2:48" ht="27" customHeight="1" thickTop="1" thickBot="1" x14ac:dyDescent="0.2">
      <c r="B31" s="725" t="s">
        <v>375</v>
      </c>
      <c r="C31" s="676"/>
      <c r="D31" s="676"/>
      <c r="E31" s="677"/>
      <c r="F31" s="711">
        <v>40.799999999999997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election activeCell="J7" sqref="J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日本国土開発株式会社 東京支店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v>0</v>
      </c>
      <c r="G15" s="658"/>
      <c r="H15" s="49" t="s">
        <v>13</v>
      </c>
      <c r="I15" s="58"/>
      <c r="J15" s="61"/>
      <c r="K15" s="58"/>
      <c r="L15" s="721"/>
      <c r="M15" s="61"/>
      <c r="O15" s="651">
        <v>0</v>
      </c>
      <c r="P15" s="664"/>
      <c r="Q15" s="664"/>
      <c r="R15" s="664"/>
      <c r="S15" s="57" t="s">
        <v>13</v>
      </c>
      <c r="T15" s="58"/>
      <c r="U15" s="58"/>
      <c r="V15" s="58"/>
      <c r="W15" s="58"/>
      <c r="X15"/>
      <c r="Y15"/>
      <c r="Z15"/>
      <c r="AA15"/>
      <c r="AB15" s="61"/>
      <c r="AG15" s="690">
        <v>0</v>
      </c>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v>0</v>
      </c>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v>0</v>
      </c>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3.8</v>
      </c>
      <c r="G24" s="712"/>
      <c r="H24" s="214" t="s">
        <v>198</v>
      </c>
      <c r="J24" s="61"/>
      <c r="K24" s="58"/>
      <c r="L24" s="722"/>
      <c r="O24" s="690">
        <v>0</v>
      </c>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3.8</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3.8</v>
      </c>
      <c r="G30" s="712"/>
      <c r="H30" s="214" t="s">
        <v>198</v>
      </c>
      <c r="L30" s="709"/>
      <c r="O30" s="61"/>
      <c r="Q30" s="699">
        <f>+ROUND(Z28,1)+ROUND(Z29,1)+ROUND(Z30,1)</f>
        <v>0</v>
      </c>
      <c r="R30" s="700"/>
      <c r="S30" s="700"/>
      <c r="T30" s="700"/>
      <c r="U30" s="49" t="s">
        <v>16</v>
      </c>
      <c r="X30" s="697" t="s">
        <v>186</v>
      </c>
      <c r="Y30" s="698"/>
      <c r="Z30" s="690">
        <v>0</v>
      </c>
      <c r="AA30" s="691"/>
      <c r="AB30" s="691"/>
      <c r="AC30" s="691"/>
      <c r="AD30" s="691"/>
      <c r="AE30" s="49" t="s">
        <v>13</v>
      </c>
      <c r="AK30" s="651">
        <v>0</v>
      </c>
      <c r="AL30" s="652"/>
      <c r="AM30" s="652"/>
      <c r="AN30" s="652"/>
      <c r="AO30" s="57" t="s">
        <v>13</v>
      </c>
      <c r="AR30" s="758"/>
      <c r="AS30" s="755"/>
      <c r="AT30" s="755"/>
      <c r="AU30" s="756"/>
    </row>
    <row r="31" spans="2:48" ht="27" customHeight="1" thickTop="1" thickBot="1" x14ac:dyDescent="0.2">
      <c r="B31" s="725" t="s">
        <v>375</v>
      </c>
      <c r="C31" s="676"/>
      <c r="D31" s="676"/>
      <c r="E31" s="677"/>
      <c r="F31" s="711">
        <v>3.8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election activeCell="J7" sqref="J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日本国土開発株式会社 東京支店</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v>0</v>
      </c>
      <c r="G15" s="658"/>
      <c r="H15" s="49" t="s">
        <v>13</v>
      </c>
      <c r="I15" s="58"/>
      <c r="J15" s="61"/>
      <c r="K15" s="58"/>
      <c r="L15" s="721"/>
      <c r="M15" s="61"/>
      <c r="O15" s="651">
        <v>0</v>
      </c>
      <c r="P15" s="664"/>
      <c r="Q15" s="664"/>
      <c r="R15" s="664"/>
      <c r="S15" s="57" t="s">
        <v>13</v>
      </c>
      <c r="T15" s="58"/>
      <c r="U15" s="58"/>
      <c r="V15" s="58"/>
      <c r="W15" s="58"/>
      <c r="X15"/>
      <c r="Y15"/>
      <c r="Z15"/>
      <c r="AA15"/>
      <c r="AB15" s="61"/>
      <c r="AG15" s="690">
        <v>0</v>
      </c>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v>0</v>
      </c>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v>0</v>
      </c>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162.80000000000001</v>
      </c>
      <c r="G24" s="712"/>
      <c r="H24" s="214" t="s">
        <v>198</v>
      </c>
      <c r="J24" s="61"/>
      <c r="K24" s="58"/>
      <c r="L24" s="722"/>
      <c r="O24" s="690">
        <v>0</v>
      </c>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162.80000000000001</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153.19999999999999</v>
      </c>
      <c r="G30" s="712"/>
      <c r="H30" s="214" t="s">
        <v>198</v>
      </c>
      <c r="L30" s="709"/>
      <c r="O30" s="61"/>
      <c r="Q30" s="699">
        <f>+ROUND(Z28,1)+ROUND(Z29,1)+ROUND(Z30,1)</f>
        <v>0</v>
      </c>
      <c r="R30" s="700"/>
      <c r="S30" s="700"/>
      <c r="T30" s="700"/>
      <c r="U30" s="49" t="s">
        <v>16</v>
      </c>
      <c r="X30" s="697" t="s">
        <v>186</v>
      </c>
      <c r="Y30" s="698"/>
      <c r="Z30" s="690">
        <v>0</v>
      </c>
      <c r="AA30" s="691"/>
      <c r="AB30" s="691"/>
      <c r="AC30" s="691"/>
      <c r="AD30" s="691"/>
      <c r="AE30" s="49" t="s">
        <v>13</v>
      </c>
      <c r="AK30" s="651">
        <v>0</v>
      </c>
      <c r="AL30" s="652"/>
      <c r="AM30" s="652"/>
      <c r="AN30" s="652"/>
      <c r="AO30" s="57" t="s">
        <v>13</v>
      </c>
      <c r="AR30" s="758"/>
      <c r="AS30" s="755"/>
      <c r="AT30" s="755"/>
      <c r="AU30" s="756"/>
    </row>
    <row r="31" spans="2:48" ht="27" customHeight="1" thickTop="1" thickBot="1" x14ac:dyDescent="0.2">
      <c r="B31" s="725" t="s">
        <v>375</v>
      </c>
      <c r="C31" s="676"/>
      <c r="D31" s="676"/>
      <c r="E31" s="677"/>
      <c r="F31" s="711">
        <v>162.80000000000001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8cea__x554f__xff11_ xmlns="74f3caa2-3dd0-4fb4-acdc-f9c7e7788c82" xsi:nil="true"/>
    <_Flow_SignoffStatus xmlns="74f3caa2-3dd0-4fb4-acdc-f9c7e7788c82" xsi:nil="true"/>
    <_x8cea__x554f__xff12_ xmlns="74f3caa2-3dd0-4fb4-acdc-f9c7e7788c82" xsi:nil="true"/>
    <_x8cea__x554f__xff18_ xmlns="74f3caa2-3dd0-4fb4-acdc-f9c7e7788c82" xsi:nil="true"/>
    <_x8cea__x554f_10 xmlns="74f3caa2-3dd0-4fb4-acdc-f9c7e7788c82" xsi:nil="true"/>
    <lcf76f155ced4ddcb4097134ff3c332f xmlns="74f3caa2-3dd0-4fb4-acdc-f9c7e7788c82">
      <Terms xmlns="http://schemas.microsoft.com/office/infopath/2007/PartnerControls"/>
    </lcf76f155ced4ddcb4097134ff3c332f>
    <TaxCatchAll xmlns="7e559c0e-11b4-455a-8349-04fff548c85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9CFAC5763905E42BACA5D867E50A066" ma:contentTypeVersion="23" ma:contentTypeDescription="新しいドキュメントを作成します。" ma:contentTypeScope="" ma:versionID="8a05b19babd5a0461697107f030ff709">
  <xsd:schema xmlns:xsd="http://www.w3.org/2001/XMLSchema" xmlns:xs="http://www.w3.org/2001/XMLSchema" xmlns:p="http://schemas.microsoft.com/office/2006/metadata/properties" xmlns:ns2="74f3caa2-3dd0-4fb4-acdc-f9c7e7788c82" xmlns:ns3="7e559c0e-11b4-455a-8349-04fff548c85b" targetNamespace="http://schemas.microsoft.com/office/2006/metadata/properties" ma:root="true" ma:fieldsID="b2f2c9d7be3f3a579d914f34a8f9cd95" ns2:_="" ns3:_="">
    <xsd:import namespace="74f3caa2-3dd0-4fb4-acdc-f9c7e7788c82"/>
    <xsd:import namespace="7e559c0e-11b4-455a-8349-04fff548c8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_x8cea__x554f__xff11_" minOccurs="0"/>
                <xsd:element ref="ns2:_x8cea__x554f__xff12_" minOccurs="0"/>
                <xsd:element ref="ns2:_x8cea__x554f__xff18_" minOccurs="0"/>
                <xsd:element ref="ns2:_x8cea__x554f_10" minOccurs="0"/>
                <xsd:element ref="ns2:lcf76f155ced4ddcb4097134ff3c332f" minOccurs="0"/>
                <xsd:element ref="ns3:TaxCatchAll"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f3caa2-3dd0-4fb4-acdc-f9c7e7788c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_x8cea__x554f__xff11_" ma:index="21" nillable="true" ma:displayName="質問１" ma:format="Dropdown" ma:internalName="_x8cea__x554f__xff11_">
      <xsd:simpleType>
        <xsd:restriction base="dms:Text">
          <xsd:maxLength value="255"/>
        </xsd:restriction>
      </xsd:simpleType>
    </xsd:element>
    <xsd:element name="_x8cea__x554f__xff12_" ma:index="22" nillable="true" ma:displayName="質問２" ma:format="Dropdown" ma:internalName="_x8cea__x554f__xff12_">
      <xsd:simpleType>
        <xsd:restriction base="dms:Text">
          <xsd:maxLength value="255"/>
        </xsd:restriction>
      </xsd:simpleType>
    </xsd:element>
    <xsd:element name="_x8cea__x554f__xff18_" ma:index="23" nillable="true" ma:displayName="質問８" ma:format="Dropdown" ma:internalName="_x8cea__x554f__xff18_">
      <xsd:simpleType>
        <xsd:restriction base="dms:Text">
          <xsd:maxLength value="255"/>
        </xsd:restriction>
      </xsd:simpleType>
    </xsd:element>
    <xsd:element name="_x8cea__x554f_10" ma:index="24" nillable="true" ma:displayName="質問10" ma:format="Dropdown" ma:internalName="_x8cea__x554f_10">
      <xsd:simpleType>
        <xsd:restriction base="dms:Text">
          <xsd:maxLength value="255"/>
        </xsd:restriction>
      </xsd:simpleType>
    </xsd:element>
    <xsd:element name="lcf76f155ced4ddcb4097134ff3c332f" ma:index="26" nillable="true" ma:taxonomy="true" ma:internalName="lcf76f155ced4ddcb4097134ff3c332f" ma:taxonomyFieldName="MediaServiceImageTags" ma:displayName="画像タグ" ma:readOnly="false" ma:fieldId="{5cf76f15-5ced-4ddc-b409-7134ff3c332f}" ma:taxonomyMulti="true" ma:sspId="c2d19144-6766-449b-8148-f43d67db8a0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_Flow_SignoffStatus" ma:index="30"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559c0e-11b4-455a-8349-04fff548c85b"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7" nillable="true" ma:displayName="Taxonomy Catch All Column" ma:hidden="true" ma:list="{c5315dd3-bb70-4da9-86cb-5629957d8b63}" ma:internalName="TaxCatchAll" ma:showField="CatchAllData" ma:web="7e559c0e-11b4-455a-8349-04fff548c8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E553B4-88AC-44E6-A859-2C00FB129AF1}">
  <ds:schemaRefs>
    <ds:schemaRef ds:uri="http://purl.org/dc/elements/1.1/"/>
    <ds:schemaRef ds:uri="http://schemas.microsoft.com/office/2006/metadata/properties"/>
    <ds:schemaRef ds:uri="http://purl.org/dc/terms/"/>
    <ds:schemaRef ds:uri="http://schemas.openxmlformats.org/package/2006/metadata/core-properties"/>
    <ds:schemaRef ds:uri="74f3caa2-3dd0-4fb4-acdc-f9c7e7788c82"/>
    <ds:schemaRef ds:uri="http://schemas.microsoft.com/office/2006/documentManagement/types"/>
    <ds:schemaRef ds:uri="http://schemas.microsoft.com/office/infopath/2007/PartnerControls"/>
    <ds:schemaRef ds:uri="7e559c0e-11b4-455a-8349-04fff548c85b"/>
    <ds:schemaRef ds:uri="http://www.w3.org/XML/1998/namespace"/>
    <ds:schemaRef ds:uri="http://purl.org/dc/dcmitype/"/>
  </ds:schemaRefs>
</ds:datastoreItem>
</file>

<file path=customXml/itemProps2.xml><?xml version="1.0" encoding="utf-8"?>
<ds:datastoreItem xmlns:ds="http://schemas.openxmlformats.org/officeDocument/2006/customXml" ds:itemID="{50E6348B-234E-412F-81CC-10EA28376C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f3caa2-3dd0-4fb4-acdc-f9c7e7788c82"/>
    <ds:schemaRef ds:uri="7e559c0e-11b4-455a-8349-04fff548c8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35FAC9-637B-4855-B452-9B582040BF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2025-06-24T05:08:24Z</dcterms:created>
  <dcterms:modified xsi:type="dcterms:W3CDTF">2025-06-24T05:08:24Z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0x01010009CFAC5763905E42BACA5D867E50A066</vt:lpwstr>
  </property>
  <property fmtid="{D5CDD505-2E9C-101B-9397-08002B2CF9AE}" pid="10" name="MediaServiceImageTags">
    <vt:lpwstr/>
  </property>
</Properties>
</file>