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11/relationships/webextensiontaskpanes" Target="xl/webextensions/taskpanes.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3FC884BC-93B0-4B52-8410-C81AFA7B556D}" xr6:coauthVersionLast="47" xr6:coauthVersionMax="47" xr10:uidLastSave="{00000000-0000-0000-0000-000000000000}"/>
  <bookViews>
    <workbookView xWindow="-28920" yWindow="-120" windowWidth="29040" windowHeight="164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Q29"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S29" i="95" l="1"/>
  <c r="R29" i="95"/>
  <c r="T29" i="95"/>
  <c r="V107" i="95" l="1"/>
  <c r="V92" i="95"/>
  <c r="K66" i="98"/>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<sst xmlns="http://schemas.openxmlformats.org/spreadsheetml/2006/main" count="2771" uniqueCount="434">
  <si>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</si>
  <si>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</si>
  <si>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</si>
  <si>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</si>
  <si>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</si>
  <si>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</si>
  <si>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</si>
  <si>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</si>
  <si>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</si>
  <si>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</si>
  <si>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</si>
  <si>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</si>
  <si>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</si>
  <si>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</si>
  <si>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</si>
  <si>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</si>
  <si>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</si>
  <si>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</si>
  <si>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</si>
  <si>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</si>
  <si>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</si>
  <si>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</si>
  <si>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</si>
  <si>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</si>
  <si>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</si>
  <si>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</si>
  <si>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</si>
  <si>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</si>
  <si>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</si>
  <si>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</si>
  <si>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</si>
  <si>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</si>
  <si>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</si>
  <si>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</si>
  <si>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</si>
  <si>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</si>
  <si>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</si>
  <si>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</si>
  <si>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</si>
  <si>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</si>
  <si>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</si>
  <si>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</si>
  <si>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</si>
  <si>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</si>
  <si>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</si>
  <si>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</si>
  <si>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</si>
  <si>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</si>
  <si>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</si>
  <si>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</si>
  <si>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</si>
  <si>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</si>
  <si>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</si>
  <si>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</si>
  <si>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</si>
  <si>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</si>
  <si>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</si>
  <si>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</si>
  <si>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</si>
  <si>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</si>
  <si>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</si>
  <si>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</si>
  <si>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</si>
  <si>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</si>
  <si>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</si>
  <si>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</si>
  <si>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</si>
  <si>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</si>
  <si>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</si>
  <si>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</si>
  <si>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</si>
  <si>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</si>
  <si>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</si>
  <si>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</si>
  <si>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</si>
  <si>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</si>
  <si>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</si>
  <si>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</si>
  <si>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</si>
  <si>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</si>
  <si>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</si>
  <si>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</si>
  <si>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</si>
  <si>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</si>
  <si>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</si>
  <si>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</si>
  <si>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</si>
  <si>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</si>
  <si>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</si>
  <si>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</si>
  <si>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</si>
  <si>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</si>
  <si>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</si>
  <si>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</si>
  <si>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</si>
  <si>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</si>
  <si>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</si>
  <si>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</si>
  <si>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</si>
  <si>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</si>
  <si>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</si>
  <si>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</si>
  <si>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</si>
  <si>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</si>
  <si>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</si>
  <si>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</si>
  <si>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</si>
  <si>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</si>
  <si>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</si>
  <si>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</si>
  <si>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</si>
  <si>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</si>
  <si>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</si>
  <si>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</si>
  <si>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</si>
  <si>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</si>
  <si>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</si>
  <si>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</si>
  <si>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</si>
  <si>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</si>
  <si>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</si>
  <si>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</si>
  <si>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</si>
  <si>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</si>
  <si>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</si>
  <si>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</si>
  <si>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</si>
  <si>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</si>
  <si>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</si>
  <si>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</si>
  <si>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</si>
  <si>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</si>
  <si>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</si>
  <si>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</si>
  <si>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</si>
  <si>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</si>
  <si>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</si>
  <si>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</si>
  <si>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</si>
  <si>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</si>
  <si>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</si>
  <si>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</si>
  <si>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</si>
  <si>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</si>
  <si>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</si>
  <si>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</si>
  <si>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</si>
  <si>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</si>
  <si>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</si>
  <si>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</si>
  <si>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</si>
  <si>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</si>
  <si>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</si>
  <si>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</si>
  <si>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</si>
  <si>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</si>
  <si>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</si>
  <si>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</si>
  <si>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</si>
  <si>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</si>
  <si>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</si>
  <si>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</si>
  <si>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</si>
  <si>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</si>
  <si>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</si>
  <si>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</si>
  <si>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</si>
  <si>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</si>
  <si>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</si>
  <si>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</si>
  <si>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</si>
  <si>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</si>
  <si>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</si>
  <si>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</si>
  <si>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</si>
  <si>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</si>
  <si>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</si>
  <si>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</si>
  <si>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</si>
  <si>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</si>
  <si>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</si>
  <si>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</si>
  <si>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</si>
  <si>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</si>
  <si>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</si>
  <si>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</si>
  <si>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</si>
  <si>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</si>
  <si>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</si>
  <si>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</si>
  <si>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</si>
  <si>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</si>
  <si>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</si>
  <si>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</si>
  <si>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</si>
  <si>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</si>
  <si>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</si>
  <si>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</si>
  <si>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</si>
  <si>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</si>
  <si>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</si>
  <si>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</si>
  <si>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</si>
  <si>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</si>
  <si>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</si>
  <si>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</si>
  <si>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</si>
  <si>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</si>
  <si>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</si>
  <si>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</si>
  <si>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</si>
  <si>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</si>
  <si>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</si>
  <si>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</si>
  <si>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</si>
  <si>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</si>
  <si>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</si>
  <si>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</si>
  <si>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</si>
  <si>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</si>
  <si>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</si>
  <si>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</si>
  <si>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</si>
  <si>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</si>
  <si>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</si>
  <si>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</si>
  <si>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</si>
  <si>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</si>
  <si>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</si>
  <si>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</si>
  <si>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</si>
  <si>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</si>
  <si>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</si>
  <si>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</si>
  <si>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</si>
  <si>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</si>
  <si>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</si>
  <si>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</si>
  <si>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</si>
  <si>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</si>
  <si>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</si>
  <si>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</si>
  <si>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</si>
  <si>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</si>
  <si>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</si>
  <si>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</si>
  <si>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</si>
  <si>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</si>
  <si>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</si>
  <si>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</si>
  <si>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</si>
  <si>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</si>
  <si>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</si>
  <si>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</si>
  <si>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</si>
  <si>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</si>
  <si>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</si>
  <si>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</si>
  <si>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</si>
  <si>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</si>
  <si>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</si>
  <si>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</si>
  <si>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</si>
  <si>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</si>
  <si>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</si>
  <si>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</si>
  <si>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</si>
  <si>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</si>
  <si>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</si>
  <si>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</si>
  <si>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</si>
  <si>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</si>
  <si>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</si>
  <si>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</si>
  <si>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</si>
  <si>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</si>
  <si>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</si>
  <si>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</si>
  <si>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</si>
  <si>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</si>
  <si>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</si>
  <si>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</si>
  <si>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</si>
  <si>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</si>
  <si>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</si>
  <si>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</si>
  <si>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</si>
  <si>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</si>
  <si>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</si>
  <si>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</si>
  <si>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</si>
  <si>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</si>
  <si>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</si>
  <si>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</si>
  <si>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</si>
  <si>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</si>
  <si>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</si>
  <si>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</si>
  <si>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</si>
  <si>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</si>
  <si>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</si>
  <si>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</si>
  <si>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</si>
  <si>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</si>
  <si>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</si>
  <si>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</si>
  <si>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</si>
  <si>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</si>
  <si>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</si>
  <si>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</si>
  <si>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</si>
  <si>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</si>
  <si>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</si>
  <si>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</si>
  <si>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</si>
  <si>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</si>
  <si>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</si>
  <si>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</si>
  <si>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</si>
  <si>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</si>
  <si>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</si>
  <si>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</si>
  <si>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</si>
  <si>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</si>
  <si>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</si>
  <si>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</si>
  <si>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</si>
  <si>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</si>
  <si>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</si>
  <si>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</si>
  <si>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</si>
  <si>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</si>
  <si>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</si>
  <si>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</si>
  <si>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</si>
  <si>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</si>
  <si>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</si>
  <si>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</si>
  <si>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</si>
  <si>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</si>
  <si>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</si>
  <si>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</si>
  <si>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</si>
  <si>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</si>
  <si>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</si>
  <si>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</si>
  <si>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</si>
  <si>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</si>
  <si>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</si>
  <si>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</si>
  <si>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</si>
  <si>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</si>
  <si>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</si>
  <si>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</si>
  <si>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</si>
  <si>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</si>
  <si>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</si>
  <si>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</si>
  <si>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</si>
  <si>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</si>
  <si>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</si>
  <si>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</si>
  <si>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</si>
  <si>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</si>
  <si>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</si>
  <si>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</si>
  <si>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</si>
  <si>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</si>
  <si>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</si>
  <si>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</si>
  <si>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</si>
  <si>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</si>
  <si>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</si>
  <si>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</si>
  <si>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</si>
  <si>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</si>
  <si>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</si>
  <si>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</si>
  <si>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</si>
  <si>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</si>
  <si>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</si>
  <si>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</si>
  <si>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</si>
  <si>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</si>
  <si>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</si>
  <si>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</si>
  <si>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</si>
  <si>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</si>
  <si>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</si>
  <si>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</si>
  <si>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</si>
  <si>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</si>
  <si>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</si>
  <si>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</si>
  <si>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</si>
  <si>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</si>
  <si>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</si>
  <si>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</si>
  <si>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</si>
  <si>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</si>
  <si>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</si>
  <si>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</si>
  <si>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</si>
  <si>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</si>
  <si>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</si>
  <si>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</si>
  <si>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</si>
  <si>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</si>
  <si>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</si>
  <si>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</si>
  <si>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</si>
  <si>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</si>
  <si>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</si>
  <si>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</si>
  <si>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</si>
  <si>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</si>
  <si>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</si>
  <si>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</si>
  <si>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</si>
  <si>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</si>
  <si>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令和７年６月１３日</t>
    <phoneticPr fontId="3"/>
  </si>
  <si>
    <t>東京都港区港南2-15-2 品川インターシティB棟
（横浜市内各事業場分）</t>
    <phoneticPr fontId="3"/>
  </si>
  <si>
    <t>03-5769-1390</t>
    <phoneticPr fontId="3"/>
  </si>
  <si>
    <t>株式会社大林組　東京本店</t>
    <phoneticPr fontId="3"/>
  </si>
  <si>
    <t>０６　総合工事業</t>
    <rPh sb="3" eb="8">
      <t>ソウゴウコウジギョウ</t>
    </rPh>
    <phoneticPr fontId="3"/>
  </si>
  <si>
    <t>〒108-8502 東京都港区港南2-15-2 品川インターシティB棟</t>
    <phoneticPr fontId="3"/>
  </si>
  <si>
    <t>株式会社大林組 東京本店
専務執行役員 東京本店長　矢野　基</t>
    <phoneticPr fontId="3"/>
  </si>
  <si>
    <t>（１）解体工事着手時に事前調査を実施し、石綿等特別管理産業廃棄物の含有状況を確実に把握する
（２）廃棄物の処理及び清掃に関する法律他関連法令を遵守し、適切に梱包し、専用の容器にて保管する
（３）保管する特別管理廃棄物の品目の掲示等必要な措置をとる</t>
    <phoneticPr fontId="3"/>
  </si>
  <si>
    <t>上記「①現状」の取組を継続する。</t>
    <phoneticPr fontId="3"/>
  </si>
  <si>
    <t>（１）処理の委託に先立ち処理施設、最終処分場の視察を実施し、委託先の処理状況および法令遵守への取り組みを確認する
（２）処理会社とは基本契約を締結し、継続的に情報を交換するとともに、電子マニフェストに導入を促進し適宜処理状況を把握できる体制を構築する
（３）東日本の最終処分場及び溶融再資源化中間処理施設との基本契約締結を促進する
（４）近県の優良処分場への搬入を促進し運搬業務の効率化および二酸化炭素の排出低減を図る</t>
    <phoneticPr fontId="3"/>
  </si>
  <si>
    <t>特管産廃の委託にあたっては、契約段階で電子マニフェストの対応可否を確認し、電子を利用可能な会社のみ締結している。</t>
    <phoneticPr fontId="3"/>
  </si>
  <si>
    <t>別添１「管理体制図」参照</t>
    <phoneticPr fontId="3"/>
  </si>
  <si>
    <t>２６１名（令和７年３月現在）</t>
    <rPh sb="3" eb="4">
      <t>メイ</t>
    </rPh>
    <rPh sb="5" eb="7">
      <t>レイワ</t>
    </rPh>
    <rPh sb="8" eb="9">
      <t>ネン</t>
    </rPh>
    <rPh sb="10" eb="11">
      <t>ガツ</t>
    </rPh>
    <rPh sb="11" eb="13">
      <t>ゲンザイ</t>
    </rPh>
    <phoneticPr fontId="3"/>
  </si>
  <si>
    <t>○引火性廃油⇒油水分離⇒再生油
　　　　　　　　　　⇒焼却⇒埋立
○強廃酸⇒中和、脱水⇒再生原料
○廃石綿等⇒埋立
　　　　　　　　⇒溶融⇒建設資材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</si>
</sst>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0"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90675" y="2196465"/>
          <a:ext cx="396240" cy="64008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233A7E4-338D-493F-80A8-937353AFD5F4}">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topLeftCell="D32" zoomScale="175" zoomScaleNormal="100" zoomScaleSheetLayoutView="175" workbookViewId="0">
      <selection activeCell="Z60" sqref="Z60"/>
    </sheetView>
  </sheetViews>
  <sheetFormatPr defaultColWidth="9" defaultRowHeight="12"/>
  <cols>
    <col min="1" max="1" width="0.88671875" style="23" customWidth="1"/>
    <col min="2" max="2" width="3.33203125" style="23" customWidth="1"/>
    <col min="3" max="3" width="2.77734375" style="21" customWidth="1"/>
    <col min="4" max="4" width="2.88671875" style="21" customWidth="1"/>
    <col min="5" max="5" width="9.6640625" style="21" customWidth="1"/>
    <col min="6" max="6" width="2.77734375" style="21" customWidth="1"/>
    <col min="7" max="7" width="9.77734375" style="21" customWidth="1"/>
    <col min="8" max="8" width="1.77734375" style="21" customWidth="1"/>
    <col min="9" max="9" width="3.77734375" style="21" customWidth="1"/>
    <col min="10" max="10" width="9.77734375" style="21" customWidth="1"/>
    <col min="11" max="11" width="1.77734375" style="21" customWidth="1"/>
    <col min="12" max="12" width="3.77734375" style="21" customWidth="1"/>
    <col min="13" max="13" width="9.77734375" style="21" customWidth="1"/>
    <col min="14" max="14" width="1.77734375" style="21" customWidth="1"/>
    <col min="15" max="15" width="4.77734375" style="21" customWidth="1"/>
    <col min="16" max="16" width="8.77734375" style="21" customWidth="1"/>
    <col min="17" max="17" width="1.77734375" style="21" customWidth="1"/>
    <col min="18" max="18" width="4.77734375" style="21" customWidth="1"/>
    <col min="19" max="19" width="0.88671875" style="21" customWidth="1"/>
    <col min="20" max="20" width="7.77734375" style="21" customWidth="1"/>
    <col min="21" max="21" width="1.33203125" style="21" customWidth="1"/>
    <col min="22" max="22" width="2.21875" style="21" customWidth="1"/>
    <col min="23" max="23" width="9.44140625" style="21" bestFit="1" customWidth="1"/>
    <col min="24" max="24" width="9" style="48"/>
    <col min="25" max="25" width="10.77734375" style="48" customWidth="1"/>
    <col min="26" max="26" width="9" style="48"/>
    <col min="27" max="27" width="13.33203125" style="48" customWidth="1"/>
    <col min="28" max="33" width="9" style="48"/>
    <col min="34" max="34" width="33.77734375" style="48" customWidth="1"/>
    <col min="35" max="54" width="9" style="48"/>
    <col min="55" max="16384" width="9" style="21"/>
  </cols>
  <sheetData>
    <row r="2" spans="1:54" ht="13.2">
      <c r="C2" s="20" t="s">
        <v>51</v>
      </c>
    </row>
    <row r="3" spans="1:54" ht="13.2">
      <c r="C3" s="20" t="s">
        <v>297</v>
      </c>
    </row>
    <row r="4" spans="1:54" s="85" customFormat="1" ht="13.2">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2">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2">
      <c r="C6" s="20"/>
    </row>
    <row r="7" spans="1:54" ht="13.2">
      <c r="C7" s="20" t="s">
        <v>2</v>
      </c>
      <c r="W7" s="20"/>
    </row>
    <row r="8" spans="1:54" s="475" customFormat="1" ht="13.2">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2">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2">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2">
      <c r="C11" s="481" t="s">
        <v>359</v>
      </c>
      <c r="W11" s="20"/>
      <c r="X11" s="100"/>
      <c r="Y11" s="452"/>
    </row>
    <row r="12" spans="1:54" ht="13.2">
      <c r="C12" s="20" t="s">
        <v>356</v>
      </c>
      <c r="W12" s="20"/>
      <c r="X12" s="100"/>
      <c r="Y12" s="101"/>
    </row>
    <row r="13" spans="1:54" ht="13.2">
      <c r="C13" s="481" t="s">
        <v>360</v>
      </c>
      <c r="X13" s="100"/>
      <c r="Y13" s="452"/>
    </row>
    <row r="14" spans="1:54" ht="13.2">
      <c r="C14" s="20"/>
      <c r="X14" s="100"/>
      <c r="Y14" s="452"/>
    </row>
    <row r="15" spans="1:54" ht="13.2">
      <c r="B15" s="84"/>
      <c r="C15" s="481" t="s">
        <v>405</v>
      </c>
      <c r="D15" s="85"/>
      <c r="E15" s="85"/>
      <c r="W15" s="20"/>
      <c r="X15" s="100"/>
      <c r="Y15" s="452"/>
    </row>
    <row r="16" spans="1:54" s="85" customFormat="1" ht="13.2">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2"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2">
      <c r="C19" s="20"/>
      <c r="D19" s="85"/>
      <c r="E19" s="85"/>
      <c r="F19" s="85"/>
      <c r="G19" s="85"/>
      <c r="H19" s="85"/>
      <c r="I19" s="85"/>
      <c r="J19" s="85"/>
      <c r="K19" s="85"/>
      <c r="L19" s="85"/>
      <c r="M19" s="85"/>
      <c r="N19" s="85"/>
      <c r="O19" s="85"/>
      <c r="P19" s="85"/>
      <c r="Q19" s="85"/>
      <c r="R19" s="85"/>
      <c r="S19" s="85"/>
      <c r="T19" s="85"/>
      <c r="W19" s="20"/>
      <c r="X19" s="100"/>
      <c r="Y19" s="101"/>
    </row>
    <row r="20" spans="1:56" ht="13.2">
      <c r="C20" s="20" t="s">
        <v>3</v>
      </c>
      <c r="D20" s="22"/>
      <c r="G20" s="85"/>
      <c r="H20" s="85"/>
      <c r="I20" s="85"/>
      <c r="J20" s="85"/>
      <c r="K20" s="85"/>
      <c r="L20" s="85"/>
      <c r="M20" s="85"/>
      <c r="N20" s="85"/>
      <c r="O20" s="85"/>
      <c r="P20" s="85"/>
      <c r="Q20" s="85"/>
      <c r="R20" s="85"/>
      <c r="S20" s="85"/>
      <c r="T20" s="85"/>
      <c r="W20" s="20"/>
      <c r="X20" s="100"/>
      <c r="Y20" s="101"/>
    </row>
    <row r="21" spans="1:56" ht="13.2">
      <c r="C21" s="676"/>
      <c r="D21" s="677"/>
      <c r="E21" s="20" t="s">
        <v>50</v>
      </c>
      <c r="W21" s="20"/>
      <c r="X21" s="100"/>
      <c r="Y21" s="101"/>
    </row>
    <row r="22" spans="1:56" ht="13.2">
      <c r="C22" s="678" t="s">
        <v>382</v>
      </c>
      <c r="D22" s="679"/>
      <c r="E22" s="20" t="s">
        <v>345</v>
      </c>
      <c r="W22" s="20"/>
      <c r="X22" s="101"/>
      <c r="Y22" s="101"/>
    </row>
    <row r="23" spans="1:56" ht="13.2">
      <c r="C23" s="680" t="s">
        <v>383</v>
      </c>
      <c r="D23" s="681"/>
      <c r="E23" s="20" t="s">
        <v>1</v>
      </c>
      <c r="W23" s="20"/>
      <c r="X23" s="101"/>
      <c r="Y23" s="101"/>
    </row>
    <row r="24" spans="1:56" ht="13.2">
      <c r="C24" s="682" t="s">
        <v>384</v>
      </c>
      <c r="D24" s="683"/>
      <c r="E24" s="20" t="s">
        <v>46</v>
      </c>
      <c r="W24" s="20"/>
      <c r="X24" s="101"/>
      <c r="Y24" s="101"/>
    </row>
    <row r="25" spans="1:56" ht="13.2">
      <c r="C25" s="684" t="s">
        <v>385</v>
      </c>
      <c r="D25" s="685"/>
      <c r="E25" s="481" t="s">
        <v>357</v>
      </c>
      <c r="W25" s="20"/>
      <c r="X25" s="100"/>
      <c r="Y25" s="452"/>
    </row>
    <row r="26" spans="1:56" ht="13.2">
      <c r="C26" s="24"/>
      <c r="D26" s="24"/>
      <c r="E26" s="481" t="s">
        <v>361</v>
      </c>
      <c r="F26" s="24"/>
      <c r="W26" s="20"/>
      <c r="X26" s="100"/>
      <c r="Y26" s="452"/>
      <c r="AA26" s="102"/>
    </row>
    <row r="27" spans="1:56" ht="13.8" thickBot="1">
      <c r="C27" s="24"/>
      <c r="D27" s="24"/>
      <c r="E27" s="570"/>
      <c r="U27" s="109"/>
      <c r="V27" s="109"/>
      <c r="W27" s="109"/>
      <c r="X27" s="21"/>
      <c r="Y27" s="20"/>
      <c r="Z27" s="100"/>
      <c r="AA27" s="452"/>
      <c r="BC27" s="48"/>
      <c r="BD27" s="48"/>
    </row>
    <row r="28" spans="1:56" ht="13.2">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2">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2">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99999999999999"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2">
      <c r="C35" s="90"/>
      <c r="D35" s="25"/>
      <c r="E35" s="25"/>
      <c r="F35" s="25"/>
      <c r="G35" s="25"/>
      <c r="H35" s="25"/>
      <c r="I35" s="25"/>
      <c r="J35" s="25"/>
      <c r="K35" s="25"/>
      <c r="L35" s="25"/>
      <c r="M35" s="25"/>
      <c r="N35" s="25"/>
      <c r="O35" s="25"/>
      <c r="P35" s="711" t="s">
        <v>420</v>
      </c>
      <c r="Q35" s="712"/>
      <c r="R35" s="712"/>
      <c r="S35" s="712"/>
      <c r="T35" s="712"/>
      <c r="U35" s="713"/>
      <c r="W35" s="20"/>
      <c r="X35" s="100"/>
      <c r="Y35" s="101"/>
    </row>
    <row r="36" spans="1:25" ht="13.2">
      <c r="C36" s="90"/>
      <c r="D36" s="25"/>
      <c r="E36" s="25"/>
      <c r="F36" s="25"/>
      <c r="G36" s="25"/>
      <c r="H36" s="25"/>
      <c r="I36" s="25"/>
      <c r="J36" s="25"/>
      <c r="K36" s="25"/>
      <c r="L36" s="25"/>
      <c r="M36" s="25"/>
      <c r="N36" s="25"/>
      <c r="O36" s="25"/>
      <c r="P36" s="25"/>
      <c r="Q36" s="25"/>
      <c r="R36" s="25"/>
      <c r="S36" s="398"/>
      <c r="T36" s="398"/>
      <c r="U36" s="92"/>
      <c r="W36" s="20"/>
      <c r="X36" s="100"/>
      <c r="Y36" s="101"/>
    </row>
    <row r="37" spans="1:25" ht="13.2">
      <c r="C37" s="709" t="s">
        <v>41</v>
      </c>
      <c r="D37" s="710"/>
      <c r="E37" s="710"/>
      <c r="F37" s="710"/>
      <c r="G37" s="571" t="s">
        <v>5</v>
      </c>
      <c r="H37" s="571"/>
      <c r="I37" s="25"/>
      <c r="J37" s="25"/>
      <c r="K37" s="25"/>
      <c r="L37" s="25"/>
      <c r="M37" s="25"/>
      <c r="N37" s="25"/>
      <c r="O37" s="25"/>
      <c r="P37" s="25"/>
      <c r="Q37" s="25"/>
      <c r="R37" s="25"/>
      <c r="S37" s="25"/>
      <c r="T37" s="25"/>
      <c r="U37" s="91"/>
      <c r="W37" s="20"/>
      <c r="X37" s="100"/>
      <c r="Y37" s="101"/>
    </row>
    <row r="38" spans="1:25" ht="13.2">
      <c r="C38" s="90"/>
      <c r="D38" s="25"/>
      <c r="E38" s="25"/>
      <c r="F38" s="25"/>
      <c r="G38" s="25"/>
      <c r="H38" s="25"/>
      <c r="I38" s="25"/>
      <c r="J38" s="25"/>
      <c r="K38" s="25"/>
      <c r="L38" s="25"/>
      <c r="M38" s="25"/>
      <c r="N38" s="25"/>
      <c r="O38" s="25"/>
      <c r="P38" s="25"/>
      <c r="Q38" s="25"/>
      <c r="R38" s="25"/>
      <c r="S38" s="25"/>
      <c r="T38" s="25"/>
      <c r="U38" s="91"/>
      <c r="W38" s="20"/>
      <c r="X38" s="100"/>
      <c r="Y38" s="101"/>
    </row>
    <row r="39" spans="1:25" ht="13.2">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425</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426</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2">
      <c r="C43" s="90"/>
      <c r="D43" s="25"/>
      <c r="E43" s="25"/>
      <c r="F43" s="25"/>
      <c r="G43" s="25"/>
      <c r="H43" s="25"/>
      <c r="I43" s="25"/>
      <c r="J43" s="25"/>
      <c r="K43" s="25"/>
      <c r="L43" s="27"/>
      <c r="M43" s="27" t="s">
        <v>9</v>
      </c>
      <c r="N43" s="27"/>
      <c r="O43" s="640" t="s">
        <v>422</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423</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2199</v>
      </c>
      <c r="Q49" s="702"/>
      <c r="R49" s="702"/>
      <c r="S49" s="702"/>
      <c r="T49" s="702"/>
      <c r="U49" s="703"/>
    </row>
    <row r="50" spans="3:23" ht="26.25" customHeight="1">
      <c r="C50" s="662" t="s">
        <v>11</v>
      </c>
      <c r="D50" s="714"/>
      <c r="E50" s="715"/>
      <c r="F50" s="613" t="s">
        <v>421</v>
      </c>
      <c r="G50" s="614"/>
      <c r="H50" s="614"/>
      <c r="I50" s="614"/>
      <c r="J50" s="614"/>
      <c r="K50" s="614"/>
      <c r="L50" s="614"/>
      <c r="M50" s="614"/>
      <c r="N50" s="568" t="s">
        <v>131</v>
      </c>
      <c r="O50" s="572"/>
      <c r="P50" s="572"/>
      <c r="Q50" s="704" t="s">
        <v>422</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91</v>
      </c>
      <c r="G54" s="695"/>
      <c r="H54" s="695"/>
      <c r="I54" s="695"/>
      <c r="J54" s="695"/>
      <c r="K54" s="695"/>
      <c r="L54" s="33" t="s">
        <v>48</v>
      </c>
      <c r="M54" s="33"/>
      <c r="N54" s="696" t="s">
        <v>424</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v>17954</v>
      </c>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2"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t="s">
        <v>432</v>
      </c>
      <c r="G61" s="754"/>
      <c r="H61" s="754"/>
      <c r="I61" s="754"/>
      <c r="J61" s="754"/>
      <c r="K61" s="754"/>
      <c r="L61" s="754"/>
      <c r="M61" s="754"/>
      <c r="N61" s="754"/>
      <c r="O61" s="754"/>
      <c r="P61" s="754"/>
      <c r="Q61" s="754"/>
      <c r="R61" s="754"/>
      <c r="S61" s="754"/>
      <c r="T61" s="754"/>
      <c r="U61" s="755"/>
      <c r="W61" s="29"/>
    </row>
    <row r="62" spans="3:23" ht="13.95" customHeight="1">
      <c r="C62" s="573"/>
      <c r="D62" s="554"/>
      <c r="E62" s="496"/>
      <c r="F62" s="642" t="s">
        <v>433</v>
      </c>
      <c r="G62" s="643"/>
      <c r="H62" s="643"/>
      <c r="I62" s="643"/>
      <c r="J62" s="643"/>
      <c r="K62" s="643"/>
      <c r="L62" s="643"/>
      <c r="M62" s="643"/>
      <c r="N62" s="643"/>
      <c r="O62" s="643"/>
      <c r="P62" s="643"/>
      <c r="Q62" s="643"/>
      <c r="R62" s="643"/>
      <c r="S62" s="643"/>
      <c r="T62" s="643"/>
      <c r="U62" s="644"/>
      <c r="W62" s="29" t="s">
        <v>419</v>
      </c>
    </row>
    <row r="63" spans="3:23" ht="13.95"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5"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5"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5"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5"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5"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5"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5"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5"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5"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5" customHeight="1">
      <c r="C73" s="575"/>
      <c r="D73" s="558"/>
      <c r="E73" s="470"/>
      <c r="F73" s="567"/>
      <c r="G73" s="567"/>
      <c r="H73" s="567"/>
      <c r="I73" s="567"/>
      <c r="J73" s="567"/>
      <c r="K73" s="567"/>
      <c r="L73" s="567"/>
      <c r="M73" s="567"/>
      <c r="N73" s="567"/>
      <c r="O73" s="567"/>
      <c r="P73" s="567"/>
      <c r="Q73" s="567"/>
      <c r="R73" s="567"/>
      <c r="S73" s="567"/>
      <c r="T73" s="567"/>
      <c r="U73" s="567"/>
      <c r="W73" s="29"/>
    </row>
    <row r="74" spans="3:23" ht="13.2"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5" customHeight="1">
      <c r="C77" s="189"/>
      <c r="D77" s="618" t="s">
        <v>431</v>
      </c>
      <c r="E77" s="619"/>
      <c r="F77" s="619"/>
      <c r="G77" s="619"/>
      <c r="H77" s="619"/>
      <c r="I77" s="619"/>
      <c r="J77" s="619"/>
      <c r="K77" s="619"/>
      <c r="L77" s="619"/>
      <c r="M77" s="619"/>
      <c r="N77" s="619"/>
      <c r="O77" s="619"/>
      <c r="P77" s="619"/>
      <c r="Q77" s="619"/>
      <c r="R77" s="619"/>
      <c r="S77" s="619"/>
      <c r="T77" s="619"/>
      <c r="U77" s="620"/>
      <c r="W77" s="29" t="s">
        <v>419</v>
      </c>
    </row>
    <row r="78" spans="3:23" ht="13.95"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5"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5"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5"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5"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5"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5"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5"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5"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1</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497.75</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5"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5" customHeight="1">
      <c r="C94" s="745"/>
      <c r="D94" s="657"/>
      <c r="E94" s="722"/>
      <c r="F94" s="618"/>
      <c r="G94" s="619"/>
      <c r="H94" s="619"/>
      <c r="I94" s="619"/>
      <c r="J94" s="619"/>
      <c r="K94" s="619"/>
      <c r="L94" s="619"/>
      <c r="M94" s="619"/>
      <c r="N94" s="619"/>
      <c r="O94" s="619"/>
      <c r="P94" s="619"/>
      <c r="Q94" s="619"/>
      <c r="R94" s="619"/>
      <c r="S94" s="619"/>
      <c r="T94" s="619"/>
      <c r="U94" s="620"/>
      <c r="V94" s="180"/>
      <c r="W94" s="166"/>
      <c r="X94" s="166"/>
      <c r="Y94" s="166"/>
    </row>
    <row r="95" spans="1:56" ht="13.95"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5"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5"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5"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5"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5"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5"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5"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0</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0</v>
      </c>
      <c r="L105" s="733"/>
      <c r="M105" s="733"/>
      <c r="N105" s="733"/>
      <c r="O105" s="733"/>
      <c r="P105" s="584" t="s">
        <v>211</v>
      </c>
      <c r="Q105" s="730"/>
      <c r="R105" s="730"/>
      <c r="S105" s="730"/>
      <c r="T105" s="730"/>
      <c r="U105" s="731"/>
      <c r="V105" s="400"/>
      <c r="W105" s="400"/>
      <c r="X105" s="108"/>
      <c r="Y105" s="21"/>
      <c r="BC105" s="48"/>
      <c r="BD105" s="48"/>
    </row>
    <row r="106" spans="1:56" ht="13.95"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5" customHeight="1">
      <c r="C109" s="746"/>
      <c r="D109" s="725"/>
      <c r="E109" s="660"/>
      <c r="F109" s="618"/>
      <c r="G109" s="619"/>
      <c r="H109" s="619"/>
      <c r="I109" s="619"/>
      <c r="J109" s="619"/>
      <c r="K109" s="619"/>
      <c r="L109" s="619"/>
      <c r="M109" s="619"/>
      <c r="N109" s="619"/>
      <c r="O109" s="619"/>
      <c r="P109" s="619"/>
      <c r="Q109" s="619"/>
      <c r="R109" s="619"/>
      <c r="S109" s="619"/>
      <c r="T109" s="619"/>
      <c r="U109" s="620"/>
      <c r="V109" s="180"/>
      <c r="W109" s="166"/>
      <c r="X109" s="166"/>
      <c r="Y109" s="166"/>
    </row>
    <row r="110" spans="1:56" ht="13.95"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5"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5"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5"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5"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5"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5"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5"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5" customHeight="1">
      <c r="C120" s="591"/>
      <c r="D120" s="671"/>
      <c r="E120" s="660"/>
      <c r="F120" s="618" t="s">
        <v>427</v>
      </c>
      <c r="G120" s="619"/>
      <c r="H120" s="619"/>
      <c r="I120" s="619"/>
      <c r="J120" s="619"/>
      <c r="K120" s="619"/>
      <c r="L120" s="619"/>
      <c r="M120" s="619"/>
      <c r="N120" s="619"/>
      <c r="O120" s="619"/>
      <c r="P120" s="619"/>
      <c r="Q120" s="619"/>
      <c r="R120" s="619"/>
      <c r="S120" s="619"/>
      <c r="T120" s="619"/>
      <c r="U120" s="620"/>
      <c r="V120" s="180"/>
      <c r="W120" s="166"/>
      <c r="X120" s="166"/>
      <c r="Y120" s="166"/>
    </row>
    <row r="121" spans="3:27" ht="13.95"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5"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5"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5"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5" customHeight="1">
      <c r="C126" s="596"/>
      <c r="D126" s="671"/>
      <c r="E126" s="660"/>
      <c r="F126" s="618" t="s">
        <v>428</v>
      </c>
      <c r="G126" s="619"/>
      <c r="H126" s="619"/>
      <c r="I126" s="619"/>
      <c r="J126" s="619"/>
      <c r="K126" s="619"/>
      <c r="L126" s="619"/>
      <c r="M126" s="619"/>
      <c r="N126" s="619"/>
      <c r="O126" s="619"/>
      <c r="P126" s="619"/>
      <c r="Q126" s="619"/>
      <c r="R126" s="619"/>
      <c r="S126" s="619"/>
      <c r="T126" s="619"/>
      <c r="U126" s="620"/>
      <c r="V126" s="180"/>
      <c r="W126" s="166"/>
      <c r="X126" s="166"/>
      <c r="Y126" s="166"/>
    </row>
    <row r="127" spans="3:27" ht="13.95"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5"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5"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5"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5"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5"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5"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5"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5"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5"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5"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5"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5"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5"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5"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5"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5"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5"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5"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5"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5"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5"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5"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50000000000003" customHeight="1">
      <c r="C157" s="201"/>
      <c r="D157" s="671"/>
      <c r="E157" s="660"/>
      <c r="F157" s="735" t="s">
        <v>311</v>
      </c>
      <c r="G157" s="736"/>
      <c r="H157" s="736"/>
      <c r="I157" s="736"/>
      <c r="J157" s="736"/>
      <c r="K157" s="739">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50000000000003" customHeight="1">
      <c r="C158" s="201"/>
      <c r="D158" s="671"/>
      <c r="E158" s="660"/>
      <c r="F158" s="735" t="s">
        <v>312</v>
      </c>
      <c r="G158" s="736"/>
      <c r="H158" s="736"/>
      <c r="I158" s="736"/>
      <c r="J158" s="736"/>
      <c r="K158" s="739">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5"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5"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5"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5"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5"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5"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5"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5"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5"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5"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50000000000003"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50000000000003"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5"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5"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5"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5"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5"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5"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5"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5"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5"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5"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5"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5"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5"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5"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5"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5"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5"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5"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5"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5"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5"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5"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5"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5"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5"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5"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5"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2" customHeight="1">
      <c r="C208" s="201"/>
      <c r="D208" s="671"/>
      <c r="E208" s="660"/>
      <c r="F208" s="763" t="s">
        <v>188</v>
      </c>
      <c r="G208" s="764"/>
      <c r="H208" s="764"/>
      <c r="I208" s="764"/>
      <c r="J208" s="764"/>
      <c r="K208" s="742">
        <f>+別紙!X14</f>
        <v>497.75</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2" customHeight="1">
      <c r="C209" s="201"/>
      <c r="D209" s="671"/>
      <c r="E209" s="660"/>
      <c r="F209" s="324"/>
      <c r="G209" s="761" t="s">
        <v>164</v>
      </c>
      <c r="H209" s="762"/>
      <c r="I209" s="762"/>
      <c r="J209" s="762"/>
      <c r="K209" s="742">
        <f>+別紙!X15</f>
        <v>496</v>
      </c>
      <c r="L209" s="742"/>
      <c r="M209" s="742"/>
      <c r="N209" s="742"/>
      <c r="O209" s="742"/>
      <c r="P209" s="548" t="s">
        <v>13</v>
      </c>
      <c r="Q209" s="768"/>
      <c r="R209" s="769"/>
      <c r="S209" s="769"/>
      <c r="T209" s="769"/>
      <c r="U209" s="770"/>
      <c r="V209" s="381"/>
      <c r="W209" s="381"/>
      <c r="X209" s="180"/>
      <c r="Y209" s="416"/>
      <c r="Z209" s="416"/>
      <c r="AA209" s="416"/>
      <c r="BC209" s="48"/>
      <c r="BD209" s="48"/>
    </row>
    <row r="210" spans="3:56" ht="43.2" customHeight="1">
      <c r="C210" s="201"/>
      <c r="D210" s="671"/>
      <c r="E210" s="660"/>
      <c r="F210" s="324"/>
      <c r="G210" s="761" t="s">
        <v>165</v>
      </c>
      <c r="H210" s="762"/>
      <c r="I210" s="762"/>
      <c r="J210" s="762"/>
      <c r="K210" s="742">
        <f>+別紙!X16</f>
        <v>0</v>
      </c>
      <c r="L210" s="742"/>
      <c r="M210" s="742"/>
      <c r="N210" s="742"/>
      <c r="O210" s="742"/>
      <c r="P210" s="548" t="s">
        <v>13</v>
      </c>
      <c r="Q210" s="768"/>
      <c r="R210" s="769"/>
      <c r="S210" s="769"/>
      <c r="T210" s="769"/>
      <c r="U210" s="770"/>
      <c r="V210" s="381"/>
      <c r="W210" s="381"/>
      <c r="X210" s="180"/>
      <c r="Y210" s="416"/>
      <c r="Z210" s="416"/>
      <c r="AA210" s="416"/>
      <c r="BC210" s="48"/>
      <c r="BD210" s="48"/>
    </row>
    <row r="211" spans="3:56" ht="43.2" customHeight="1">
      <c r="C211" s="201"/>
      <c r="D211" s="671"/>
      <c r="E211" s="660"/>
      <c r="F211" s="324"/>
      <c r="G211" s="761" t="s">
        <v>374</v>
      </c>
      <c r="H211" s="762"/>
      <c r="I211" s="762"/>
      <c r="J211" s="762"/>
      <c r="K211" s="742">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2" customHeight="1">
      <c r="C212" s="201"/>
      <c r="D212" s="671"/>
      <c r="E212" s="660"/>
      <c r="F212" s="325"/>
      <c r="G212" s="761" t="s">
        <v>375</v>
      </c>
      <c r="H212" s="762"/>
      <c r="I212" s="762"/>
      <c r="J212" s="762"/>
      <c r="K212" s="742">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5"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5" customHeight="1">
      <c r="C214" s="201"/>
      <c r="D214" s="671"/>
      <c r="E214" s="660"/>
      <c r="F214" s="618" t="s">
        <v>429</v>
      </c>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5"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5"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5"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5"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5"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5"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5"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5"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0</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0</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0</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5"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5" customHeight="1">
      <c r="C231" s="201"/>
      <c r="D231" s="671"/>
      <c r="E231" s="660"/>
      <c r="F231" s="618" t="s">
        <v>428</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5"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5"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5"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5"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5"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5"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5"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5"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5"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 customHeight="1">
      <c r="C241" s="779"/>
      <c r="D241" s="780"/>
      <c r="E241" s="781"/>
      <c r="F241" s="793" t="s">
        <v>363</v>
      </c>
      <c r="G241" s="794"/>
      <c r="H241" s="794"/>
      <c r="I241" s="794"/>
      <c r="J241" s="794"/>
      <c r="K241" s="795"/>
      <c r="L241" s="796"/>
      <c r="M241" s="797">
        <f>SUM(別紙!G9:J9,別紙!N9:W9)</f>
        <v>497.75</v>
      </c>
      <c r="N241" s="798"/>
      <c r="O241" s="798"/>
      <c r="P241" s="798"/>
      <c r="Q241" s="798"/>
      <c r="R241" s="798"/>
      <c r="S241" s="798"/>
      <c r="T241" s="488" t="s">
        <v>364</v>
      </c>
      <c r="U241" s="491"/>
      <c r="V241" s="483"/>
      <c r="W241" s="416"/>
      <c r="X241" s="416"/>
      <c r="Y241" s="416"/>
      <c r="Z241" s="425"/>
      <c r="AA241" s="425"/>
    </row>
    <row r="242" spans="1:54" ht="13.95"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 customHeight="1">
      <c r="C243" s="783"/>
      <c r="D243" s="784"/>
      <c r="E243" s="785"/>
      <c r="F243" s="622" t="s">
        <v>430</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95" customHeight="1">
      <c r="C245" s="598"/>
      <c r="D245" s="599"/>
      <c r="E245" s="599"/>
      <c r="F245" s="35"/>
      <c r="G245" s="35"/>
      <c r="H245" s="35"/>
      <c r="I245" s="36"/>
      <c r="J245" s="36"/>
      <c r="K245" s="36"/>
      <c r="L245" s="37"/>
      <c r="M245" s="37"/>
      <c r="N245" s="37"/>
      <c r="O245" s="38"/>
      <c r="P245" s="38"/>
      <c r="Q245" s="38"/>
      <c r="R245" s="38"/>
      <c r="S245" s="36"/>
      <c r="T245" s="399"/>
      <c r="U245" s="399"/>
    </row>
    <row r="246" spans="1:54" ht="19.95"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2">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50000000000003"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5"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50000000000003"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2"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50000000000003"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2">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2">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2">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2">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2">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2">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2">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2">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2">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2">
      <c r="C278" s="46"/>
      <c r="D278" s="46"/>
      <c r="E278" s="46"/>
      <c r="F278" s="46"/>
      <c r="G278" s="46"/>
      <c r="H278" s="46"/>
      <c r="I278" s="46"/>
      <c r="J278" s="46"/>
      <c r="K278" s="46"/>
      <c r="L278" s="46"/>
      <c r="M278" s="46"/>
      <c r="N278" s="46"/>
      <c r="O278" s="46"/>
      <c r="P278" s="46"/>
      <c r="Q278" s="46"/>
      <c r="R278" s="46"/>
      <c r="S278" s="46"/>
      <c r="T278" s="46"/>
      <c r="U278" s="46"/>
      <c r="W278" s="493" t="s">
        <v>93</v>
      </c>
    </row>
    <row r="279" spans="3:24" ht="13.2">
      <c r="C279" s="46"/>
      <c r="D279" s="46"/>
      <c r="E279" s="46"/>
      <c r="F279" s="46"/>
      <c r="G279" s="46"/>
      <c r="H279" s="46"/>
      <c r="I279" s="46"/>
      <c r="J279" s="46"/>
      <c r="K279" s="46"/>
      <c r="L279" s="46"/>
      <c r="M279" s="46"/>
      <c r="N279" s="46"/>
      <c r="O279" s="46"/>
      <c r="P279" s="46"/>
      <c r="Q279" s="46"/>
      <c r="R279" s="46"/>
      <c r="S279" s="46"/>
      <c r="T279" s="46"/>
      <c r="U279" s="46"/>
      <c r="W279" s="493" t="s">
        <v>94</v>
      </c>
    </row>
    <row r="280" spans="3:24" ht="13.2">
      <c r="C280" s="46"/>
      <c r="D280" s="46"/>
      <c r="E280" s="46"/>
      <c r="F280" s="46"/>
      <c r="G280" s="46"/>
      <c r="H280" s="46"/>
      <c r="I280" s="46"/>
      <c r="J280" s="46"/>
      <c r="K280" s="46"/>
      <c r="L280" s="46"/>
      <c r="M280" s="46"/>
      <c r="N280" s="46"/>
      <c r="O280" s="46"/>
      <c r="P280" s="46"/>
      <c r="Q280" s="46"/>
      <c r="R280" s="46"/>
      <c r="S280" s="46"/>
      <c r="T280" s="46"/>
      <c r="U280" s="46"/>
      <c r="W280" s="493" t="s">
        <v>95</v>
      </c>
    </row>
    <row r="281" spans="3:24" ht="13.2">
      <c r="C281" s="48"/>
      <c r="D281" s="48"/>
      <c r="E281" s="48"/>
      <c r="F281" s="48"/>
      <c r="G281" s="48"/>
      <c r="H281" s="48"/>
      <c r="I281" s="48"/>
      <c r="J281" s="48"/>
      <c r="K281" s="48"/>
      <c r="L281" s="48"/>
      <c r="M281" s="48"/>
      <c r="N281" s="48"/>
      <c r="O281" s="48"/>
      <c r="P281" s="48"/>
      <c r="Q281" s="48"/>
      <c r="R281" s="48"/>
      <c r="S281" s="48"/>
      <c r="T281" s="48"/>
      <c r="U281" s="48"/>
      <c r="W281" s="493" t="s">
        <v>96</v>
      </c>
    </row>
    <row r="282" spans="3:24" ht="13.2">
      <c r="C282" s="48"/>
      <c r="D282" s="48"/>
      <c r="E282" s="48"/>
      <c r="F282" s="48"/>
      <c r="G282" s="48"/>
      <c r="H282" s="48"/>
      <c r="I282" s="48"/>
      <c r="J282" s="48"/>
      <c r="K282" s="48"/>
      <c r="L282" s="48"/>
      <c r="M282" s="48"/>
      <c r="N282" s="48"/>
      <c r="O282" s="48"/>
      <c r="P282" s="48"/>
      <c r="Q282" s="48"/>
      <c r="R282" s="48"/>
      <c r="S282" s="48"/>
      <c r="T282" s="48"/>
      <c r="U282" s="48"/>
      <c r="W282" s="493" t="s">
        <v>99</v>
      </c>
    </row>
    <row r="283" spans="3:24" ht="13.2">
      <c r="C283" s="48"/>
      <c r="D283" s="48"/>
      <c r="E283" s="48"/>
      <c r="F283" s="48"/>
      <c r="G283" s="48"/>
      <c r="H283" s="48"/>
      <c r="I283" s="48"/>
      <c r="J283" s="48"/>
      <c r="K283" s="48"/>
      <c r="L283" s="48"/>
      <c r="M283" s="48"/>
      <c r="N283" s="48"/>
      <c r="O283" s="48"/>
      <c r="P283" s="48"/>
      <c r="Q283" s="48"/>
      <c r="R283" s="48"/>
      <c r="S283" s="48"/>
      <c r="T283" s="48"/>
      <c r="U283" s="48"/>
      <c r="W283" s="493" t="s">
        <v>100</v>
      </c>
    </row>
    <row r="284" spans="3:24" ht="13.2">
      <c r="W284" s="493" t="s">
        <v>101</v>
      </c>
    </row>
    <row r="285" spans="3:24" ht="13.2">
      <c r="W285" s="493" t="s">
        <v>102</v>
      </c>
    </row>
    <row r="286" spans="3:24" ht="13.2">
      <c r="W286" s="493" t="s">
        <v>103</v>
      </c>
    </row>
    <row r="287" spans="3:24" ht="13.2">
      <c r="W287" s="493" t="s">
        <v>104</v>
      </c>
    </row>
    <row r="288" spans="3:24" ht="13.2">
      <c r="W288" s="493" t="s">
        <v>97</v>
      </c>
    </row>
    <row r="289" spans="23:23" ht="13.2">
      <c r="W289" s="493" t="s">
        <v>105</v>
      </c>
    </row>
    <row r="290" spans="23:23" ht="13.2">
      <c r="W290" s="493" t="s">
        <v>106</v>
      </c>
    </row>
    <row r="291" spans="23:23" ht="13.2">
      <c r="W291" s="493" t="s">
        <v>107</v>
      </c>
    </row>
    <row r="292" spans="23:23" ht="13.2">
      <c r="W292" s="493" t="s">
        <v>108</v>
      </c>
    </row>
    <row r="293" spans="23:23" ht="13.2">
      <c r="W293" s="493" t="s">
        <v>109</v>
      </c>
    </row>
    <row r="294" spans="23:23" ht="13.2">
      <c r="W294" s="493" t="s">
        <v>110</v>
      </c>
    </row>
    <row r="295" spans="23:23" ht="13.2">
      <c r="W295" s="493" t="s">
        <v>111</v>
      </c>
    </row>
    <row r="296" spans="23:23" ht="13.2">
      <c r="W296" s="493" t="s">
        <v>112</v>
      </c>
    </row>
    <row r="297" spans="23:23" ht="13.2">
      <c r="W297" s="493" t="s">
        <v>113</v>
      </c>
    </row>
    <row r="298" spans="23:23" ht="13.2">
      <c r="W298" s="493" t="s">
        <v>114</v>
      </c>
    </row>
    <row r="299" spans="23:23" ht="13.2">
      <c r="W299" s="493" t="s">
        <v>115</v>
      </c>
    </row>
    <row r="300" spans="23:23" ht="13.2">
      <c r="W300" s="493" t="s">
        <v>98</v>
      </c>
    </row>
    <row r="301" spans="23:23" ht="13.2">
      <c r="W301" s="493" t="s">
        <v>116</v>
      </c>
    </row>
    <row r="302" spans="23:23" ht="13.2">
      <c r="W302" s="493" t="s">
        <v>117</v>
      </c>
    </row>
    <row r="303" spans="23:23" ht="13.2">
      <c r="W303" s="493" t="s">
        <v>118</v>
      </c>
    </row>
    <row r="304" spans="23:23" ht="13.2">
      <c r="W304" s="493" t="s">
        <v>119</v>
      </c>
    </row>
    <row r="305" spans="23:23" ht="13.2">
      <c r="W305" s="493" t="s">
        <v>120</v>
      </c>
    </row>
    <row r="306" spans="23:23" ht="13.2">
      <c r="W306" s="493" t="s">
        <v>121</v>
      </c>
    </row>
    <row r="307" spans="23:23" ht="13.2">
      <c r="W307" s="440" t="s">
        <v>122</v>
      </c>
    </row>
    <row r="308" spans="23:23" ht="13.2">
      <c r="W308" s="440" t="s">
        <v>123</v>
      </c>
    </row>
    <row r="309" spans="23:23" ht="13.2">
      <c r="W309" s="440" t="s">
        <v>124</v>
      </c>
    </row>
    <row r="310" spans="23:23" ht="13.2">
      <c r="W310" s="440" t="s">
        <v>125</v>
      </c>
    </row>
    <row r="311" spans="23:23" ht="13.2">
      <c r="W311" s="440" t="s">
        <v>126</v>
      </c>
    </row>
    <row r="312" spans="23:23" ht="13.2">
      <c r="W312" s="440" t="s">
        <v>127</v>
      </c>
    </row>
    <row r="313" spans="23:23" ht="13.2">
      <c r="W313" s="440" t="s">
        <v>370</v>
      </c>
    </row>
    <row r="314" spans="23:23" ht="13.2">
      <c r="W314" s="440" t="s">
        <v>371</v>
      </c>
    </row>
    <row r="315" spans="23:23" ht="13.2">
      <c r="W315" s="440" t="s">
        <v>372</v>
      </c>
    </row>
    <row r="316" spans="23:23" ht="13.2">
      <c r="W316" s="440"/>
    </row>
    <row r="317" spans="23:23">
      <c r="W317" s="441"/>
    </row>
    <row r="318" spans="23:23" ht="13.2">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13" zoomScaleNormal="100" workbookViewId="0">
      <selection activeCell="B20" sqref="B20:H22"/>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497.75</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497.75</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496</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0.8"/>
  <cols>
    <col min="1" max="1" width="2.44140625" style="8" customWidth="1"/>
    <col min="2" max="3" width="3.77734375" style="8" customWidth="1"/>
    <col min="4" max="4" width="4.44140625" style="8" customWidth="1"/>
    <col min="5" max="5" width="3.77734375" style="8" customWidth="1"/>
    <col min="6" max="6" width="40.77734375" style="8" customWidth="1"/>
    <col min="7" max="22" width="12.33203125" style="8" customWidth="1"/>
    <col min="23" max="23" width="12.77734375" style="8" customWidth="1"/>
    <col min="24" max="24" width="12.6640625" style="8" customWidth="1"/>
    <col min="25" max="26" width="9.77734375" style="8" customWidth="1"/>
    <col min="27" max="27" width="11.777343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株式会社大林組　東京本店</v>
      </c>
      <c r="Q6" s="911"/>
      <c r="R6" s="911"/>
      <c r="S6" s="911"/>
      <c r="T6" s="911"/>
      <c r="U6" s="911"/>
      <c r="V6" s="356"/>
      <c r="W6" s="128"/>
      <c r="X6" s="210" t="s">
        <v>77</v>
      </c>
    </row>
    <row r="7" spans="2:24" s="9" customFormat="1" ht="14.4">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5"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497.75</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497.75</v>
      </c>
    </row>
    <row r="10" spans="2:24" ht="24" customHeight="1">
      <c r="B10" s="173" t="s">
        <v>365</v>
      </c>
      <c r="C10" s="912" t="s">
        <v>213</v>
      </c>
      <c r="D10" s="912"/>
      <c r="E10" s="912"/>
      <c r="F10" s="913"/>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f t="shared" ref="X10:X18" si="0">IF(SUM(G10:W10)&gt;0,SUM(G10:W10),IF(X$19&gt;0,"0",0))</f>
        <v>0</v>
      </c>
    </row>
    <row r="11" spans="2:24" ht="24" customHeight="1">
      <c r="B11" s="173" t="s">
        <v>366</v>
      </c>
      <c r="C11" s="918" t="s">
        <v>214</v>
      </c>
      <c r="D11" s="918"/>
      <c r="E11" s="918"/>
      <c r="F11" s="919"/>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f t="shared" si="0"/>
        <v>0</v>
      </c>
    </row>
    <row r="12" spans="2:24" ht="24" customHeight="1">
      <c r="B12" s="173">
        <v>6</v>
      </c>
      <c r="C12" s="918" t="s">
        <v>215</v>
      </c>
      <c r="D12" s="918"/>
      <c r="E12" s="918"/>
      <c r="F12" s="919"/>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f t="shared" si="0"/>
        <v>0</v>
      </c>
    </row>
    <row r="13" spans="2:24" ht="24" customHeight="1">
      <c r="B13" s="173" t="s">
        <v>166</v>
      </c>
      <c r="C13" s="922" t="s">
        <v>216</v>
      </c>
      <c r="D13" s="923"/>
      <c r="E13" s="923"/>
      <c r="F13" s="924"/>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f t="shared" si="0"/>
        <v>0</v>
      </c>
    </row>
    <row r="14" spans="2:24" ht="24" customHeight="1">
      <c r="B14" s="173" t="s">
        <v>167</v>
      </c>
      <c r="C14" s="918" t="s">
        <v>217</v>
      </c>
      <c r="D14" s="918"/>
      <c r="E14" s="918"/>
      <c r="F14" s="919"/>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497.75</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497.75</v>
      </c>
    </row>
    <row r="15" spans="2:24" ht="24" customHeight="1">
      <c r="B15" s="173" t="s">
        <v>168</v>
      </c>
      <c r="C15" s="918" t="s">
        <v>218</v>
      </c>
      <c r="D15" s="918"/>
      <c r="E15" s="918"/>
      <c r="F15" s="919"/>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496</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496</v>
      </c>
    </row>
    <row r="16" spans="2:24" ht="24" customHeight="1">
      <c r="B16" s="173" t="s">
        <v>169</v>
      </c>
      <c r="C16" s="918" t="s">
        <v>219</v>
      </c>
      <c r="D16" s="918"/>
      <c r="E16" s="918"/>
      <c r="F16" s="919"/>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0</v>
      </c>
    </row>
    <row r="17" spans="2:24" ht="24" customHeight="1">
      <c r="B17" s="173"/>
      <c r="C17" s="918" t="s">
        <v>374</v>
      </c>
      <c r="D17" s="918"/>
      <c r="E17" s="918"/>
      <c r="F17" s="919"/>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f t="shared" si="0"/>
        <v>0</v>
      </c>
    </row>
    <row r="18" spans="2:24" ht="24" customHeight="1" thickBot="1">
      <c r="B18" s="174"/>
      <c r="C18" s="224" t="s">
        <v>237</v>
      </c>
      <c r="D18" s="920" t="s">
        <v>400</v>
      </c>
      <c r="E18" s="920"/>
      <c r="F18" s="92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f t="shared" si="0"/>
        <v>0</v>
      </c>
    </row>
    <row r="19" spans="2:24" ht="24" customHeight="1" thickTop="1">
      <c r="B19" s="170"/>
      <c r="C19" s="175" t="s">
        <v>340</v>
      </c>
      <c r="D19" s="931" t="s">
        <v>341</v>
      </c>
      <c r="E19" s="931"/>
      <c r="F19" s="932"/>
      <c r="G19" s="502">
        <f t="shared" ref="G19:V19" si="1">+G37+G25+G23+G22+G21-G20</f>
        <v>0</v>
      </c>
      <c r="H19" s="502">
        <f t="shared" si="1"/>
        <v>0</v>
      </c>
      <c r="I19" s="502">
        <f t="shared" si="1"/>
        <v>0</v>
      </c>
      <c r="J19" s="502">
        <f t="shared" si="1"/>
        <v>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0</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5"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0</v>
      </c>
      <c r="H37" s="534">
        <f t="shared" si="7"/>
        <v>0</v>
      </c>
      <c r="I37" s="534">
        <f t="shared" si="7"/>
        <v>0</v>
      </c>
      <c r="J37" s="534">
        <f t="shared" si="7"/>
        <v>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0</v>
      </c>
    </row>
    <row r="38" spans="2:24" ht="24" customHeight="1">
      <c r="B38" s="171"/>
      <c r="C38" s="940"/>
      <c r="D38" s="234"/>
      <c r="E38" s="232" t="s">
        <v>231</v>
      </c>
      <c r="F38" s="560"/>
      <c r="G38" s="528">
        <f t="shared" ref="G38:V38" si="8">SUM(G39:G41)</f>
        <v>0</v>
      </c>
      <c r="H38" s="528">
        <f t="shared" si="8"/>
        <v>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0</v>
      </c>
    </row>
    <row r="39" spans="2:24" ht="24" customHeight="1">
      <c r="B39" s="171"/>
      <c r="C39" s="940"/>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40"/>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7" t="s">
        <v>258</v>
      </c>
      <c r="E43" s="927"/>
      <c r="F43" s="928"/>
      <c r="G43" s="536">
        <f>+ｱ.特管廃油!$AK$27</f>
        <v>0</v>
      </c>
      <c r="H43" s="536">
        <f>+ｲ.特管廃酸!$AK$27</f>
        <v>0</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0</v>
      </c>
    </row>
    <row r="44" spans="2:24" ht="24" customHeight="1">
      <c r="B44" s="171"/>
      <c r="C44" s="178"/>
      <c r="D44" s="176" t="s">
        <v>147</v>
      </c>
      <c r="E44" s="933" t="s">
        <v>176</v>
      </c>
      <c r="F44" s="934"/>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35" t="s">
        <v>177</v>
      </c>
      <c r="F45" s="93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7"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95"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0</v>
      </c>
      <c r="K55" s="544">
        <f t="shared" si="9"/>
        <v>0</v>
      </c>
      <c r="L55" s="544">
        <f t="shared" si="9"/>
        <v>0</v>
      </c>
      <c r="M55" s="544">
        <f t="shared" si="9"/>
        <v>0</v>
      </c>
      <c r="N55" s="544">
        <f t="shared" si="9"/>
        <v>0</v>
      </c>
      <c r="O55" s="544">
        <f t="shared" si="9"/>
        <v>0</v>
      </c>
      <c r="P55" s="544">
        <f t="shared" si="9"/>
        <v>497.75</v>
      </c>
      <c r="Q55" s="544">
        <f t="shared" si="9"/>
        <v>0</v>
      </c>
      <c r="R55" s="544">
        <f t="shared" si="9"/>
        <v>0</v>
      </c>
      <c r="S55" s="544">
        <f t="shared" si="9"/>
        <v>0</v>
      </c>
      <c r="T55" s="544">
        <f t="shared" si="9"/>
        <v>0</v>
      </c>
      <c r="U55" s="544">
        <f t="shared" si="9"/>
        <v>0</v>
      </c>
      <c r="V55" s="544">
        <f t="shared" si="9"/>
        <v>0</v>
      </c>
      <c r="W55" s="544">
        <f t="shared" si="9"/>
        <v>0</v>
      </c>
    </row>
    <row r="56" spans="6:23" s="605" customFormat="1" ht="13.2">
      <c r="F56" s="607"/>
    </row>
    <row r="57" spans="6:23" s="605" customFormat="1" ht="13.2">
      <c r="F57" s="607"/>
    </row>
    <row r="58" spans="6:23" s="605" customFormat="1" ht="13.2">
      <c r="F58" s="607"/>
    </row>
    <row r="59" spans="6:23" s="605" customFormat="1" ht="13.2">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5" zoomScaleNormal="100" workbookViewId="0">
      <selection activeCell="Z29" sqref="Z29:AD29"/>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49" width="9" style="50"/>
    <col min="50" max="50" width="49.77734375" style="50" bestFit="1" customWidth="1"/>
    <col min="51" max="52" width="9" style="50"/>
    <col min="53" max="53" width="54.44140625" style="50" bestFit="1" customWidth="1"/>
    <col min="54" max="54" width="13" style="50" bestFit="1" customWidth="1"/>
    <col min="55" max="55" width="24.33203125" style="50" bestFit="1" customWidth="1"/>
    <col min="56" max="57" width="9" style="50"/>
    <col min="58" max="58" width="16.2187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2"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3.8"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株式会社大林組　東京本店</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2"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2">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2">
      <c r="H45" s="79"/>
      <c r="I45" s="79"/>
      <c r="J45" s="79"/>
      <c r="Q45" s="79"/>
      <c r="R45" s="79"/>
      <c r="S45" s="79"/>
      <c r="AX45" s="80"/>
      <c r="AY45" s="80"/>
      <c r="AZ45" s="80"/>
      <c r="BA45" s="80"/>
      <c r="BB45" s="80"/>
      <c r="BC45" s="80"/>
    </row>
    <row r="46" spans="2:61" ht="13.2">
      <c r="H46" s="79"/>
      <c r="I46" s="79"/>
      <c r="J46" s="79"/>
      <c r="Q46" s="79"/>
      <c r="R46" s="79"/>
      <c r="S46" s="79"/>
      <c r="AX46" s="80"/>
      <c r="AY46" s="80"/>
      <c r="AZ46" s="80"/>
      <c r="BA46" s="80"/>
      <c r="BB46" s="80"/>
      <c r="BC46" s="80"/>
    </row>
    <row r="47" spans="2:61" ht="13.2">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8671875" style="23" hidden="1" customWidth="1"/>
    <col min="2" max="2" width="3.33203125" style="23" customWidth="1"/>
    <col min="3" max="3" width="2.77734375" style="246" customWidth="1"/>
    <col min="4" max="4" width="3.33203125" style="246" customWidth="1"/>
    <col min="5" max="5" width="8.77734375" style="246" customWidth="1"/>
    <col min="6" max="6" width="2.77734375" style="246" customWidth="1"/>
    <col min="7" max="7" width="9.77734375" style="246" customWidth="1"/>
    <col min="8" max="8" width="1.77734375" style="246" customWidth="1"/>
    <col min="9" max="9" width="3.77734375" style="246" customWidth="1"/>
    <col min="10" max="10" width="9.77734375" style="246" customWidth="1"/>
    <col min="11" max="11" width="1.77734375" style="246" customWidth="1"/>
    <col min="12" max="12" width="3.77734375" style="246" customWidth="1"/>
    <col min="13" max="13" width="9.77734375" style="246" customWidth="1"/>
    <col min="14" max="14" width="1.77734375" style="246" customWidth="1"/>
    <col min="15" max="15" width="4.77734375" style="246" customWidth="1"/>
    <col min="16" max="16" width="8.77734375" style="246" customWidth="1"/>
    <col min="17" max="17" width="1.77734375" style="246" customWidth="1"/>
    <col min="18" max="18" width="4.77734375" style="246" customWidth="1"/>
    <col min="19" max="19" width="0.88671875" style="246" customWidth="1"/>
    <col min="20" max="20" width="7.77734375" style="246" customWidth="1"/>
    <col min="21" max="21" width="1.33203125" style="246" customWidth="1"/>
    <col min="22" max="22" width="2.21875" style="44" customWidth="1"/>
    <col min="23" max="30" width="9" style="46"/>
    <col min="31" max="16384" width="9" style="44"/>
  </cols>
  <sheetData>
    <row r="1" spans="1:24" ht="16.2" customHeight="1">
      <c r="C1" s="86" t="s">
        <v>260</v>
      </c>
    </row>
    <row r="2" spans="1:24" ht="16.2" customHeight="1">
      <c r="C2" s="86"/>
    </row>
    <row r="3" spans="1:24" ht="13.95" customHeight="1" thickBot="1">
      <c r="U3" s="251"/>
      <c r="V3" s="251"/>
      <c r="W3" s="251"/>
      <c r="X3" s="44"/>
    </row>
    <row r="4" spans="1:24" ht="13.2">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2" customHeight="1">
      <c r="C6" s="974" t="s">
        <v>390</v>
      </c>
      <c r="D6" s="974"/>
      <c r="E6" s="974"/>
      <c r="F6" s="974"/>
      <c r="G6" s="974"/>
      <c r="H6" s="974"/>
      <c r="I6" s="974"/>
      <c r="J6" s="974"/>
      <c r="K6" s="974"/>
      <c r="L6" s="974"/>
      <c r="M6" s="974"/>
      <c r="N6" s="974"/>
      <c r="O6" s="974"/>
      <c r="P6" s="974"/>
      <c r="Q6" s="974"/>
      <c r="R6" s="974"/>
      <c r="S6" s="974"/>
      <c r="T6" s="974"/>
      <c r="U6" s="974"/>
    </row>
    <row r="7" spans="1:24" ht="13.2"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99999999999999" customHeight="1">
      <c r="C10" s="258"/>
      <c r="D10" s="259"/>
      <c r="E10" s="259"/>
      <c r="F10" s="259"/>
      <c r="G10" s="259"/>
      <c r="H10" s="259"/>
      <c r="I10" s="259"/>
      <c r="J10" s="259"/>
      <c r="K10" s="259"/>
      <c r="L10" s="259"/>
      <c r="M10" s="259"/>
      <c r="N10" s="259"/>
      <c r="O10" s="259"/>
      <c r="P10" s="259"/>
      <c r="Q10" s="259"/>
      <c r="R10" s="259"/>
      <c r="S10" s="259"/>
      <c r="T10" s="259"/>
      <c r="U10" s="260"/>
    </row>
    <row r="11" spans="1:24" ht="13.2">
      <c r="C11" s="258"/>
      <c r="D11" s="259"/>
      <c r="E11" s="259"/>
      <c r="F11" s="259"/>
      <c r="G11" s="259"/>
      <c r="H11" s="259"/>
      <c r="I11" s="259"/>
      <c r="J11" s="259"/>
      <c r="K11" s="259"/>
      <c r="L11" s="259"/>
      <c r="M11" s="259"/>
      <c r="N11" s="259"/>
      <c r="O11" s="259"/>
      <c r="P11" s="978" t="str">
        <f>+表紙!P35</f>
        <v>令和７年６月１３日</v>
      </c>
      <c r="Q11" s="979"/>
      <c r="R11" s="979"/>
      <c r="S11" s="979"/>
      <c r="T11" s="980"/>
      <c r="U11" s="385"/>
    </row>
    <row r="12" spans="1:24" ht="13.2" customHeight="1">
      <c r="C12" s="258"/>
      <c r="D12" s="259"/>
      <c r="E12" s="259"/>
      <c r="F12" s="259"/>
      <c r="G12" s="259"/>
      <c r="H12" s="259"/>
      <c r="I12" s="259"/>
      <c r="J12" s="259"/>
      <c r="K12" s="259"/>
      <c r="L12" s="259"/>
      <c r="M12" s="259"/>
      <c r="N12" s="259"/>
      <c r="O12" s="259"/>
      <c r="P12" s="259"/>
      <c r="Q12" s="259"/>
      <c r="R12" s="259"/>
      <c r="S12" s="403"/>
      <c r="T12" s="403"/>
      <c r="U12" s="261"/>
    </row>
    <row r="13" spans="1:24" ht="13.2">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2" customHeight="1">
      <c r="C14" s="258"/>
      <c r="D14" s="259"/>
      <c r="E14" s="259"/>
      <c r="F14" s="259"/>
      <c r="G14" s="259"/>
      <c r="H14" s="259"/>
      <c r="I14" s="259"/>
      <c r="J14" s="259"/>
      <c r="K14" s="259"/>
      <c r="L14" s="259"/>
      <c r="M14" s="259"/>
      <c r="N14" s="259"/>
      <c r="O14" s="259"/>
      <c r="P14" s="259"/>
      <c r="Q14" s="259"/>
      <c r="R14" s="259"/>
      <c r="S14" s="259"/>
      <c r="T14" s="259"/>
      <c r="U14" s="260"/>
    </row>
    <row r="15" spans="1:24" ht="13.2"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〒108-8502 東京都港区港南2-15-2 品川インターシティB棟</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株式会社大林組 東京本店
専務執行役員 東京本店長　矢野　基</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03-5769-1390</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株式会社大林組　東京本店</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2199</v>
      </c>
      <c r="Q25" s="999"/>
      <c r="R25" s="999"/>
      <c r="S25" s="999"/>
      <c r="T25" s="999"/>
      <c r="U25" s="1000"/>
    </row>
    <row r="26" spans="1:23" ht="26.25" customHeight="1">
      <c r="C26" s="989" t="s">
        <v>11</v>
      </c>
      <c r="D26" s="990"/>
      <c r="E26" s="991"/>
      <c r="F26" s="1041" t="str">
        <f>+表紙!F50</f>
        <v>東京都港区港南2-15-2 品川インターシティB棟
（横浜市内各事業場分）</v>
      </c>
      <c r="G26" s="1042"/>
      <c r="H26" s="1042"/>
      <c r="I26" s="1042"/>
      <c r="J26" s="1042"/>
      <c r="K26" s="1042"/>
      <c r="L26" s="1042"/>
      <c r="M26" s="1042"/>
      <c r="N26" s="130" t="s">
        <v>131</v>
      </c>
      <c r="O26" s="409"/>
      <c r="P26" s="409"/>
      <c r="Q26" s="1001" t="str">
        <f>IF(+表紙!Q50="","",+表紙!Q50)</f>
        <v>03-5769-1390</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Ｄ－建設業</v>
      </c>
      <c r="G30" s="1006"/>
      <c r="H30" s="1006"/>
      <c r="I30" s="1006"/>
      <c r="J30" s="1006"/>
      <c r="K30" s="1006"/>
      <c r="L30" s="276" t="s">
        <v>48</v>
      </c>
      <c r="M30" s="276"/>
      <c r="N30" s="1007" t="str">
        <f>IF(COUNTA(表紙!N54)=1,+表紙!N54,"")</f>
        <v>０６　総合工事業</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t="str">
        <f>IF(+表紙!N55="","",+表紙!N55)</f>
        <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f>IF(+表紙!N56="","",+表紙!N56)</f>
        <v>17954</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t="str">
        <f>IF(+表紙!F61="","",+表紙!F61)</f>
        <v>２６１名（令和７年３月現在）</v>
      </c>
      <c r="G37" s="984"/>
      <c r="H37" s="984"/>
      <c r="I37" s="984"/>
      <c r="J37" s="984"/>
      <c r="K37" s="984"/>
      <c r="L37" s="984"/>
      <c r="M37" s="984"/>
      <c r="N37" s="984"/>
      <c r="O37" s="984"/>
      <c r="P37" s="984"/>
      <c r="Q37" s="984"/>
      <c r="R37" s="984"/>
      <c r="S37" s="984"/>
      <c r="T37" s="984"/>
      <c r="U37" s="985"/>
    </row>
    <row r="38" spans="3:21" ht="13.95" customHeight="1">
      <c r="C38" s="281"/>
      <c r="D38" s="498"/>
      <c r="E38" s="496"/>
      <c r="F38" s="1026" t="str">
        <f>IF(COUNTA(表紙!F62)=1,+表紙!F62,"")</f>
        <v>○引火性廃油⇒油水分離⇒再生油
　　　　　　　　　　⇒焼却⇒埋立
○強廃酸⇒中和、脱水⇒再生原料
○廃石綿等⇒埋立
　　　　　　　　⇒溶融⇒建設資材</v>
      </c>
      <c r="G38" s="1027"/>
      <c r="H38" s="1027"/>
      <c r="I38" s="1027"/>
      <c r="J38" s="1027"/>
      <c r="K38" s="1027"/>
      <c r="L38" s="1027"/>
      <c r="M38" s="1027"/>
      <c r="N38" s="1027"/>
      <c r="O38" s="1027"/>
      <c r="P38" s="1027"/>
      <c r="Q38" s="1027"/>
      <c r="R38" s="1027"/>
      <c r="S38" s="1027"/>
      <c r="T38" s="1027"/>
      <c r="U38" s="1028"/>
    </row>
    <row r="39" spans="3:21" ht="13.95"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5"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5"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5"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5"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5"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5"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5"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5"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5"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2"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5"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5"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5"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5"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5"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5"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5"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5"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5"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5"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1</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497.75</v>
      </c>
      <c r="L66" s="1058"/>
      <c r="M66" s="1058"/>
      <c r="N66" s="1058"/>
      <c r="O66" s="1058"/>
      <c r="P66" s="296" t="s">
        <v>13</v>
      </c>
      <c r="Q66" s="1052"/>
      <c r="R66" s="1052"/>
      <c r="S66" s="1052"/>
      <c r="T66" s="1052"/>
      <c r="U66" s="1053"/>
      <c r="V66" s="384"/>
      <c r="W66" s="384"/>
      <c r="X66" s="419"/>
    </row>
    <row r="67" spans="1:24" ht="13.95"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5" customHeight="1">
      <c r="C70" s="1025"/>
      <c r="D70" s="1054"/>
      <c r="E70" s="1057"/>
      <c r="F70" s="964" t="str">
        <f>IF(COUNTA(表紙!F94)=1,+表紙!F94,"")</f>
        <v/>
      </c>
      <c r="G70" s="965"/>
      <c r="H70" s="965"/>
      <c r="I70" s="965"/>
      <c r="J70" s="965"/>
      <c r="K70" s="965"/>
      <c r="L70" s="965"/>
      <c r="M70" s="965"/>
      <c r="N70" s="965"/>
      <c r="O70" s="965"/>
      <c r="P70" s="965"/>
      <c r="Q70" s="965"/>
      <c r="R70" s="965"/>
      <c r="S70" s="965"/>
      <c r="T70" s="965"/>
      <c r="U70" s="966"/>
      <c r="V70" s="316"/>
    </row>
    <row r="71" spans="1:24" ht="13.95"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5"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5"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5"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5"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5"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5"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5"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0</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0</v>
      </c>
      <c r="L81" s="1058"/>
      <c r="M81" s="1058"/>
      <c r="N81" s="1058"/>
      <c r="O81" s="1058"/>
      <c r="P81" s="299" t="s">
        <v>13</v>
      </c>
      <c r="Q81" s="1052"/>
      <c r="R81" s="1052"/>
      <c r="S81" s="1052"/>
      <c r="T81" s="1052"/>
      <c r="U81" s="1053"/>
      <c r="V81" s="384"/>
      <c r="W81" s="384"/>
      <c r="X81" s="304"/>
    </row>
    <row r="82" spans="1:24" ht="13.95"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5" customHeight="1">
      <c r="C85" s="1010"/>
      <c r="D85" s="956"/>
      <c r="E85" s="962"/>
      <c r="F85" s="964" t="str">
        <f>IF(COUNTA(表紙!F109)=1,+表紙!F109,"")</f>
        <v/>
      </c>
      <c r="G85" s="965"/>
      <c r="H85" s="965"/>
      <c r="I85" s="965"/>
      <c r="J85" s="965"/>
      <c r="K85" s="965"/>
      <c r="L85" s="965"/>
      <c r="M85" s="965"/>
      <c r="N85" s="965"/>
      <c r="O85" s="965"/>
      <c r="P85" s="965"/>
      <c r="Q85" s="965"/>
      <c r="R85" s="965"/>
      <c r="S85" s="965"/>
      <c r="T85" s="965"/>
      <c r="U85" s="966"/>
      <c r="V85" s="316"/>
    </row>
    <row r="86" spans="1:24" ht="13.95"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5"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5"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5"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5"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5"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5"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5"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5" customHeight="1">
      <c r="C96" s="238"/>
      <c r="D96" s="956"/>
      <c r="E96" s="962"/>
      <c r="F96" s="964" t="str">
        <f>IF(COUNTA(表紙!F120)=1,+表紙!F120,"")</f>
        <v>（１）解体工事着手時に事前調査を実施し、石綿等特別管理産業廃棄物の含有状況を確実に把握する
（２）廃棄物の処理及び清掃に関する法律他関連法令を遵守し、適切に梱包し、専用の容器にて保管する
（３）保管する特別管理廃棄物の品目の掲示等必要な措置をとる</v>
      </c>
      <c r="G96" s="965"/>
      <c r="H96" s="965"/>
      <c r="I96" s="965"/>
      <c r="J96" s="965"/>
      <c r="K96" s="965"/>
      <c r="L96" s="965"/>
      <c r="M96" s="965"/>
      <c r="N96" s="965"/>
      <c r="O96" s="965"/>
      <c r="P96" s="965"/>
      <c r="Q96" s="965"/>
      <c r="R96" s="965"/>
      <c r="S96" s="965"/>
      <c r="T96" s="965"/>
      <c r="U96" s="966"/>
      <c r="V96" s="316"/>
      <c r="W96" s="350"/>
      <c r="X96" s="350"/>
    </row>
    <row r="97" spans="3:24" ht="13.95"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5"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5"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5"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5" customHeight="1">
      <c r="C102" s="313"/>
      <c r="D102" s="956"/>
      <c r="E102" s="962"/>
      <c r="F102" s="1059" t="str">
        <f>IF(COUNTA(表紙!F126)=1,+表紙!F126,"")</f>
        <v>上記「①現状」の取組を継続する。</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5"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5"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5"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5"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5"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f>+表紙!K134</f>
        <v>0</v>
      </c>
      <c r="L110" s="952"/>
      <c r="M110" s="952"/>
      <c r="N110" s="952"/>
      <c r="O110" s="952"/>
      <c r="P110" s="321" t="s">
        <v>13</v>
      </c>
      <c r="Q110" s="953" t="s">
        <v>331</v>
      </c>
      <c r="R110" s="953"/>
      <c r="S110" s="953"/>
      <c r="T110" s="953"/>
      <c r="U110" s="954"/>
      <c r="V110" s="384"/>
      <c r="W110" s="384"/>
      <c r="X110" s="316"/>
    </row>
    <row r="111" spans="3:24" ht="13.95"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5"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5"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5"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5"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5"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5"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5"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5"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5"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5"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5"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5"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5"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5"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5"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5"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5"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50000000000003" customHeight="1">
      <c r="C133" s="320"/>
      <c r="D133" s="956"/>
      <c r="E133" s="962"/>
      <c r="F133" s="761" t="s">
        <v>311</v>
      </c>
      <c r="G133" s="762"/>
      <c r="H133" s="762"/>
      <c r="I133" s="762"/>
      <c r="J133" s="762"/>
      <c r="K133" s="952">
        <f>+表紙!K157</f>
        <v>0</v>
      </c>
      <c r="L133" s="952"/>
      <c r="M133" s="952"/>
      <c r="N133" s="952"/>
      <c r="O133" s="952"/>
      <c r="P133" s="321" t="s">
        <v>13</v>
      </c>
      <c r="Q133" s="953" t="s">
        <v>187</v>
      </c>
      <c r="R133" s="953"/>
      <c r="S133" s="953"/>
      <c r="T133" s="953"/>
      <c r="U133" s="954"/>
      <c r="V133" s="384"/>
      <c r="W133" s="384"/>
      <c r="X133" s="316"/>
    </row>
    <row r="134" spans="3:24" ht="37.950000000000003" customHeight="1">
      <c r="C134" s="320"/>
      <c r="D134" s="956"/>
      <c r="E134" s="962"/>
      <c r="F134" s="761" t="s">
        <v>312</v>
      </c>
      <c r="G134" s="762"/>
      <c r="H134" s="762"/>
      <c r="I134" s="762"/>
      <c r="J134" s="762"/>
      <c r="K134" s="952">
        <f>+表紙!K158</f>
        <v>0</v>
      </c>
      <c r="L134" s="952"/>
      <c r="M134" s="952"/>
      <c r="N134" s="952"/>
      <c r="O134" s="952"/>
      <c r="P134" s="321" t="s">
        <v>13</v>
      </c>
      <c r="Q134" s="953" t="s">
        <v>186</v>
      </c>
      <c r="R134" s="953"/>
      <c r="S134" s="953"/>
      <c r="T134" s="953"/>
      <c r="U134" s="954"/>
      <c r="V134" s="384"/>
      <c r="W134" s="384"/>
      <c r="X134" s="316"/>
    </row>
    <row r="135" spans="3:24" ht="13.95"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5"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5"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5"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5"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5"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5"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5"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5"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5"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50000000000003"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50000000000003"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5"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5"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5"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5"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5"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5"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5"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5"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f>+表紙!K183</f>
        <v>0</v>
      </c>
      <c r="L159" s="952"/>
      <c r="M159" s="952"/>
      <c r="N159" s="952"/>
      <c r="O159" s="952"/>
      <c r="P159" s="321" t="s">
        <v>13</v>
      </c>
      <c r="Q159" s="737" t="s">
        <v>335</v>
      </c>
      <c r="R159" s="737"/>
      <c r="S159" s="737"/>
      <c r="T159" s="737"/>
      <c r="U159" s="738"/>
      <c r="V159" s="400"/>
      <c r="W159" s="400"/>
      <c r="X159" s="316"/>
    </row>
    <row r="160" spans="3:24" ht="13.95"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5"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5"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5"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5"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5"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5"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5"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5"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5"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5"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5"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5"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5"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5"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5"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5"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5"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5"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2" customHeight="1">
      <c r="C184" s="320"/>
      <c r="D184" s="956"/>
      <c r="E184" s="962"/>
      <c r="F184" s="1065" t="s">
        <v>188</v>
      </c>
      <c r="G184" s="1066"/>
      <c r="H184" s="1066"/>
      <c r="I184" s="1066"/>
      <c r="J184" s="1066"/>
      <c r="K184" s="952">
        <f>+表紙!K208</f>
        <v>497.75</v>
      </c>
      <c r="L184" s="952"/>
      <c r="M184" s="952"/>
      <c r="N184" s="952"/>
      <c r="O184" s="952"/>
      <c r="P184" s="323" t="s">
        <v>13</v>
      </c>
      <c r="Q184" s="1067" t="s">
        <v>212</v>
      </c>
      <c r="R184" s="1068"/>
      <c r="S184" s="1068"/>
      <c r="T184" s="1068"/>
      <c r="U184" s="1069"/>
      <c r="V184" s="384"/>
      <c r="W184" s="384"/>
      <c r="X184" s="316"/>
    </row>
    <row r="185" spans="3:24" ht="43.2" customHeight="1">
      <c r="C185" s="320"/>
      <c r="D185" s="956"/>
      <c r="E185" s="962"/>
      <c r="F185" s="324"/>
      <c r="G185" s="761" t="s">
        <v>164</v>
      </c>
      <c r="H185" s="762"/>
      <c r="I185" s="762"/>
      <c r="J185" s="762"/>
      <c r="K185" s="952">
        <f>+表紙!K209</f>
        <v>496</v>
      </c>
      <c r="L185" s="952"/>
      <c r="M185" s="952"/>
      <c r="N185" s="952"/>
      <c r="O185" s="952"/>
      <c r="P185" s="302" t="s">
        <v>13</v>
      </c>
      <c r="Q185" s="1070"/>
      <c r="R185" s="1071"/>
      <c r="S185" s="1071"/>
      <c r="T185" s="1071"/>
      <c r="U185" s="1072"/>
      <c r="V185" s="384"/>
      <c r="W185" s="384"/>
      <c r="X185" s="316"/>
    </row>
    <row r="186" spans="3:24" ht="43.2" customHeight="1">
      <c r="C186" s="320"/>
      <c r="D186" s="956"/>
      <c r="E186" s="962"/>
      <c r="F186" s="324"/>
      <c r="G186" s="761" t="s">
        <v>165</v>
      </c>
      <c r="H186" s="762"/>
      <c r="I186" s="762"/>
      <c r="J186" s="762"/>
      <c r="K186" s="952">
        <f>+表紙!K210</f>
        <v>0</v>
      </c>
      <c r="L186" s="952"/>
      <c r="M186" s="952"/>
      <c r="N186" s="952"/>
      <c r="O186" s="952"/>
      <c r="P186" s="302" t="s">
        <v>13</v>
      </c>
      <c r="Q186" s="1070"/>
      <c r="R186" s="1071"/>
      <c r="S186" s="1071"/>
      <c r="T186" s="1071"/>
      <c r="U186" s="1072"/>
      <c r="V186" s="384"/>
      <c r="W186" s="384"/>
      <c r="X186" s="316"/>
    </row>
    <row r="187" spans="3:24" ht="43.2" customHeight="1">
      <c r="C187" s="320"/>
      <c r="D187" s="956"/>
      <c r="E187" s="962"/>
      <c r="F187" s="324"/>
      <c r="G187" s="761" t="s">
        <v>374</v>
      </c>
      <c r="H187" s="762"/>
      <c r="I187" s="762"/>
      <c r="J187" s="762"/>
      <c r="K187" s="952">
        <f>+表紙!K211</f>
        <v>0</v>
      </c>
      <c r="L187" s="952"/>
      <c r="M187" s="952"/>
      <c r="N187" s="952"/>
      <c r="O187" s="952"/>
      <c r="P187" s="302" t="s">
        <v>13</v>
      </c>
      <c r="Q187" s="1070"/>
      <c r="R187" s="1071"/>
      <c r="S187" s="1071"/>
      <c r="T187" s="1071"/>
      <c r="U187" s="1072"/>
      <c r="V187" s="384"/>
      <c r="W187" s="384"/>
      <c r="X187" s="316"/>
    </row>
    <row r="188" spans="3:24" ht="43.2" customHeight="1">
      <c r="C188" s="320"/>
      <c r="D188" s="956"/>
      <c r="E188" s="962"/>
      <c r="F188" s="325"/>
      <c r="G188" s="761" t="s">
        <v>375</v>
      </c>
      <c r="H188" s="762"/>
      <c r="I188" s="762"/>
      <c r="J188" s="762"/>
      <c r="K188" s="952">
        <f>+表紙!K212</f>
        <v>0</v>
      </c>
      <c r="L188" s="952"/>
      <c r="M188" s="952"/>
      <c r="N188" s="952"/>
      <c r="O188" s="952"/>
      <c r="P188" s="302" t="s">
        <v>13</v>
      </c>
      <c r="Q188" s="1073"/>
      <c r="R188" s="1074"/>
      <c r="S188" s="1074"/>
      <c r="T188" s="1074"/>
      <c r="U188" s="1075"/>
      <c r="V188" s="384"/>
      <c r="W188" s="384"/>
      <c r="X188" s="316"/>
    </row>
    <row r="189" spans="3:24" ht="13.95"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5" customHeight="1">
      <c r="C190" s="320"/>
      <c r="D190" s="956"/>
      <c r="E190" s="962"/>
      <c r="F190" s="964" t="str">
        <f>IF(COUNTA(表紙!F214)=1,+表紙!F214,"")</f>
        <v>（１）処理の委託に先立ち処理施設、最終処分場の視察を実施し、委託先の処理状況および法令遵守への取り組みを確認する
（２）処理会社とは基本契約を締結し、継続的に情報を交換するとともに、電子マニフェストに導入を促進し適宜処理状況を把握できる体制を構築する
（３）東日本の最終処分場及び溶融再資源化中間処理施設との基本契約締結を促進する
（４）近県の優良処分場への搬入を促進し運搬業務の効率化および二酸化炭素の排出低減を図る</v>
      </c>
      <c r="G190" s="965"/>
      <c r="H190" s="965"/>
      <c r="I190" s="965"/>
      <c r="J190" s="965"/>
      <c r="K190" s="965"/>
      <c r="L190" s="965"/>
      <c r="M190" s="965"/>
      <c r="N190" s="965"/>
      <c r="O190" s="965"/>
      <c r="P190" s="965"/>
      <c r="Q190" s="965"/>
      <c r="R190" s="965"/>
      <c r="S190" s="965"/>
      <c r="T190" s="965"/>
      <c r="U190" s="966"/>
      <c r="V190" s="316"/>
      <c r="W190" s="350"/>
      <c r="X190" s="350"/>
    </row>
    <row r="191" spans="3:24" ht="13.95"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5"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5"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5"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5"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5"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5"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5"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0</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0</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0</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5"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5" customHeight="1">
      <c r="C207" s="320"/>
      <c r="D207" s="956"/>
      <c r="E207" s="962"/>
      <c r="F207" s="964" t="str">
        <f>IF(COUNTA(表紙!F231)=1,+表紙!F231,"")</f>
        <v>上記「①現状」の取組を継続する。</v>
      </c>
      <c r="G207" s="965"/>
      <c r="H207" s="965"/>
      <c r="I207" s="965"/>
      <c r="J207" s="965"/>
      <c r="K207" s="965"/>
      <c r="L207" s="965"/>
      <c r="M207" s="965"/>
      <c r="N207" s="965"/>
      <c r="O207" s="965"/>
      <c r="P207" s="965"/>
      <c r="Q207" s="965"/>
      <c r="R207" s="965"/>
      <c r="S207" s="965"/>
      <c r="T207" s="965"/>
      <c r="U207" s="966"/>
      <c r="V207" s="316"/>
      <c r="W207" s="350"/>
      <c r="X207" s="350"/>
    </row>
    <row r="208" spans="3:24" ht="13.95"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5"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5"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5"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5"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5"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5"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5"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5"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 customHeight="1">
      <c r="A217" s="23"/>
      <c r="B217" s="23"/>
      <c r="C217" s="779"/>
      <c r="D217" s="1078"/>
      <c r="E217" s="1079"/>
      <c r="F217" s="793" t="s">
        <v>363</v>
      </c>
      <c r="G217" s="1085"/>
      <c r="H217" s="1085"/>
      <c r="I217" s="1085"/>
      <c r="J217" s="1085"/>
      <c r="K217" s="1086"/>
      <c r="L217" s="1087"/>
      <c r="M217" s="1088">
        <f>IF(COUNTA(+表紙!M241)&gt;0,+表紙!M241,"")</f>
        <v>497.75</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5"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 customHeight="1">
      <c r="A219" s="23"/>
      <c r="B219" s="23"/>
      <c r="C219" s="1081"/>
      <c r="D219" s="1082"/>
      <c r="E219" s="1083"/>
      <c r="F219" s="1090" t="str">
        <f>IF(COUNTA(表紙!F243)=1,+表紙!F243,"")</f>
        <v>特管産廃の委託にあたっては、契約段階で電子マニフェストの対応可否を確認し、電子を利用可能な会社のみ締結している。</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95"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95"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95"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95"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95"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95"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2">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50000000000003"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5"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50000000000003"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2"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50000000000003"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2"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株式会社大林組　東京本店</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2"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2"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2025-06-13T04:50:19Z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