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metadata.xml" ContentType="application/vnd.openxmlformats-officedocument.spreadsheetml.sheetMetadata+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mc="http://schemas.openxmlformats.org/markup-compatibility/2006" xmlns:x15="http://schemas.microsoft.com/office/spreadsheetml/2010/11/main" xmlns="http://schemas.openxmlformats.org/spreadsheetml/2006/main" mc:Ignorable="x15">
  <workbookPr filterPrivacy="1" codeName="ThisWorkbook"/>
  <bookViews>
    <workbookView xWindow="-110" yWindow="-110" windowWidth="19420" windowHeight="10420" tabRatio="808"/>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0">表紙!$C$26:$O$95</definedName>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1">別紙!$B$3:$AA$55</definedName>
    <definedName name="_xlnm.Print_Area" localSheetId="22">印刷用表紙!$C$3:$O$72</definedName>
    <definedName name="_xlnm.Print_Area" localSheetId="23">業種限定!$B$1:$D$14</definedName>
  </definedNames>
  <calcPr calcId="0"/>
</workbook>
</file>

<file path=xl/comments1.xml><?xml version="1.0" encoding="utf-8"?>
<comments xmlns:xr="http://schemas.microsoft.com/office/spreadsheetml/2014/revision" xmlns:mc="http://schemas.openxmlformats.org/markup-compatibility/2006" xmlns="http://schemas.openxmlformats.org/spreadsheetml/2006/main" mc:Ignorable="xr">
  <authors>
    <author>作成者</author>
    <author>株式会社リバスタ</author>
  </authors>
  <commentList>
    <comment ref="C20" authorId="0" shapeId="0">
      <text>
        <r>
          <rPr>
            <b/>
            <sz val="9"/>
            <color rgb="FF000000"/>
            <rFont val="ＭＳ Ｐゴシック"/>
          </rPr>
          <t>説明文が表示されます</t>
        </r>
      </text>
    </comment>
    <comment ref="N28" authorId="0" shapeId="0">
      <text>
        <r>
          <rPr>
            <b/>
            <sz val="10"/>
            <color rgb="FF000000"/>
            <rFont val="ＭＳ Ｐゴシック"/>
          </rPr>
          <t>「○」の表示を消す場合は、プルダウン・メニュー「○」の下に現れる空白部分を選んでください。</t>
        </r>
      </text>
    </comment>
    <comment ref="O28" authorId="0" shapeId="0">
      <text>
        <r>
          <rPr>
            <b/>
            <sz val="10"/>
            <color rgb="FF000000"/>
            <rFont val="ＭＳ Ｐゴシック"/>
          </rPr>
          <t>「○」の表示を消す場合は、プルダウン・メニュー「○」の下に現れる空白部分を選んでください。</t>
        </r>
      </text>
    </comment>
    <comment ref="M48" authorId="0" shapeId="0">
      <text>
        <r>
          <rPr>
            <b/>
            <sz val="9"/>
            <color rgb="FF000000"/>
            <rFont val="ＭＳ Ｐゴシック"/>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rgb="FF000000"/>
            <rFont val="ＭＳ Ｐゴシック"/>
          </rPr>
          <t xml:space="preserve">産業分類をメニューから選んでください。
</t>
        </r>
      </text>
    </comment>
    <comment ref="L52" authorId="0" shapeId="0">
      <text>
        <r>
          <rPr>
            <b/>
            <sz val="11"/>
            <color rgb="FF000000"/>
            <rFont val="ＭＳ Ｐゴシック"/>
          </rPr>
          <t>事業の種類を具体的に記載してください。</t>
        </r>
      </text>
    </comment>
    <comment ref="H63" authorId="0" shapeId="0">
      <text>
        <r>
          <rPr>
            <b/>
            <sz val="11"/>
            <color rgb="FF000000"/>
            <rFont val="ＭＳ Ｐゴシック"/>
          </rPr>
          <t>種類ごとのシートから自動的に計算されます。</t>
        </r>
      </text>
    </comment>
    <comment ref="M63" authorId="0" shapeId="0">
      <text>
        <r>
          <rPr>
            <b/>
            <sz val="11"/>
            <color rgb="FF000000"/>
            <rFont val="ＭＳ Ｐゴシック"/>
          </rPr>
          <t>種類ごとのシートから自動的に計算されます。</t>
        </r>
      </text>
    </comment>
    <comment ref="H64" authorId="0" shapeId="0">
      <text>
        <r>
          <rPr>
            <b/>
            <sz val="11"/>
            <color rgb="FF000000"/>
            <rFont val="ＭＳ Ｐゴシック"/>
          </rPr>
          <t>種類ごとのシートから自動的に計算されます。</t>
        </r>
      </text>
    </comment>
    <comment ref="M64" authorId="0" shapeId="0">
      <text>
        <r>
          <rPr>
            <b/>
            <sz val="11"/>
            <color rgb="FF000000"/>
            <rFont val="ＭＳ Ｐゴシック"/>
          </rPr>
          <t>種類ごとのシートから自動的に計算されます。</t>
        </r>
      </text>
    </comment>
    <comment ref="H65" authorId="0" shapeId="0">
      <text>
        <r>
          <rPr>
            <b/>
            <sz val="11"/>
            <color rgb="FF000000"/>
            <rFont val="ＭＳ Ｐゴシック"/>
          </rPr>
          <t>種類ごとのシートから自動的に計算されます。</t>
        </r>
      </text>
    </comment>
    <comment ref="M65" authorId="0" shapeId="0">
      <text>
        <r>
          <rPr>
            <b/>
            <sz val="11"/>
            <color rgb="FF000000"/>
            <rFont val="ＭＳ Ｐゴシック"/>
          </rPr>
          <t>種類ごとのシートから自動的に計算されます。</t>
        </r>
      </text>
    </comment>
    <comment ref="H66" authorId="0" shapeId="0">
      <text>
        <r>
          <rPr>
            <b/>
            <sz val="11"/>
            <color rgb="FF000000"/>
            <rFont val="ＭＳ Ｐゴシック"/>
          </rPr>
          <t>種類ごとのシートから自動的に計算されます。</t>
        </r>
      </text>
    </comment>
    <comment ref="M66" authorId="0" shapeId="0">
      <text>
        <r>
          <rPr>
            <b/>
            <sz val="11"/>
            <color rgb="FF000000"/>
            <rFont val="ＭＳ Ｐゴシック"/>
          </rPr>
          <t>種類ごとのシートから自動的に計算されます。</t>
        </r>
      </text>
    </comment>
    <comment ref="H67" authorId="0" shapeId="0">
      <text>
        <r>
          <rPr>
            <b/>
            <sz val="11"/>
            <color rgb="FF000000"/>
            <rFont val="ＭＳ Ｐゴシック"/>
          </rPr>
          <t>種類ごとのシートから自動的に計算されます。</t>
        </r>
      </text>
    </comment>
    <comment ref="M67" authorId="0" shapeId="0">
      <text>
        <r>
          <rPr>
            <b/>
            <sz val="11"/>
            <color rgb="FF000000"/>
            <rFont val="ＭＳ Ｐゴシック"/>
          </rPr>
          <t>種類ごとのシートから自動的に計算されます。</t>
        </r>
      </text>
    </comment>
  </commentList>
</comments>
</file>

<file path=xl/comments10.xml><?xml version="1.0" encoding="utf-8"?>
<comments xmlns:xr="http://schemas.microsoft.com/office/spreadsheetml/2014/revision" xmlns:mc="http://schemas.openxmlformats.org/markup-compatibility/2006" xmlns="http://schemas.openxmlformats.org/spreadsheetml/2006/main" mc:Ignorable="xr">
  <authors>
    <author>作成者</author>
    <author>株式会社リバスタ</author>
  </authors>
  <commentList>
    <comment ref="AS4" authorId="0" shapeId="0">
      <text>
        <r>
          <rPr>
            <sz val="10"/>
            <color rgb="FF000000"/>
            <rFont val="ＭＳ Ｐゴシック"/>
          </rPr>
          <t>「表紙」シートで選択された○印が自動的に反映されます。</t>
        </r>
      </text>
    </comment>
    <comment ref="AU4" authorId="0" shapeId="0">
      <text>
        <r>
          <rPr>
            <sz val="10"/>
            <color rgb="FF000000"/>
            <rFont val="ＭＳ Ｐゴシック"/>
          </rPr>
          <t>「表紙」シートで選択された○印が自動的に反映されます。</t>
        </r>
      </text>
    </comment>
    <comment ref="AF5" authorId="0" shapeId="0">
      <text>
        <r>
          <rPr>
            <b/>
            <sz val="9"/>
            <color rgb="FF000000"/>
            <rFont val="ＭＳ Ｐゴシック"/>
          </rPr>
          <t xml:space="preserve"> </t>
        </r>
        <r>
          <rPr>
            <sz val="10"/>
            <color rgb="FF000000"/>
            <rFont val="ＭＳ Ｐゴシック"/>
          </rPr>
          <t>「表紙」シートに記入された「事業場の名称」が自動的に反映されます。</t>
        </r>
      </text>
    </comment>
    <comment ref="AH9" authorId="0" shapeId="0">
      <text>
        <r>
          <rPr>
            <sz val="9"/>
            <color rgb="FF000000"/>
            <rFont val="ＭＳ Ｐゴシック"/>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rPr>
          <t>自ら中間処理した後の残さについて、自社の他事業場等で処理を行った量を記載してください。</t>
        </r>
      </text>
    </comment>
    <comment ref="AU16" authorId="0" shapeId="0">
      <text>
        <r>
          <rPr>
            <sz val="9"/>
            <color rgb="FF000000"/>
            <rFont val="ＭＳ Ｐゴシック"/>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rPr>
          <t>同上</t>
        </r>
      </text>
    </comment>
    <comment ref="P18" authorId="0" shapeId="0">
      <text>
        <r>
          <rPr>
            <sz val="9"/>
            <color rgb="FF000000"/>
            <rFont val="ＭＳ Ｐゴシック"/>
          </rPr>
          <t>発生事業場内で破砕や脱水、焼却などの中間処理を行った量を記載してください。</t>
        </r>
      </text>
    </comment>
    <comment ref="Y18" authorId="0" shapeId="0">
      <text>
        <r>
          <rPr>
            <sz val="9"/>
            <color rgb="FF000000"/>
            <rFont val="ＭＳ Ｐゴシック"/>
          </rPr>
          <t>⑧、⑨、※3及びｂの合計から自動的に計算されます。</t>
        </r>
      </text>
    </comment>
    <comment ref="AH18" authorId="0" shapeId="0">
      <text>
        <r>
          <rPr>
            <sz val="9"/>
            <color rgb="FF000000"/>
            <rFont val="ＭＳ Ｐゴシック"/>
          </rPr>
          <t>右にあるｂ-1およびｂ-2から、自動的に計算されます。</t>
        </r>
      </text>
    </comment>
    <comment ref="AO18" authorId="0" shapeId="0">
      <text>
        <r>
          <rPr>
            <sz val="9"/>
            <color rgb="FF000000"/>
            <rFont val="ＭＳ Ｐゴシック"/>
          </rPr>
          <t>右側にある3つの委託目的別内訳量から、自動的に計算されます。</t>
        </r>
      </text>
    </comment>
    <comment ref="AU18" authorId="0" shapeId="0">
      <text>
        <r>
          <rPr>
            <sz val="9"/>
            <color rgb="FF000000"/>
            <rFont val="ＭＳ Ｐゴシック"/>
          </rPr>
          <t>同上</t>
        </r>
      </text>
    </comment>
    <comment ref="P21" authorId="0" shapeId="0">
      <text>
        <r>
          <rPr>
            <sz val="9"/>
            <color rgb="FF000000"/>
            <rFont val="ＭＳ Ｐゴシック"/>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rPr>
          <t>前年度（令和６年度）に提出した様式２に記載した令和６年度目標値を記入してください。</t>
        </r>
      </text>
    </comment>
    <comment ref="H24" authorId="0" shapeId="0">
      <text>
        <r>
          <rPr>
            <sz val="9"/>
            <color rgb="FF000000"/>
            <rFont val="ＭＳ Ｐゴシック"/>
          </rPr>
          <t>右上のフローから、自動的に計算されます。</t>
        </r>
      </text>
    </comment>
    <comment ref="P24" authorId="0" shapeId="0">
      <text>
        <r>
          <rPr>
            <sz val="9"/>
            <color rgb="FF000000"/>
            <rFont val="ＭＳ Ｐゴシック"/>
          </rPr>
          <t>発生事業場内での処理ではなく、自社の他事業場等で処理を行った量を記載してください。</t>
        </r>
      </text>
    </comment>
    <comment ref="AS24" authorId="0" shapeId="0">
      <text>
        <r>
          <rPr>
            <sz val="9"/>
            <color rgb="FF000000"/>
            <rFont val="ＭＳ Ｐゴシック"/>
          </rPr>
          <t>「ｂ-1中間処理委託量」の「再生利用前委託量」と「Ｂ-1中間処理委託量」の「再生利用前委託量」の合計が自動的に計算されます。</t>
        </r>
      </text>
    </comment>
    <comment ref="D25" authorId="0" shapeId="0">
      <text>
        <r>
          <rPr>
            <sz val="9"/>
            <color rgb="FF000000"/>
            <rFont val="ＭＳ Ｐゴシック"/>
          </rPr>
          <t>前年度（令和６年度）に提出した様式２に記載した令和６年度目標値を記入してください。</t>
        </r>
      </text>
    </comment>
    <comment ref="H25" authorId="0" shapeId="0">
      <text>
        <r>
          <rPr>
            <sz val="9"/>
            <color rgb="FF000000"/>
            <rFont val="ＭＳ Ｐゴシック"/>
          </rPr>
          <t>右上のフローから、自動的に計算されます。</t>
        </r>
      </text>
    </comment>
    <comment ref="D26" authorId="0" shapeId="0">
      <text>
        <r>
          <rPr>
            <sz val="9"/>
            <color rgb="FF000000"/>
            <rFont val="ＭＳ Ｐゴシック"/>
          </rPr>
          <t>前年度（令和６年度）に提出した様式２に記載した令和６年度目標値を記入してください。</t>
        </r>
      </text>
    </comment>
    <comment ref="H26" authorId="0" shapeId="0">
      <text>
        <r>
          <rPr>
            <sz val="9"/>
            <color rgb="FF000000"/>
            <rFont val="ＭＳ Ｐゴシック"/>
          </rPr>
          <t>右上のフローから、自動的に計算されます。</t>
        </r>
      </text>
    </comment>
    <comment ref="D27" authorId="0" shapeId="0">
      <text>
        <r>
          <rPr>
            <sz val="9"/>
            <color rgb="FF000000"/>
            <rFont val="ＭＳ Ｐゴシック"/>
          </rPr>
          <t>前年度（令和６年度）に提出した様式２に記載した令和６年度目標値を記入してください。</t>
        </r>
      </text>
    </comment>
    <comment ref="H27" authorId="0" shapeId="0">
      <text>
        <r>
          <rPr>
            <sz val="9"/>
            <color rgb="FF000000"/>
            <rFont val="ＭＳ Ｐゴシック"/>
          </rPr>
          <t>右上のフローから、自動的に計算されます。</t>
        </r>
      </text>
    </comment>
    <comment ref="P27" authorId="0" shapeId="0">
      <text>
        <r>
          <rPr>
            <sz val="9"/>
            <color rgb="FF000000"/>
            <rFont val="ＭＳ Ｐゴシック"/>
          </rPr>
          <t>下にあるＢ-1およびＢ-2から、自動的に計算されます。</t>
        </r>
      </text>
    </comment>
    <comment ref="AL27" authorId="0" shapeId="0">
      <text>
        <r>
          <rPr>
            <sz val="9"/>
            <color rgb="FF000000"/>
            <rFont val="ＭＳ Ｐゴシック"/>
          </rPr>
          <t>Ｂとｂの合計が自動的に計算されます。</t>
        </r>
      </text>
    </comment>
    <comment ref="AS27" authorId="0" shapeId="0">
      <text>
        <r>
          <rPr>
            <sz val="9"/>
            <color rgb="FF000000"/>
            <rFont val="ＭＳ Ｐゴシック"/>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rPr>
          <t>前年度（令和６年度）に提出した様式２に記載した令和６年度目標値を記入してください。</t>
        </r>
      </text>
    </comment>
    <comment ref="H28" authorId="0" shapeId="0">
      <text>
        <r>
          <rPr>
            <sz val="9"/>
            <color rgb="FF000000"/>
            <rFont val="ＭＳ Ｐゴシック"/>
          </rPr>
          <t>右上のフローから、自動的に計算されます。</t>
        </r>
      </text>
    </comment>
    <comment ref="AA28" authorId="0" shapeId="0">
      <text>
        <r>
          <rPr>
            <sz val="9"/>
            <color rgb="FF000000"/>
            <rFont val="ＭＳ Ｐゴシック"/>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rPr>
          <t>前年度（令和６年度）に提出した様式２に記載した令和６年度目標値を記入してください。</t>
        </r>
      </text>
    </comment>
    <comment ref="H29" authorId="0" shapeId="0">
      <text>
        <r>
          <rPr>
            <sz val="9"/>
            <color rgb="FF000000"/>
            <rFont val="ＭＳ Ｐゴシック"/>
          </rPr>
          <t>右上のフローから、自動的に計算されます。</t>
        </r>
      </text>
    </comment>
    <comment ref="AA29" authorId="0" shapeId="0">
      <text>
        <r>
          <rPr>
            <sz val="9"/>
            <color rgb="FF000000"/>
            <rFont val="ＭＳ Ｐゴシック"/>
          </rPr>
          <t>同上</t>
        </r>
      </text>
    </comment>
    <comment ref="D30" authorId="0" shapeId="0">
      <text>
        <r>
          <rPr>
            <sz val="9"/>
            <color rgb="FF000000"/>
            <rFont val="ＭＳ Ｐゴシック"/>
          </rPr>
          <t>前年度（令和６年度）に提出した様式２に記載した令和６年度目標値を記入してください。</t>
        </r>
      </text>
    </comment>
    <comment ref="H30" authorId="0" shapeId="0">
      <text>
        <r>
          <rPr>
            <sz val="9"/>
            <color rgb="FF000000"/>
            <rFont val="ＭＳ Ｐゴシック"/>
          </rPr>
          <t>右上のフローから、自動的に計算されます。</t>
        </r>
      </text>
    </comment>
    <comment ref="R30" authorId="0" shapeId="0">
      <text>
        <r>
          <rPr>
            <sz val="9"/>
            <color rgb="FF000000"/>
            <rFont val="ＭＳ Ｐゴシック"/>
          </rPr>
          <t>右側にある3つの委託目的別内訳量から、自動的に計算されます。</t>
        </r>
      </text>
    </comment>
    <comment ref="AA30" authorId="0" shapeId="0">
      <text>
        <r>
          <rPr>
            <sz val="9"/>
            <color rgb="FF000000"/>
            <rFont val="ＭＳ Ｐゴシック"/>
          </rPr>
          <t>同上</t>
        </r>
      </text>
    </comment>
    <comment ref="AL30" authorId="0" shapeId="0">
      <text>
        <r>
          <rPr>
            <sz val="9"/>
            <color rgb="FF000000"/>
            <rFont val="ＭＳ Ｐゴシック"/>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rPr>
          <t>前年度（令和６年度）に提出した様式２に記載した令和６年度目標値を記入してください。</t>
        </r>
      </text>
    </comment>
    <comment ref="H31" authorId="0" shapeId="0">
      <text>
        <r>
          <rPr>
            <sz val="9"/>
            <color rgb="FF000000"/>
            <rFont val="ＭＳ Ｐゴシック"/>
          </rPr>
          <t>右上のフローから、自動的に計算されます。</t>
        </r>
      </text>
    </comment>
    <comment ref="AS31" authorId="0" shapeId="0">
      <text>
        <r>
          <rPr>
            <sz val="9"/>
            <color rgb="FF000000"/>
            <rFont val="ＭＳ Ｐゴシック"/>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rPr>
          <t>前年度（令和６年度）に提出した様式２に記載した令和６年度目標値を記入してください。</t>
        </r>
      </text>
    </comment>
    <comment ref="H32" authorId="0" shapeId="0">
      <text>
        <r>
          <rPr>
            <sz val="9"/>
            <color rgb="FF000000"/>
            <rFont val="ＭＳ Ｐゴシック"/>
          </rPr>
          <t>右上のフローから、自動的に計算されます。</t>
        </r>
      </text>
    </comment>
    <comment ref="D33" authorId="0" shapeId="0">
      <text>
        <r>
          <rPr>
            <sz val="9"/>
            <color rgb="FF000000"/>
            <rFont val="ＭＳ Ｐゴシック"/>
          </rPr>
          <t>前年度（令和５年度）に提出した様式２に記載した令和６年度目標値を記入してください。</t>
        </r>
      </text>
    </comment>
    <comment ref="H33" authorId="0" shapeId="0">
      <text>
        <r>
          <rPr>
            <sz val="9"/>
            <color rgb="FF000000"/>
            <rFont val="ＭＳ Ｐゴシック"/>
          </rPr>
          <t>右上のフローから、自動的に計算されます。</t>
        </r>
      </text>
    </comment>
    <comment ref="R33" authorId="0" shapeId="0">
      <text>
        <r>
          <rPr>
            <sz val="9"/>
            <color rgb="FF000000"/>
            <rFont val="ＭＳ Ｐゴシック"/>
          </rPr>
          <t>中間処理を経ずに、産業廃棄物を直接、埋立処分や海洋投入処分の委託をした量を記載してください。</t>
        </r>
      </text>
    </comment>
  </commentList>
</comments>
</file>

<file path=xl/comments11.xml><?xml version="1.0" encoding="utf-8"?>
<comments xmlns:xr="http://schemas.microsoft.com/office/spreadsheetml/2014/revision" xmlns:mc="http://schemas.openxmlformats.org/markup-compatibility/2006" xmlns="http://schemas.openxmlformats.org/spreadsheetml/2006/main" mc:Ignorable="xr">
  <authors>
    <author>作成者</author>
    <author>株式会社リバスタ</author>
  </authors>
  <commentList>
    <comment ref="AS4" authorId="0" shapeId="0">
      <text>
        <r>
          <rPr>
            <sz val="10"/>
            <color rgb="FF000000"/>
            <rFont val="ＭＳ Ｐゴシック"/>
          </rPr>
          <t>「表紙」シートで選択された○印が自動的に反映されます。</t>
        </r>
      </text>
    </comment>
    <comment ref="AU4" authorId="0" shapeId="0">
      <text>
        <r>
          <rPr>
            <sz val="10"/>
            <color rgb="FF000000"/>
            <rFont val="ＭＳ Ｐゴシック"/>
          </rPr>
          <t>「表紙」シートで選択された○印が自動的に反映されます。</t>
        </r>
      </text>
    </comment>
    <comment ref="AF5" authorId="0" shapeId="0">
      <text>
        <r>
          <rPr>
            <b/>
            <sz val="9"/>
            <color rgb="FF000000"/>
            <rFont val="ＭＳ Ｐゴシック"/>
          </rPr>
          <t xml:space="preserve"> </t>
        </r>
        <r>
          <rPr>
            <sz val="10"/>
            <color rgb="FF000000"/>
            <rFont val="ＭＳ Ｐゴシック"/>
          </rPr>
          <t>「表紙」シートに記入された「事業場の名称」が自動的に反映されます。</t>
        </r>
      </text>
    </comment>
    <comment ref="AH9" authorId="0" shapeId="0">
      <text>
        <r>
          <rPr>
            <sz val="9"/>
            <color rgb="FF000000"/>
            <rFont val="ＭＳ Ｐゴシック"/>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rPr>
          <t>自ら中間処理した後の残さについて、自社の他事業場等で処理を行った量を記載してください。</t>
        </r>
      </text>
    </comment>
    <comment ref="AU16" authorId="0" shapeId="0">
      <text>
        <r>
          <rPr>
            <sz val="9"/>
            <color rgb="FF000000"/>
            <rFont val="ＭＳ Ｐゴシック"/>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rPr>
          <t>同上</t>
        </r>
      </text>
    </comment>
    <comment ref="P18" authorId="0" shapeId="0">
      <text>
        <r>
          <rPr>
            <sz val="9"/>
            <color rgb="FF000000"/>
            <rFont val="ＭＳ Ｐゴシック"/>
          </rPr>
          <t>発生事業場内で破砕や脱水、焼却などの中間処理を行った量を記載してください。</t>
        </r>
      </text>
    </comment>
    <comment ref="Y18" authorId="0" shapeId="0">
      <text>
        <r>
          <rPr>
            <sz val="9"/>
            <color rgb="FF000000"/>
            <rFont val="ＭＳ Ｐゴシック"/>
          </rPr>
          <t>⑧、⑨、※3及びｂの合計から自動的に計算されます。</t>
        </r>
      </text>
    </comment>
    <comment ref="AH18" authorId="0" shapeId="0">
      <text>
        <r>
          <rPr>
            <sz val="9"/>
            <color rgb="FF000000"/>
            <rFont val="ＭＳ Ｐゴシック"/>
          </rPr>
          <t>右にあるｂ-1およびｂ-2から、自動的に計算されます。</t>
        </r>
      </text>
    </comment>
    <comment ref="AO18" authorId="0" shapeId="0">
      <text>
        <r>
          <rPr>
            <sz val="9"/>
            <color rgb="FF000000"/>
            <rFont val="ＭＳ Ｐゴシック"/>
          </rPr>
          <t>右側にある3つの委託目的別内訳量から、自動的に計算されます。</t>
        </r>
      </text>
    </comment>
    <comment ref="AU18" authorId="0" shapeId="0">
      <text>
        <r>
          <rPr>
            <sz val="9"/>
            <color rgb="FF000000"/>
            <rFont val="ＭＳ Ｐゴシック"/>
          </rPr>
          <t>同上</t>
        </r>
      </text>
    </comment>
    <comment ref="P21" authorId="0" shapeId="0">
      <text>
        <r>
          <rPr>
            <sz val="9"/>
            <color rgb="FF000000"/>
            <rFont val="ＭＳ Ｐゴシック"/>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rPr>
          <t>前年度（令和６年度）に提出した様式２に記載した令和６年度目標値を記入してください。</t>
        </r>
      </text>
    </comment>
    <comment ref="H24" authorId="0" shapeId="0">
      <text>
        <r>
          <rPr>
            <sz val="9"/>
            <color rgb="FF000000"/>
            <rFont val="ＭＳ Ｐゴシック"/>
          </rPr>
          <t>右上のフローから、自動的に計算されます。</t>
        </r>
      </text>
    </comment>
    <comment ref="P24" authorId="0" shapeId="0">
      <text>
        <r>
          <rPr>
            <sz val="9"/>
            <color rgb="FF000000"/>
            <rFont val="ＭＳ Ｐゴシック"/>
          </rPr>
          <t>発生事業場内での処理ではなく、自社の他事業場等で処理を行った量を記載してください。</t>
        </r>
      </text>
    </comment>
    <comment ref="AS24" authorId="0" shapeId="0">
      <text>
        <r>
          <rPr>
            <sz val="9"/>
            <color rgb="FF000000"/>
            <rFont val="ＭＳ Ｐゴシック"/>
          </rPr>
          <t>「ｂ-1中間処理委託量」の「再生利用前委託量」と「Ｂ-1中間処理委託量」の「再生利用前委託量」の合計が自動的に計算されます。</t>
        </r>
      </text>
    </comment>
    <comment ref="D25" authorId="0" shapeId="0">
      <text>
        <r>
          <rPr>
            <sz val="9"/>
            <color rgb="FF000000"/>
            <rFont val="ＭＳ Ｐゴシック"/>
          </rPr>
          <t>前年度（令和６年度）に提出した様式２に記載した令和６年度目標値を記入してください。</t>
        </r>
      </text>
    </comment>
    <comment ref="H25" authorId="0" shapeId="0">
      <text>
        <r>
          <rPr>
            <sz val="9"/>
            <color rgb="FF000000"/>
            <rFont val="ＭＳ Ｐゴシック"/>
          </rPr>
          <t>右上のフローから、自動的に計算されます。</t>
        </r>
      </text>
    </comment>
    <comment ref="D26" authorId="0" shapeId="0">
      <text>
        <r>
          <rPr>
            <sz val="9"/>
            <color rgb="FF000000"/>
            <rFont val="ＭＳ Ｐゴシック"/>
          </rPr>
          <t>前年度（令和６年度）に提出した様式２に記載した令和６年度目標値を記入してください。</t>
        </r>
      </text>
    </comment>
    <comment ref="H26" authorId="0" shapeId="0">
      <text>
        <r>
          <rPr>
            <sz val="9"/>
            <color rgb="FF000000"/>
            <rFont val="ＭＳ Ｐゴシック"/>
          </rPr>
          <t>右上のフローから、自動的に計算されます。</t>
        </r>
      </text>
    </comment>
    <comment ref="D27" authorId="0" shapeId="0">
      <text>
        <r>
          <rPr>
            <sz val="9"/>
            <color rgb="FF000000"/>
            <rFont val="ＭＳ Ｐゴシック"/>
          </rPr>
          <t>前年度（令和６年度）に提出した様式２に記載した令和６年度目標値を記入してください。</t>
        </r>
      </text>
    </comment>
    <comment ref="H27" authorId="0" shapeId="0">
      <text>
        <r>
          <rPr>
            <sz val="9"/>
            <color rgb="FF000000"/>
            <rFont val="ＭＳ Ｐゴシック"/>
          </rPr>
          <t>右上のフローから、自動的に計算されます。</t>
        </r>
      </text>
    </comment>
    <comment ref="P27" authorId="0" shapeId="0">
      <text>
        <r>
          <rPr>
            <sz val="9"/>
            <color rgb="FF000000"/>
            <rFont val="ＭＳ Ｐゴシック"/>
          </rPr>
          <t>下にあるＢ-1およびＢ-2から、自動的に計算されます。</t>
        </r>
      </text>
    </comment>
    <comment ref="AL27" authorId="0" shapeId="0">
      <text>
        <r>
          <rPr>
            <sz val="9"/>
            <color rgb="FF000000"/>
            <rFont val="ＭＳ Ｐゴシック"/>
          </rPr>
          <t>Ｂとｂの合計が自動的に計算されます。</t>
        </r>
      </text>
    </comment>
    <comment ref="AS27" authorId="0" shapeId="0">
      <text>
        <r>
          <rPr>
            <sz val="9"/>
            <color rgb="FF000000"/>
            <rFont val="ＭＳ Ｐゴシック"/>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rPr>
          <t>前年度（令和６年度）に提出した様式２に記載した令和６年度目標値を記入してください。</t>
        </r>
      </text>
    </comment>
    <comment ref="H28" authorId="0" shapeId="0">
      <text>
        <r>
          <rPr>
            <sz val="9"/>
            <color rgb="FF000000"/>
            <rFont val="ＭＳ Ｐゴシック"/>
          </rPr>
          <t>右上のフローから、自動的に計算されます。</t>
        </r>
      </text>
    </comment>
    <comment ref="AA28" authorId="0" shapeId="0">
      <text>
        <r>
          <rPr>
            <sz val="9"/>
            <color rgb="FF000000"/>
            <rFont val="ＭＳ Ｐゴシック"/>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rPr>
          <t>前年度（令和６年度）に提出した様式２に記載した令和６年度目標値を記入してください。</t>
        </r>
      </text>
    </comment>
    <comment ref="H29" authorId="0" shapeId="0">
      <text>
        <r>
          <rPr>
            <sz val="9"/>
            <color rgb="FF000000"/>
            <rFont val="ＭＳ Ｐゴシック"/>
          </rPr>
          <t>右上のフローから、自動的に計算されます。</t>
        </r>
      </text>
    </comment>
    <comment ref="AA29" authorId="0" shapeId="0">
      <text>
        <r>
          <rPr>
            <sz val="9"/>
            <color rgb="FF000000"/>
            <rFont val="ＭＳ Ｐゴシック"/>
          </rPr>
          <t>同上</t>
        </r>
      </text>
    </comment>
    <comment ref="D30" authorId="0" shapeId="0">
      <text>
        <r>
          <rPr>
            <sz val="9"/>
            <color rgb="FF000000"/>
            <rFont val="ＭＳ Ｐゴシック"/>
          </rPr>
          <t>前年度（令和６年度）に提出した様式２に記載した令和６年度目標値を記入してください。</t>
        </r>
      </text>
    </comment>
    <comment ref="H30" authorId="0" shapeId="0">
      <text>
        <r>
          <rPr>
            <sz val="9"/>
            <color rgb="FF000000"/>
            <rFont val="ＭＳ Ｐゴシック"/>
          </rPr>
          <t>右上のフローから、自動的に計算されます。</t>
        </r>
      </text>
    </comment>
    <comment ref="R30" authorId="0" shapeId="0">
      <text>
        <r>
          <rPr>
            <sz val="9"/>
            <color rgb="FF000000"/>
            <rFont val="ＭＳ Ｐゴシック"/>
          </rPr>
          <t>右側にある3つの委託目的別内訳量から、自動的に計算されます。</t>
        </r>
      </text>
    </comment>
    <comment ref="AA30" authorId="0" shapeId="0">
      <text>
        <r>
          <rPr>
            <sz val="9"/>
            <color rgb="FF000000"/>
            <rFont val="ＭＳ Ｐゴシック"/>
          </rPr>
          <t>同上</t>
        </r>
      </text>
    </comment>
    <comment ref="AL30" authorId="0" shapeId="0">
      <text>
        <r>
          <rPr>
            <sz val="9"/>
            <color rgb="FF000000"/>
            <rFont val="ＭＳ Ｐゴシック"/>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rPr>
          <t>前年度（令和６年度）に提出した様式２に記載した令和６年度目標値を記入してください。</t>
        </r>
      </text>
    </comment>
    <comment ref="H31" authorId="0" shapeId="0">
      <text>
        <r>
          <rPr>
            <sz val="9"/>
            <color rgb="FF000000"/>
            <rFont val="ＭＳ Ｐゴシック"/>
          </rPr>
          <t>右上のフローから、自動的に計算されます。</t>
        </r>
      </text>
    </comment>
    <comment ref="AS31" authorId="0" shapeId="0">
      <text>
        <r>
          <rPr>
            <sz val="9"/>
            <color rgb="FF000000"/>
            <rFont val="ＭＳ Ｐゴシック"/>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rPr>
          <t>前年度（令和６年度）に提出した様式２に記載した令和６年度目標値を記入してください。</t>
        </r>
      </text>
    </comment>
    <comment ref="H32" authorId="0" shapeId="0">
      <text>
        <r>
          <rPr>
            <sz val="9"/>
            <color rgb="FF000000"/>
            <rFont val="ＭＳ Ｐゴシック"/>
          </rPr>
          <t>右上のフローから、自動的に計算されます。</t>
        </r>
      </text>
    </comment>
    <comment ref="D33" authorId="0" shapeId="0">
      <text>
        <r>
          <rPr>
            <sz val="9"/>
            <color rgb="FF000000"/>
            <rFont val="ＭＳ Ｐゴシック"/>
          </rPr>
          <t>前年度（令和５年度）に提出した様式２に記載した令和６年度目標値を記入してください。</t>
        </r>
      </text>
    </comment>
    <comment ref="H33" authorId="0" shapeId="0">
      <text>
        <r>
          <rPr>
            <sz val="9"/>
            <color rgb="FF000000"/>
            <rFont val="ＭＳ Ｐゴシック"/>
          </rPr>
          <t>右上のフローから、自動的に計算されます。</t>
        </r>
      </text>
    </comment>
    <comment ref="R33" authorId="0" shapeId="0">
      <text>
        <r>
          <rPr>
            <sz val="9"/>
            <color rgb="FF000000"/>
            <rFont val="ＭＳ Ｐゴシック"/>
          </rPr>
          <t>中間処理を経ずに、産業廃棄物を直接、埋立処分や海洋投入処分の委託をした量を記載してください。</t>
        </r>
      </text>
    </comment>
  </commentList>
</comments>
</file>

<file path=xl/comments12.xml><?xml version="1.0" encoding="utf-8"?>
<comments xmlns:xr="http://schemas.microsoft.com/office/spreadsheetml/2014/revision" xmlns:mc="http://schemas.openxmlformats.org/markup-compatibility/2006" xmlns="http://schemas.openxmlformats.org/spreadsheetml/2006/main" mc:Ignorable="xr">
  <authors>
    <author>作成者</author>
    <author>株式会社リバスタ</author>
  </authors>
  <commentList>
    <comment ref="AS4" authorId="0" shapeId="0">
      <text>
        <r>
          <rPr>
            <sz val="10"/>
            <color rgb="FF000000"/>
            <rFont val="ＭＳ Ｐゴシック"/>
          </rPr>
          <t>「表紙」シートで選択された○印が自動的に反映されます。</t>
        </r>
      </text>
    </comment>
    <comment ref="AU4" authorId="0" shapeId="0">
      <text>
        <r>
          <rPr>
            <sz val="10"/>
            <color rgb="FF000000"/>
            <rFont val="ＭＳ Ｐゴシック"/>
          </rPr>
          <t>「表紙」シートで選択された○印が自動的に反映されます。</t>
        </r>
      </text>
    </comment>
    <comment ref="AF5" authorId="0" shapeId="0">
      <text>
        <r>
          <rPr>
            <b/>
            <sz val="9"/>
            <color rgb="FF000000"/>
            <rFont val="ＭＳ Ｐゴシック"/>
          </rPr>
          <t xml:space="preserve"> </t>
        </r>
        <r>
          <rPr>
            <sz val="10"/>
            <color rgb="FF000000"/>
            <rFont val="ＭＳ Ｐゴシック"/>
          </rPr>
          <t>「表紙」シートに記入された「事業場の名称」が自動的に反映されます。</t>
        </r>
      </text>
    </comment>
    <comment ref="AH9" authorId="0" shapeId="0">
      <text>
        <r>
          <rPr>
            <sz val="9"/>
            <color rgb="FF000000"/>
            <rFont val="ＭＳ Ｐゴシック"/>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rPr>
          <t>自ら中間処理した後の残さについて、自社の他事業場等で処理を行った量を記載してください。</t>
        </r>
      </text>
    </comment>
    <comment ref="AU16" authorId="0" shapeId="0">
      <text>
        <r>
          <rPr>
            <sz val="9"/>
            <color rgb="FF000000"/>
            <rFont val="ＭＳ Ｐゴシック"/>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rPr>
          <t>同上</t>
        </r>
      </text>
    </comment>
    <comment ref="P18" authorId="0" shapeId="0">
      <text>
        <r>
          <rPr>
            <sz val="9"/>
            <color rgb="FF000000"/>
            <rFont val="ＭＳ Ｐゴシック"/>
          </rPr>
          <t>発生事業場内で破砕や脱水、焼却などの中間処理を行った量を記載してください。</t>
        </r>
      </text>
    </comment>
    <comment ref="Y18" authorId="0" shapeId="0">
      <text>
        <r>
          <rPr>
            <sz val="9"/>
            <color rgb="FF000000"/>
            <rFont val="ＭＳ Ｐゴシック"/>
          </rPr>
          <t>⑧、⑨、※3及びｂの合計から自動的に計算されます。</t>
        </r>
      </text>
    </comment>
    <comment ref="AH18" authorId="0" shapeId="0">
      <text>
        <r>
          <rPr>
            <sz val="9"/>
            <color rgb="FF000000"/>
            <rFont val="ＭＳ Ｐゴシック"/>
          </rPr>
          <t>右にあるｂ-1およびｂ-2から、自動的に計算されます。</t>
        </r>
      </text>
    </comment>
    <comment ref="AO18" authorId="0" shapeId="0">
      <text>
        <r>
          <rPr>
            <sz val="9"/>
            <color rgb="FF000000"/>
            <rFont val="ＭＳ Ｐゴシック"/>
          </rPr>
          <t>右側にある3つの委託目的別内訳量から、自動的に計算されます。</t>
        </r>
      </text>
    </comment>
    <comment ref="AU18" authorId="0" shapeId="0">
      <text>
        <r>
          <rPr>
            <sz val="9"/>
            <color rgb="FF000000"/>
            <rFont val="ＭＳ Ｐゴシック"/>
          </rPr>
          <t>同上</t>
        </r>
      </text>
    </comment>
    <comment ref="P21" authorId="0" shapeId="0">
      <text>
        <r>
          <rPr>
            <sz val="9"/>
            <color rgb="FF000000"/>
            <rFont val="ＭＳ Ｐゴシック"/>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rPr>
          <t>前年度（令和６年度）に提出した様式２に記載した令和６年度目標値を記入してください。</t>
        </r>
      </text>
    </comment>
    <comment ref="H24" authorId="0" shapeId="0">
      <text>
        <r>
          <rPr>
            <sz val="9"/>
            <color rgb="FF000000"/>
            <rFont val="ＭＳ Ｐゴシック"/>
          </rPr>
          <t>右上のフローから、自動的に計算されます。</t>
        </r>
      </text>
    </comment>
    <comment ref="P24" authorId="0" shapeId="0">
      <text>
        <r>
          <rPr>
            <sz val="9"/>
            <color rgb="FF000000"/>
            <rFont val="ＭＳ Ｐゴシック"/>
          </rPr>
          <t>発生事業場内での処理ではなく、自社の他事業場等で処理を行った量を記載してください。</t>
        </r>
      </text>
    </comment>
    <comment ref="AS24" authorId="0" shapeId="0">
      <text>
        <r>
          <rPr>
            <sz val="9"/>
            <color rgb="FF000000"/>
            <rFont val="ＭＳ Ｐゴシック"/>
          </rPr>
          <t>「ｂ-1中間処理委託量」の「再生利用前委託量」と「Ｂ-1中間処理委託量」の「再生利用前委託量」の合計が自動的に計算されます。</t>
        </r>
      </text>
    </comment>
    <comment ref="D25" authorId="0" shapeId="0">
      <text>
        <r>
          <rPr>
            <sz val="9"/>
            <color rgb="FF000000"/>
            <rFont val="ＭＳ Ｐゴシック"/>
          </rPr>
          <t>前年度（令和６年度）に提出した様式２に記載した令和６年度目標値を記入してください。</t>
        </r>
      </text>
    </comment>
    <comment ref="H25" authorId="0" shapeId="0">
      <text>
        <r>
          <rPr>
            <sz val="9"/>
            <color rgb="FF000000"/>
            <rFont val="ＭＳ Ｐゴシック"/>
          </rPr>
          <t>右上のフローから、自動的に計算されます。</t>
        </r>
      </text>
    </comment>
    <comment ref="D26" authorId="0" shapeId="0">
      <text>
        <r>
          <rPr>
            <sz val="9"/>
            <color rgb="FF000000"/>
            <rFont val="ＭＳ Ｐゴシック"/>
          </rPr>
          <t>前年度（令和６年度）に提出した様式２に記載した令和６年度目標値を記入してください。</t>
        </r>
      </text>
    </comment>
    <comment ref="H26" authorId="0" shapeId="0">
      <text>
        <r>
          <rPr>
            <sz val="9"/>
            <color rgb="FF000000"/>
            <rFont val="ＭＳ Ｐゴシック"/>
          </rPr>
          <t>右上のフローから、自動的に計算されます。</t>
        </r>
      </text>
    </comment>
    <comment ref="D27" authorId="0" shapeId="0">
      <text>
        <r>
          <rPr>
            <sz val="9"/>
            <color rgb="FF000000"/>
            <rFont val="ＭＳ Ｐゴシック"/>
          </rPr>
          <t>前年度（令和６年度）に提出した様式２に記載した令和６年度目標値を記入してください。</t>
        </r>
      </text>
    </comment>
    <comment ref="H27" authorId="0" shapeId="0">
      <text>
        <r>
          <rPr>
            <sz val="9"/>
            <color rgb="FF000000"/>
            <rFont val="ＭＳ Ｐゴシック"/>
          </rPr>
          <t>右上のフローから、自動的に計算されます。</t>
        </r>
      </text>
    </comment>
    <comment ref="P27" authorId="0" shapeId="0">
      <text>
        <r>
          <rPr>
            <sz val="9"/>
            <color rgb="FF000000"/>
            <rFont val="ＭＳ Ｐゴシック"/>
          </rPr>
          <t>下にあるＢ-1およびＢ-2から、自動的に計算されます。</t>
        </r>
      </text>
    </comment>
    <comment ref="AL27" authorId="0" shapeId="0">
      <text>
        <r>
          <rPr>
            <sz val="9"/>
            <color rgb="FF000000"/>
            <rFont val="ＭＳ Ｐゴシック"/>
          </rPr>
          <t>Ｂとｂの合計が自動的に計算されます。</t>
        </r>
      </text>
    </comment>
    <comment ref="AS27" authorId="0" shapeId="0">
      <text>
        <r>
          <rPr>
            <sz val="9"/>
            <color rgb="FF000000"/>
            <rFont val="ＭＳ Ｐゴシック"/>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rPr>
          <t>前年度（令和６年度）に提出した様式２に記載した令和６年度目標値を記入してください。</t>
        </r>
      </text>
    </comment>
    <comment ref="H28" authorId="0" shapeId="0">
      <text>
        <r>
          <rPr>
            <sz val="9"/>
            <color rgb="FF000000"/>
            <rFont val="ＭＳ Ｐゴシック"/>
          </rPr>
          <t>右上のフローから、自動的に計算されます。</t>
        </r>
      </text>
    </comment>
    <comment ref="AA28" authorId="0" shapeId="0">
      <text>
        <r>
          <rPr>
            <sz val="9"/>
            <color rgb="FF000000"/>
            <rFont val="ＭＳ Ｐゴシック"/>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rPr>
          <t>前年度（令和６年度）に提出した様式２に記載した令和６年度目標値を記入してください。</t>
        </r>
      </text>
    </comment>
    <comment ref="H29" authorId="0" shapeId="0">
      <text>
        <r>
          <rPr>
            <sz val="9"/>
            <color rgb="FF000000"/>
            <rFont val="ＭＳ Ｐゴシック"/>
          </rPr>
          <t>右上のフローから、自動的に計算されます。</t>
        </r>
      </text>
    </comment>
    <comment ref="AA29" authorId="0" shapeId="0">
      <text>
        <r>
          <rPr>
            <sz val="9"/>
            <color rgb="FF000000"/>
            <rFont val="ＭＳ Ｐゴシック"/>
          </rPr>
          <t>同上</t>
        </r>
      </text>
    </comment>
    <comment ref="D30" authorId="0" shapeId="0">
      <text>
        <r>
          <rPr>
            <sz val="9"/>
            <color rgb="FF000000"/>
            <rFont val="ＭＳ Ｐゴシック"/>
          </rPr>
          <t>前年度（令和６年度）に提出した様式２に記載した令和６年度目標値を記入してください。</t>
        </r>
      </text>
    </comment>
    <comment ref="H30" authorId="0" shapeId="0">
      <text>
        <r>
          <rPr>
            <sz val="9"/>
            <color rgb="FF000000"/>
            <rFont val="ＭＳ Ｐゴシック"/>
          </rPr>
          <t>右上のフローから、自動的に計算されます。</t>
        </r>
      </text>
    </comment>
    <comment ref="R30" authorId="0" shapeId="0">
      <text>
        <r>
          <rPr>
            <sz val="9"/>
            <color rgb="FF000000"/>
            <rFont val="ＭＳ Ｐゴシック"/>
          </rPr>
          <t>右側にある3つの委託目的別内訳量から、自動的に計算されます。</t>
        </r>
      </text>
    </comment>
    <comment ref="AA30" authorId="0" shapeId="0">
      <text>
        <r>
          <rPr>
            <sz val="9"/>
            <color rgb="FF000000"/>
            <rFont val="ＭＳ Ｐゴシック"/>
          </rPr>
          <t>同上</t>
        </r>
      </text>
    </comment>
    <comment ref="AL30" authorId="0" shapeId="0">
      <text>
        <r>
          <rPr>
            <sz val="9"/>
            <color rgb="FF000000"/>
            <rFont val="ＭＳ Ｐゴシック"/>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rPr>
          <t>前年度（令和６年度）に提出した様式２に記載した令和６年度目標値を記入してください。</t>
        </r>
      </text>
    </comment>
    <comment ref="H31" authorId="0" shapeId="0">
      <text>
        <r>
          <rPr>
            <sz val="9"/>
            <color rgb="FF000000"/>
            <rFont val="ＭＳ Ｐゴシック"/>
          </rPr>
          <t>右上のフローから、自動的に計算されます。</t>
        </r>
      </text>
    </comment>
    <comment ref="AS31" authorId="0" shapeId="0">
      <text>
        <r>
          <rPr>
            <sz val="9"/>
            <color rgb="FF000000"/>
            <rFont val="ＭＳ Ｐゴシック"/>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rPr>
          <t>前年度（令和６年度）に提出した様式２に記載した令和６年度目標値を記入してください。</t>
        </r>
      </text>
    </comment>
    <comment ref="H32" authorId="0" shapeId="0">
      <text>
        <r>
          <rPr>
            <sz val="9"/>
            <color rgb="FF000000"/>
            <rFont val="ＭＳ Ｐゴシック"/>
          </rPr>
          <t>右上のフローから、自動的に計算されます。</t>
        </r>
      </text>
    </comment>
    <comment ref="D33" authorId="0" shapeId="0">
      <text>
        <r>
          <rPr>
            <sz val="9"/>
            <color rgb="FF000000"/>
            <rFont val="ＭＳ Ｐゴシック"/>
          </rPr>
          <t>前年度（令和５年度）に提出した様式２に記載した令和６年度目標値を記入してください。</t>
        </r>
      </text>
    </comment>
    <comment ref="H33" authorId="0" shapeId="0">
      <text>
        <r>
          <rPr>
            <sz val="9"/>
            <color rgb="FF000000"/>
            <rFont val="ＭＳ Ｐゴシック"/>
          </rPr>
          <t>右上のフローから、自動的に計算されます。</t>
        </r>
      </text>
    </comment>
    <comment ref="R33" authorId="0" shapeId="0">
      <text>
        <r>
          <rPr>
            <sz val="9"/>
            <color rgb="FF000000"/>
            <rFont val="ＭＳ Ｐゴシック"/>
          </rPr>
          <t>中間処理を経ずに、産業廃棄物を直接、埋立処分や海洋投入処分の委託をした量を記載してください。</t>
        </r>
      </text>
    </comment>
  </commentList>
</comments>
</file>

<file path=xl/comments13.xml><?xml version="1.0" encoding="utf-8"?>
<comments xmlns:xr="http://schemas.microsoft.com/office/spreadsheetml/2014/revision" xmlns:mc="http://schemas.openxmlformats.org/markup-compatibility/2006" xmlns="http://schemas.openxmlformats.org/spreadsheetml/2006/main" mc:Ignorable="xr">
  <authors>
    <author>作成者</author>
    <author>株式会社リバスタ</author>
  </authors>
  <commentList>
    <comment ref="AS4" authorId="0" shapeId="0">
      <text>
        <r>
          <rPr>
            <sz val="10"/>
            <color rgb="FF000000"/>
            <rFont val="ＭＳ Ｐゴシック"/>
          </rPr>
          <t>「表紙」シートで選択された○印が自動的に反映されます。</t>
        </r>
      </text>
    </comment>
    <comment ref="AU4" authorId="0" shapeId="0">
      <text>
        <r>
          <rPr>
            <sz val="10"/>
            <color rgb="FF000000"/>
            <rFont val="ＭＳ Ｐゴシック"/>
          </rPr>
          <t>「表紙」シートで選択された○印が自動的に反映されます。</t>
        </r>
      </text>
    </comment>
    <comment ref="AF5" authorId="0" shapeId="0">
      <text>
        <r>
          <rPr>
            <b/>
            <sz val="9"/>
            <color rgb="FF000000"/>
            <rFont val="ＭＳ Ｐゴシック"/>
          </rPr>
          <t xml:space="preserve"> </t>
        </r>
        <r>
          <rPr>
            <sz val="10"/>
            <color rgb="FF000000"/>
            <rFont val="ＭＳ Ｐゴシック"/>
          </rPr>
          <t>「表紙」シートに記入された「事業場の名称」が自動的に反映されます。</t>
        </r>
      </text>
    </comment>
    <comment ref="AH9" authorId="0" shapeId="0">
      <text>
        <r>
          <rPr>
            <sz val="9"/>
            <color rgb="FF000000"/>
            <rFont val="ＭＳ Ｐゴシック"/>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rPr>
          <t>自ら中間処理した後の残さについて、自社の他事業場等で処理を行った量を記載してください。</t>
        </r>
      </text>
    </comment>
    <comment ref="AU16" authorId="0" shapeId="0">
      <text>
        <r>
          <rPr>
            <sz val="9"/>
            <color rgb="FF000000"/>
            <rFont val="ＭＳ Ｐゴシック"/>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rPr>
          <t>同上</t>
        </r>
      </text>
    </comment>
    <comment ref="P18" authorId="0" shapeId="0">
      <text>
        <r>
          <rPr>
            <sz val="9"/>
            <color rgb="FF000000"/>
            <rFont val="ＭＳ Ｐゴシック"/>
          </rPr>
          <t>発生事業場内で破砕や脱水、焼却などの中間処理を行った量を記載してください。</t>
        </r>
      </text>
    </comment>
    <comment ref="Y18" authorId="0" shapeId="0">
      <text>
        <r>
          <rPr>
            <sz val="9"/>
            <color rgb="FF000000"/>
            <rFont val="ＭＳ Ｐゴシック"/>
          </rPr>
          <t>⑧、⑨、※3及びｂの合計から自動的に計算されます。</t>
        </r>
      </text>
    </comment>
    <comment ref="AH18" authorId="0" shapeId="0">
      <text>
        <r>
          <rPr>
            <sz val="9"/>
            <color rgb="FF000000"/>
            <rFont val="ＭＳ Ｐゴシック"/>
          </rPr>
          <t>右にあるｂ-1およびｂ-2から、自動的に計算されます。</t>
        </r>
      </text>
    </comment>
    <comment ref="AO18" authorId="0" shapeId="0">
      <text>
        <r>
          <rPr>
            <sz val="9"/>
            <color rgb="FF000000"/>
            <rFont val="ＭＳ Ｐゴシック"/>
          </rPr>
          <t>右側にある3つの委託目的別内訳量から、自動的に計算されます。</t>
        </r>
      </text>
    </comment>
    <comment ref="AU18" authorId="0" shapeId="0">
      <text>
        <r>
          <rPr>
            <sz val="9"/>
            <color rgb="FF000000"/>
            <rFont val="ＭＳ Ｐゴシック"/>
          </rPr>
          <t>同上</t>
        </r>
      </text>
    </comment>
    <comment ref="P21" authorId="0" shapeId="0">
      <text>
        <r>
          <rPr>
            <sz val="9"/>
            <color rgb="FF000000"/>
            <rFont val="ＭＳ Ｐゴシック"/>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rPr>
          <t>前年度（令和６年度）に提出した様式２に記載した令和６年度目標値を記入してください。</t>
        </r>
      </text>
    </comment>
    <comment ref="H24" authorId="0" shapeId="0">
      <text>
        <r>
          <rPr>
            <sz val="9"/>
            <color rgb="FF000000"/>
            <rFont val="ＭＳ Ｐゴシック"/>
          </rPr>
          <t>右上のフローから、自動的に計算されます。</t>
        </r>
      </text>
    </comment>
    <comment ref="P24" authorId="0" shapeId="0">
      <text>
        <r>
          <rPr>
            <sz val="9"/>
            <color rgb="FF000000"/>
            <rFont val="ＭＳ Ｐゴシック"/>
          </rPr>
          <t>発生事業場内での処理ではなく、自社の他事業場等で処理を行った量を記載してください。</t>
        </r>
      </text>
    </comment>
    <comment ref="AS24" authorId="0" shapeId="0">
      <text>
        <r>
          <rPr>
            <sz val="9"/>
            <color rgb="FF000000"/>
            <rFont val="ＭＳ Ｐゴシック"/>
          </rPr>
          <t>「ｂ-1中間処理委託量」の「再生利用前委託量」と「Ｂ-1中間処理委託量」の「再生利用前委託量」の合計が自動的に計算されます。</t>
        </r>
      </text>
    </comment>
    <comment ref="D25" authorId="0" shapeId="0">
      <text>
        <r>
          <rPr>
            <sz val="9"/>
            <color rgb="FF000000"/>
            <rFont val="ＭＳ Ｐゴシック"/>
          </rPr>
          <t>前年度（令和６年度）に提出した様式２に記載した令和６年度目標値を記入してください。</t>
        </r>
      </text>
    </comment>
    <comment ref="H25" authorId="0" shapeId="0">
      <text>
        <r>
          <rPr>
            <sz val="9"/>
            <color rgb="FF000000"/>
            <rFont val="ＭＳ Ｐゴシック"/>
          </rPr>
          <t>右上のフローから、自動的に計算されます。</t>
        </r>
      </text>
    </comment>
    <comment ref="D26" authorId="0" shapeId="0">
      <text>
        <r>
          <rPr>
            <sz val="9"/>
            <color rgb="FF000000"/>
            <rFont val="ＭＳ Ｐゴシック"/>
          </rPr>
          <t>前年度（令和６年度）に提出した様式２に記載した令和６年度目標値を記入してください。</t>
        </r>
      </text>
    </comment>
    <comment ref="H26" authorId="0" shapeId="0">
      <text>
        <r>
          <rPr>
            <sz val="9"/>
            <color rgb="FF000000"/>
            <rFont val="ＭＳ Ｐゴシック"/>
          </rPr>
          <t>右上のフローから、自動的に計算されます。</t>
        </r>
      </text>
    </comment>
    <comment ref="D27" authorId="0" shapeId="0">
      <text>
        <r>
          <rPr>
            <sz val="9"/>
            <color rgb="FF000000"/>
            <rFont val="ＭＳ Ｐゴシック"/>
          </rPr>
          <t>前年度（令和６年度）に提出した様式２に記載した令和６年度目標値を記入してください。</t>
        </r>
      </text>
    </comment>
    <comment ref="H27" authorId="0" shapeId="0">
      <text>
        <r>
          <rPr>
            <sz val="9"/>
            <color rgb="FF000000"/>
            <rFont val="ＭＳ Ｐゴシック"/>
          </rPr>
          <t>右上のフローから、自動的に計算されます。</t>
        </r>
      </text>
    </comment>
    <comment ref="P27" authorId="0" shapeId="0">
      <text>
        <r>
          <rPr>
            <sz val="9"/>
            <color rgb="FF000000"/>
            <rFont val="ＭＳ Ｐゴシック"/>
          </rPr>
          <t>下にあるＢ-1およびＢ-2から、自動的に計算されます。</t>
        </r>
      </text>
    </comment>
    <comment ref="AL27" authorId="0" shapeId="0">
      <text>
        <r>
          <rPr>
            <sz val="9"/>
            <color rgb="FF000000"/>
            <rFont val="ＭＳ Ｐゴシック"/>
          </rPr>
          <t>Ｂとｂの合計が自動的に計算されます。</t>
        </r>
      </text>
    </comment>
    <comment ref="AS27" authorId="0" shapeId="0">
      <text>
        <r>
          <rPr>
            <sz val="9"/>
            <color rgb="FF000000"/>
            <rFont val="ＭＳ Ｐゴシック"/>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rPr>
          <t>前年度（令和６年度）に提出した様式２に記載した令和６年度目標値を記入してください。</t>
        </r>
      </text>
    </comment>
    <comment ref="H28" authorId="0" shapeId="0">
      <text>
        <r>
          <rPr>
            <sz val="9"/>
            <color rgb="FF000000"/>
            <rFont val="ＭＳ Ｐゴシック"/>
          </rPr>
          <t>右上のフローから、自動的に計算されます。</t>
        </r>
      </text>
    </comment>
    <comment ref="AA28" authorId="0" shapeId="0">
      <text>
        <r>
          <rPr>
            <sz val="9"/>
            <color rgb="FF000000"/>
            <rFont val="ＭＳ Ｐゴシック"/>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rPr>
          <t>前年度（令和６年度）に提出した様式２に記載した令和６年度目標値を記入してください。</t>
        </r>
      </text>
    </comment>
    <comment ref="H29" authorId="0" shapeId="0">
      <text>
        <r>
          <rPr>
            <sz val="9"/>
            <color rgb="FF000000"/>
            <rFont val="ＭＳ Ｐゴシック"/>
          </rPr>
          <t>右上のフローから、自動的に計算されます。</t>
        </r>
      </text>
    </comment>
    <comment ref="AA29" authorId="0" shapeId="0">
      <text>
        <r>
          <rPr>
            <sz val="9"/>
            <color rgb="FF000000"/>
            <rFont val="ＭＳ Ｐゴシック"/>
          </rPr>
          <t>同上</t>
        </r>
      </text>
    </comment>
    <comment ref="D30" authorId="0" shapeId="0">
      <text>
        <r>
          <rPr>
            <sz val="9"/>
            <color rgb="FF000000"/>
            <rFont val="ＭＳ Ｐゴシック"/>
          </rPr>
          <t>前年度（令和６年度）に提出した様式２に記載した令和６年度目標値を記入してください。</t>
        </r>
      </text>
    </comment>
    <comment ref="H30" authorId="0" shapeId="0">
      <text>
        <r>
          <rPr>
            <sz val="9"/>
            <color rgb="FF000000"/>
            <rFont val="ＭＳ Ｐゴシック"/>
          </rPr>
          <t>右上のフローから、自動的に計算されます。</t>
        </r>
      </text>
    </comment>
    <comment ref="R30" authorId="0" shapeId="0">
      <text>
        <r>
          <rPr>
            <sz val="9"/>
            <color rgb="FF000000"/>
            <rFont val="ＭＳ Ｐゴシック"/>
          </rPr>
          <t>右側にある3つの委託目的別内訳量から、自動的に計算されます。</t>
        </r>
      </text>
    </comment>
    <comment ref="AA30" authorId="0" shapeId="0">
      <text>
        <r>
          <rPr>
            <sz val="9"/>
            <color rgb="FF000000"/>
            <rFont val="ＭＳ Ｐゴシック"/>
          </rPr>
          <t>同上</t>
        </r>
      </text>
    </comment>
    <comment ref="AL30" authorId="0" shapeId="0">
      <text>
        <r>
          <rPr>
            <sz val="9"/>
            <color rgb="FF000000"/>
            <rFont val="ＭＳ Ｐゴシック"/>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rPr>
          <t>前年度（令和６年度）に提出した様式２に記載した令和６年度目標値を記入してください。</t>
        </r>
      </text>
    </comment>
    <comment ref="H31" authorId="0" shapeId="0">
      <text>
        <r>
          <rPr>
            <sz val="9"/>
            <color rgb="FF000000"/>
            <rFont val="ＭＳ Ｐゴシック"/>
          </rPr>
          <t>右上のフローから、自動的に計算されます。</t>
        </r>
      </text>
    </comment>
    <comment ref="AS31" authorId="0" shapeId="0">
      <text>
        <r>
          <rPr>
            <sz val="9"/>
            <color rgb="FF000000"/>
            <rFont val="ＭＳ Ｐゴシック"/>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rPr>
          <t>前年度（令和６年度）に提出した様式２に記載した令和６年度目標値を記入してください。</t>
        </r>
      </text>
    </comment>
    <comment ref="H32" authorId="0" shapeId="0">
      <text>
        <r>
          <rPr>
            <sz val="9"/>
            <color rgb="FF000000"/>
            <rFont val="ＭＳ Ｐゴシック"/>
          </rPr>
          <t>右上のフローから、自動的に計算されます。</t>
        </r>
      </text>
    </comment>
    <comment ref="D33" authorId="0" shapeId="0">
      <text>
        <r>
          <rPr>
            <sz val="9"/>
            <color rgb="FF000000"/>
            <rFont val="ＭＳ Ｐゴシック"/>
          </rPr>
          <t>前年度（令和５年度）に提出した様式２に記載した令和６年度目標値を記入してください。</t>
        </r>
      </text>
    </comment>
    <comment ref="H33" authorId="0" shapeId="0">
      <text>
        <r>
          <rPr>
            <sz val="9"/>
            <color rgb="FF000000"/>
            <rFont val="ＭＳ Ｐゴシック"/>
          </rPr>
          <t>右上のフローから、自動的に計算されます。</t>
        </r>
      </text>
    </comment>
    <comment ref="R33" authorId="0" shapeId="0">
      <text>
        <r>
          <rPr>
            <sz val="9"/>
            <color rgb="FF000000"/>
            <rFont val="ＭＳ Ｐゴシック"/>
          </rPr>
          <t>中間処理を経ずに、産業廃棄物を直接、埋立処分や海洋投入処分の委託をした量を記載してください。</t>
        </r>
      </text>
    </comment>
  </commentList>
</comments>
</file>

<file path=xl/comments14.xml><?xml version="1.0" encoding="utf-8"?>
<comments xmlns:xr="http://schemas.microsoft.com/office/spreadsheetml/2014/revision" xmlns:mc="http://schemas.openxmlformats.org/markup-compatibility/2006" xmlns="http://schemas.openxmlformats.org/spreadsheetml/2006/main" mc:Ignorable="xr">
  <authors>
    <author>作成者</author>
    <author>株式会社リバスタ</author>
  </authors>
  <commentList>
    <comment ref="AS4" authorId="0" shapeId="0">
      <text>
        <r>
          <rPr>
            <sz val="10"/>
            <color rgb="FF000000"/>
            <rFont val="ＭＳ Ｐゴシック"/>
          </rPr>
          <t>「表紙」シートで選択された○印が自動的に反映されます。</t>
        </r>
      </text>
    </comment>
    <comment ref="AU4" authorId="0" shapeId="0">
      <text>
        <r>
          <rPr>
            <sz val="10"/>
            <color rgb="FF000000"/>
            <rFont val="ＭＳ Ｐゴシック"/>
          </rPr>
          <t>「表紙」シートで選択された○印が自動的に反映されます。</t>
        </r>
      </text>
    </comment>
    <comment ref="AF5" authorId="0" shapeId="0">
      <text>
        <r>
          <rPr>
            <b/>
            <sz val="9"/>
            <color rgb="FF000000"/>
            <rFont val="ＭＳ Ｐゴシック"/>
          </rPr>
          <t xml:space="preserve"> </t>
        </r>
        <r>
          <rPr>
            <sz val="10"/>
            <color rgb="FF000000"/>
            <rFont val="ＭＳ Ｐゴシック"/>
          </rPr>
          <t>「表紙」シートに記入された「事業場の名称」が自動的に反映されます。</t>
        </r>
      </text>
    </comment>
    <comment ref="AH9" authorId="0" shapeId="0">
      <text>
        <r>
          <rPr>
            <sz val="9"/>
            <color rgb="FF000000"/>
            <rFont val="ＭＳ Ｐゴシック"/>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rPr>
          <t>自ら中間処理した後の残さについて、自社の他事業場等で処理を行った量を記載してください。</t>
        </r>
      </text>
    </comment>
    <comment ref="AU16" authorId="0" shapeId="0">
      <text>
        <r>
          <rPr>
            <sz val="9"/>
            <color rgb="FF000000"/>
            <rFont val="ＭＳ Ｐゴシック"/>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rPr>
          <t>同上</t>
        </r>
      </text>
    </comment>
    <comment ref="P18" authorId="0" shapeId="0">
      <text>
        <r>
          <rPr>
            <sz val="9"/>
            <color rgb="FF000000"/>
            <rFont val="ＭＳ Ｐゴシック"/>
          </rPr>
          <t>発生事業場内で破砕や脱水、焼却などの中間処理を行った量を記載してください。</t>
        </r>
      </text>
    </comment>
    <comment ref="Y18" authorId="0" shapeId="0">
      <text>
        <r>
          <rPr>
            <sz val="9"/>
            <color rgb="FF000000"/>
            <rFont val="ＭＳ Ｐゴシック"/>
          </rPr>
          <t>⑧、⑨、※3及びｂの合計から自動的に計算されます。</t>
        </r>
      </text>
    </comment>
    <comment ref="AH18" authorId="0" shapeId="0">
      <text>
        <r>
          <rPr>
            <sz val="9"/>
            <color rgb="FF000000"/>
            <rFont val="ＭＳ Ｐゴシック"/>
          </rPr>
          <t>右にあるｂ-1およびｂ-2から、自動的に計算されます。</t>
        </r>
      </text>
    </comment>
    <comment ref="AO18" authorId="0" shapeId="0">
      <text>
        <r>
          <rPr>
            <sz val="9"/>
            <color rgb="FF000000"/>
            <rFont val="ＭＳ Ｐゴシック"/>
          </rPr>
          <t>右側にある3つの委託目的別内訳量から、自動的に計算されます。</t>
        </r>
      </text>
    </comment>
    <comment ref="AU18" authorId="0" shapeId="0">
      <text>
        <r>
          <rPr>
            <sz val="9"/>
            <color rgb="FF000000"/>
            <rFont val="ＭＳ Ｐゴシック"/>
          </rPr>
          <t>同上</t>
        </r>
      </text>
    </comment>
    <comment ref="P21" authorId="0" shapeId="0">
      <text>
        <r>
          <rPr>
            <sz val="9"/>
            <color rgb="FF000000"/>
            <rFont val="ＭＳ Ｐゴシック"/>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rPr>
          <t>前年度（令和６年度）に提出した様式２に記載した令和６年度目標値を記入してください。</t>
        </r>
      </text>
    </comment>
    <comment ref="H24" authorId="0" shapeId="0">
      <text>
        <r>
          <rPr>
            <sz val="9"/>
            <color rgb="FF000000"/>
            <rFont val="ＭＳ Ｐゴシック"/>
          </rPr>
          <t>右上のフローから、自動的に計算されます。</t>
        </r>
      </text>
    </comment>
    <comment ref="P24" authorId="0" shapeId="0">
      <text>
        <r>
          <rPr>
            <sz val="9"/>
            <color rgb="FF000000"/>
            <rFont val="ＭＳ Ｐゴシック"/>
          </rPr>
          <t>発生事業場内での処理ではなく、自社の他事業場等で処理を行った量を記載してください。</t>
        </r>
      </text>
    </comment>
    <comment ref="AS24" authorId="0" shapeId="0">
      <text>
        <r>
          <rPr>
            <sz val="9"/>
            <color rgb="FF000000"/>
            <rFont val="ＭＳ Ｐゴシック"/>
          </rPr>
          <t>「ｂ-1中間処理委託量」の「再生利用前委託量」と「Ｂ-1中間処理委託量」の「再生利用前委託量」の合計が自動的に計算されます。</t>
        </r>
      </text>
    </comment>
    <comment ref="D25" authorId="0" shapeId="0">
      <text>
        <r>
          <rPr>
            <sz val="9"/>
            <color rgb="FF000000"/>
            <rFont val="ＭＳ Ｐゴシック"/>
          </rPr>
          <t>前年度（令和６年度）に提出した様式２に記載した令和６年度目標値を記入してください。</t>
        </r>
      </text>
    </comment>
    <comment ref="H25" authorId="0" shapeId="0">
      <text>
        <r>
          <rPr>
            <sz val="9"/>
            <color rgb="FF000000"/>
            <rFont val="ＭＳ Ｐゴシック"/>
          </rPr>
          <t>右上のフローから、自動的に計算されます。</t>
        </r>
      </text>
    </comment>
    <comment ref="D26" authorId="0" shapeId="0">
      <text>
        <r>
          <rPr>
            <sz val="9"/>
            <color rgb="FF000000"/>
            <rFont val="ＭＳ Ｐゴシック"/>
          </rPr>
          <t>前年度（令和６年度）に提出した様式２に記載した令和６年度目標値を記入してください。</t>
        </r>
      </text>
    </comment>
    <comment ref="H26" authorId="0" shapeId="0">
      <text>
        <r>
          <rPr>
            <sz val="9"/>
            <color rgb="FF000000"/>
            <rFont val="ＭＳ Ｐゴシック"/>
          </rPr>
          <t>右上のフローから、自動的に計算されます。</t>
        </r>
      </text>
    </comment>
    <comment ref="D27" authorId="0" shapeId="0">
      <text>
        <r>
          <rPr>
            <sz val="9"/>
            <color rgb="FF000000"/>
            <rFont val="ＭＳ Ｐゴシック"/>
          </rPr>
          <t>前年度（令和６年度）に提出した様式２に記載した令和６年度目標値を記入してください。</t>
        </r>
      </text>
    </comment>
    <comment ref="H27" authorId="0" shapeId="0">
      <text>
        <r>
          <rPr>
            <sz val="9"/>
            <color rgb="FF000000"/>
            <rFont val="ＭＳ Ｐゴシック"/>
          </rPr>
          <t>右上のフローから、自動的に計算されます。</t>
        </r>
      </text>
    </comment>
    <comment ref="P27" authorId="0" shapeId="0">
      <text>
        <r>
          <rPr>
            <sz val="9"/>
            <color rgb="FF000000"/>
            <rFont val="ＭＳ Ｐゴシック"/>
          </rPr>
          <t>下にあるＢ-1およびＢ-2から、自動的に計算されます。</t>
        </r>
      </text>
    </comment>
    <comment ref="AL27" authorId="0" shapeId="0">
      <text>
        <r>
          <rPr>
            <sz val="9"/>
            <color rgb="FF000000"/>
            <rFont val="ＭＳ Ｐゴシック"/>
          </rPr>
          <t>Ｂとｂの合計が自動的に計算されます。</t>
        </r>
      </text>
    </comment>
    <comment ref="AS27" authorId="0" shapeId="0">
      <text>
        <r>
          <rPr>
            <sz val="9"/>
            <color rgb="FF000000"/>
            <rFont val="ＭＳ Ｐゴシック"/>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rPr>
          <t>前年度（令和６年度）に提出した様式２に記載した令和６年度目標値を記入してください。</t>
        </r>
      </text>
    </comment>
    <comment ref="H28" authorId="0" shapeId="0">
      <text>
        <r>
          <rPr>
            <sz val="9"/>
            <color rgb="FF000000"/>
            <rFont val="ＭＳ Ｐゴシック"/>
          </rPr>
          <t>右上のフローから、自動的に計算されます。</t>
        </r>
      </text>
    </comment>
    <comment ref="AA28" authorId="0" shapeId="0">
      <text>
        <r>
          <rPr>
            <sz val="9"/>
            <color rgb="FF000000"/>
            <rFont val="ＭＳ Ｐゴシック"/>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rPr>
          <t>前年度（令和６年度）に提出した様式２に記載した令和６年度目標値を記入してください。</t>
        </r>
      </text>
    </comment>
    <comment ref="H29" authorId="0" shapeId="0">
      <text>
        <r>
          <rPr>
            <sz val="9"/>
            <color rgb="FF000000"/>
            <rFont val="ＭＳ Ｐゴシック"/>
          </rPr>
          <t>右上のフローから、自動的に計算されます。</t>
        </r>
      </text>
    </comment>
    <comment ref="AA29" authorId="0" shapeId="0">
      <text>
        <r>
          <rPr>
            <sz val="9"/>
            <color rgb="FF000000"/>
            <rFont val="ＭＳ Ｐゴシック"/>
          </rPr>
          <t>同上</t>
        </r>
      </text>
    </comment>
    <comment ref="D30" authorId="0" shapeId="0">
      <text>
        <r>
          <rPr>
            <sz val="9"/>
            <color rgb="FF000000"/>
            <rFont val="ＭＳ Ｐゴシック"/>
          </rPr>
          <t>前年度（令和６年度）に提出した様式２に記載した令和６年度目標値を記入してください。</t>
        </r>
      </text>
    </comment>
    <comment ref="H30" authorId="0" shapeId="0">
      <text>
        <r>
          <rPr>
            <sz val="9"/>
            <color rgb="FF000000"/>
            <rFont val="ＭＳ Ｐゴシック"/>
          </rPr>
          <t>右上のフローから、自動的に計算されます。</t>
        </r>
      </text>
    </comment>
    <comment ref="R30" authorId="0" shapeId="0">
      <text>
        <r>
          <rPr>
            <sz val="9"/>
            <color rgb="FF000000"/>
            <rFont val="ＭＳ Ｐゴシック"/>
          </rPr>
          <t>右側にある3つの委託目的別内訳量から、自動的に計算されます。</t>
        </r>
      </text>
    </comment>
    <comment ref="AA30" authorId="0" shapeId="0">
      <text>
        <r>
          <rPr>
            <sz val="9"/>
            <color rgb="FF000000"/>
            <rFont val="ＭＳ Ｐゴシック"/>
          </rPr>
          <t>同上</t>
        </r>
      </text>
    </comment>
    <comment ref="AL30" authorId="0" shapeId="0">
      <text>
        <r>
          <rPr>
            <sz val="9"/>
            <color rgb="FF000000"/>
            <rFont val="ＭＳ Ｐゴシック"/>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rPr>
          <t>前年度（令和６年度）に提出した様式２に記載した令和６年度目標値を記入してください。</t>
        </r>
      </text>
    </comment>
    <comment ref="H31" authorId="0" shapeId="0">
      <text>
        <r>
          <rPr>
            <sz val="9"/>
            <color rgb="FF000000"/>
            <rFont val="ＭＳ Ｐゴシック"/>
          </rPr>
          <t>右上のフローから、自動的に計算されます。</t>
        </r>
      </text>
    </comment>
    <comment ref="AS31" authorId="0" shapeId="0">
      <text>
        <r>
          <rPr>
            <sz val="9"/>
            <color rgb="FF000000"/>
            <rFont val="ＭＳ Ｐゴシック"/>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rPr>
          <t>前年度（令和６年度）に提出した様式２に記載した令和６年度目標値を記入してください。</t>
        </r>
      </text>
    </comment>
    <comment ref="H32" authorId="0" shapeId="0">
      <text>
        <r>
          <rPr>
            <sz val="9"/>
            <color rgb="FF000000"/>
            <rFont val="ＭＳ Ｐゴシック"/>
          </rPr>
          <t>右上のフローから、自動的に計算されます。</t>
        </r>
      </text>
    </comment>
    <comment ref="D33" authorId="0" shapeId="0">
      <text>
        <r>
          <rPr>
            <sz val="9"/>
            <color rgb="FF000000"/>
            <rFont val="ＭＳ Ｐゴシック"/>
          </rPr>
          <t>前年度（令和５年度）に提出した様式２に記載した令和６年度目標値を記入してください。</t>
        </r>
      </text>
    </comment>
    <comment ref="H33" authorId="0" shapeId="0">
      <text>
        <r>
          <rPr>
            <sz val="9"/>
            <color rgb="FF000000"/>
            <rFont val="ＭＳ Ｐゴシック"/>
          </rPr>
          <t>右上のフローから、自動的に計算されます。</t>
        </r>
      </text>
    </comment>
    <comment ref="R33" authorId="0" shapeId="0">
      <text>
        <r>
          <rPr>
            <sz val="9"/>
            <color rgb="FF000000"/>
            <rFont val="ＭＳ Ｐゴシック"/>
          </rPr>
          <t>中間処理を経ずに、産業廃棄物を直接、埋立処分や海洋投入処分の委託をした量を記載してください。</t>
        </r>
      </text>
    </comment>
  </commentList>
</comments>
</file>

<file path=xl/comments15.xml><?xml version="1.0" encoding="utf-8"?>
<comments xmlns:xr="http://schemas.microsoft.com/office/spreadsheetml/2014/revision" xmlns:mc="http://schemas.openxmlformats.org/markup-compatibility/2006" xmlns="http://schemas.openxmlformats.org/spreadsheetml/2006/main" mc:Ignorable="xr">
  <authors>
    <author>作成者</author>
    <author>株式会社リバスタ</author>
  </authors>
  <commentList>
    <comment ref="AS4" authorId="0" shapeId="0">
      <text>
        <r>
          <rPr>
            <sz val="10"/>
            <color rgb="FF000000"/>
            <rFont val="ＭＳ Ｐゴシック"/>
          </rPr>
          <t>「表紙」シートで選択された○印が自動的に反映されます。</t>
        </r>
      </text>
    </comment>
    <comment ref="AU4" authorId="0" shapeId="0">
      <text>
        <r>
          <rPr>
            <sz val="10"/>
            <color rgb="FF000000"/>
            <rFont val="ＭＳ Ｐゴシック"/>
          </rPr>
          <t>「表紙」シートで選択された○印が自動的に反映されます。</t>
        </r>
      </text>
    </comment>
    <comment ref="AF5" authorId="0" shapeId="0">
      <text>
        <r>
          <rPr>
            <b/>
            <sz val="9"/>
            <color rgb="FF000000"/>
            <rFont val="ＭＳ Ｐゴシック"/>
          </rPr>
          <t xml:space="preserve"> </t>
        </r>
        <r>
          <rPr>
            <sz val="10"/>
            <color rgb="FF000000"/>
            <rFont val="ＭＳ Ｐゴシック"/>
          </rPr>
          <t>「表紙」シートに記入された「事業場の名称」が自動的に反映されます。</t>
        </r>
      </text>
    </comment>
    <comment ref="AH9" authorId="0" shapeId="0">
      <text>
        <r>
          <rPr>
            <sz val="9"/>
            <color rgb="FF000000"/>
            <rFont val="ＭＳ Ｐゴシック"/>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rPr>
          <t>自ら中間処理した後の残さについて、自社の他事業場等で処理を行った量を記載してください。</t>
        </r>
      </text>
    </comment>
    <comment ref="AU16" authorId="0" shapeId="0">
      <text>
        <r>
          <rPr>
            <sz val="9"/>
            <color rgb="FF000000"/>
            <rFont val="ＭＳ Ｐゴシック"/>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rPr>
          <t>同上</t>
        </r>
      </text>
    </comment>
    <comment ref="P18" authorId="0" shapeId="0">
      <text>
        <r>
          <rPr>
            <sz val="9"/>
            <color rgb="FF000000"/>
            <rFont val="ＭＳ Ｐゴシック"/>
          </rPr>
          <t>発生事業場内で破砕や脱水、焼却などの中間処理を行った量を記載してください。</t>
        </r>
      </text>
    </comment>
    <comment ref="Y18" authorId="0" shapeId="0">
      <text>
        <r>
          <rPr>
            <sz val="9"/>
            <color rgb="FF000000"/>
            <rFont val="ＭＳ Ｐゴシック"/>
          </rPr>
          <t>⑧、⑨、※3及びｂの合計から自動的に計算されます。</t>
        </r>
      </text>
    </comment>
    <comment ref="AH18" authorId="0" shapeId="0">
      <text>
        <r>
          <rPr>
            <sz val="9"/>
            <color rgb="FF000000"/>
            <rFont val="ＭＳ Ｐゴシック"/>
          </rPr>
          <t>右にあるｂ-1およびｂ-2から、自動的に計算されます。</t>
        </r>
      </text>
    </comment>
    <comment ref="AO18" authorId="0" shapeId="0">
      <text>
        <r>
          <rPr>
            <sz val="9"/>
            <color rgb="FF000000"/>
            <rFont val="ＭＳ Ｐゴシック"/>
          </rPr>
          <t>右側にある3つの委託目的別内訳量から、自動的に計算されます。</t>
        </r>
      </text>
    </comment>
    <comment ref="AU18" authorId="0" shapeId="0">
      <text>
        <r>
          <rPr>
            <sz val="9"/>
            <color rgb="FF000000"/>
            <rFont val="ＭＳ Ｐゴシック"/>
          </rPr>
          <t>同上</t>
        </r>
      </text>
    </comment>
    <comment ref="P21" authorId="0" shapeId="0">
      <text>
        <r>
          <rPr>
            <sz val="9"/>
            <color rgb="FF000000"/>
            <rFont val="ＭＳ Ｐゴシック"/>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rPr>
          <t>前年度（令和６年度）に提出した様式２に記載した令和６年度目標値を記入してください。</t>
        </r>
      </text>
    </comment>
    <comment ref="H24" authorId="0" shapeId="0">
      <text>
        <r>
          <rPr>
            <sz val="9"/>
            <color rgb="FF000000"/>
            <rFont val="ＭＳ Ｐゴシック"/>
          </rPr>
          <t>右上のフローから、自動的に計算されます。</t>
        </r>
      </text>
    </comment>
    <comment ref="P24" authorId="0" shapeId="0">
      <text>
        <r>
          <rPr>
            <sz val="9"/>
            <color rgb="FF000000"/>
            <rFont val="ＭＳ Ｐゴシック"/>
          </rPr>
          <t>発生事業場内での処理ではなく、自社の他事業場等で処理を行った量を記載してください。</t>
        </r>
      </text>
    </comment>
    <comment ref="AS24" authorId="0" shapeId="0">
      <text>
        <r>
          <rPr>
            <sz val="9"/>
            <color rgb="FF000000"/>
            <rFont val="ＭＳ Ｐゴシック"/>
          </rPr>
          <t>「ｂ-1中間処理委託量」の「再生利用前委託量」と「Ｂ-1中間処理委託量」の「再生利用前委託量」の合計が自動的に計算されます。</t>
        </r>
      </text>
    </comment>
    <comment ref="D25" authorId="0" shapeId="0">
      <text>
        <r>
          <rPr>
            <sz val="9"/>
            <color rgb="FF000000"/>
            <rFont val="ＭＳ Ｐゴシック"/>
          </rPr>
          <t>前年度（令和６年度）に提出した様式２に記載した令和６年度目標値を記入してください。</t>
        </r>
      </text>
    </comment>
    <comment ref="H25" authorId="0" shapeId="0">
      <text>
        <r>
          <rPr>
            <sz val="9"/>
            <color rgb="FF000000"/>
            <rFont val="ＭＳ Ｐゴシック"/>
          </rPr>
          <t>右上のフローから、自動的に計算されます。</t>
        </r>
      </text>
    </comment>
    <comment ref="D26" authorId="0" shapeId="0">
      <text>
        <r>
          <rPr>
            <sz val="9"/>
            <color rgb="FF000000"/>
            <rFont val="ＭＳ Ｐゴシック"/>
          </rPr>
          <t>前年度（令和６年度）に提出した様式２に記載した令和６年度目標値を記入してください。</t>
        </r>
      </text>
    </comment>
    <comment ref="H26" authorId="0" shapeId="0">
      <text>
        <r>
          <rPr>
            <sz val="9"/>
            <color rgb="FF000000"/>
            <rFont val="ＭＳ Ｐゴシック"/>
          </rPr>
          <t>右上のフローから、自動的に計算されます。</t>
        </r>
      </text>
    </comment>
    <comment ref="D27" authorId="0" shapeId="0">
      <text>
        <r>
          <rPr>
            <sz val="9"/>
            <color rgb="FF000000"/>
            <rFont val="ＭＳ Ｐゴシック"/>
          </rPr>
          <t>前年度（令和６年度）に提出した様式２に記載した令和６年度目標値を記入してください。</t>
        </r>
      </text>
    </comment>
    <comment ref="H27" authorId="0" shapeId="0">
      <text>
        <r>
          <rPr>
            <sz val="9"/>
            <color rgb="FF000000"/>
            <rFont val="ＭＳ Ｐゴシック"/>
          </rPr>
          <t>右上のフローから、自動的に計算されます。</t>
        </r>
      </text>
    </comment>
    <comment ref="P27" authorId="0" shapeId="0">
      <text>
        <r>
          <rPr>
            <sz val="9"/>
            <color rgb="FF000000"/>
            <rFont val="ＭＳ Ｐゴシック"/>
          </rPr>
          <t>下にあるＢ-1およびＢ-2から、自動的に計算されます。</t>
        </r>
      </text>
    </comment>
    <comment ref="AL27" authorId="0" shapeId="0">
      <text>
        <r>
          <rPr>
            <sz val="9"/>
            <color rgb="FF000000"/>
            <rFont val="ＭＳ Ｐゴシック"/>
          </rPr>
          <t>Ｂとｂの合計が自動的に計算されます。</t>
        </r>
      </text>
    </comment>
    <comment ref="AS27" authorId="0" shapeId="0">
      <text>
        <r>
          <rPr>
            <sz val="9"/>
            <color rgb="FF000000"/>
            <rFont val="ＭＳ Ｐゴシック"/>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rPr>
          <t>前年度（令和６年度）に提出した様式２に記載した令和６年度目標値を記入してください。</t>
        </r>
      </text>
    </comment>
    <comment ref="H28" authorId="0" shapeId="0">
      <text>
        <r>
          <rPr>
            <sz val="9"/>
            <color rgb="FF000000"/>
            <rFont val="ＭＳ Ｐゴシック"/>
          </rPr>
          <t>右上のフローから、自動的に計算されます。</t>
        </r>
      </text>
    </comment>
    <comment ref="AA28" authorId="0" shapeId="0">
      <text>
        <r>
          <rPr>
            <sz val="9"/>
            <color rgb="FF000000"/>
            <rFont val="ＭＳ Ｐゴシック"/>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rPr>
          <t>前年度（令和６年度）に提出した様式２に記載した令和６年度目標値を記入してください。</t>
        </r>
      </text>
    </comment>
    <comment ref="H29" authorId="0" shapeId="0">
      <text>
        <r>
          <rPr>
            <sz val="9"/>
            <color rgb="FF000000"/>
            <rFont val="ＭＳ Ｐゴシック"/>
          </rPr>
          <t>右上のフローから、自動的に計算されます。</t>
        </r>
      </text>
    </comment>
    <comment ref="AA29" authorId="0" shapeId="0">
      <text>
        <r>
          <rPr>
            <sz val="9"/>
            <color rgb="FF000000"/>
            <rFont val="ＭＳ Ｐゴシック"/>
          </rPr>
          <t>同上</t>
        </r>
      </text>
    </comment>
    <comment ref="D30" authorId="0" shapeId="0">
      <text>
        <r>
          <rPr>
            <sz val="9"/>
            <color rgb="FF000000"/>
            <rFont val="ＭＳ Ｐゴシック"/>
          </rPr>
          <t>前年度（令和６年度）に提出した様式２に記載した令和６年度目標値を記入してください。</t>
        </r>
      </text>
    </comment>
    <comment ref="H30" authorId="0" shapeId="0">
      <text>
        <r>
          <rPr>
            <sz val="9"/>
            <color rgb="FF000000"/>
            <rFont val="ＭＳ Ｐゴシック"/>
          </rPr>
          <t>右上のフローから、自動的に計算されます。</t>
        </r>
      </text>
    </comment>
    <comment ref="R30" authorId="0" shapeId="0">
      <text>
        <r>
          <rPr>
            <sz val="9"/>
            <color rgb="FF000000"/>
            <rFont val="ＭＳ Ｐゴシック"/>
          </rPr>
          <t>右側にある3つの委託目的別内訳量から、自動的に計算されます。</t>
        </r>
      </text>
    </comment>
    <comment ref="AA30" authorId="0" shapeId="0">
      <text>
        <r>
          <rPr>
            <sz val="9"/>
            <color rgb="FF000000"/>
            <rFont val="ＭＳ Ｐゴシック"/>
          </rPr>
          <t>同上</t>
        </r>
      </text>
    </comment>
    <comment ref="AL30" authorId="0" shapeId="0">
      <text>
        <r>
          <rPr>
            <sz val="9"/>
            <color rgb="FF000000"/>
            <rFont val="ＭＳ Ｐゴシック"/>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rPr>
          <t>前年度（令和６年度）に提出した様式２に記載した令和６年度目標値を記入してください。</t>
        </r>
      </text>
    </comment>
    <comment ref="H31" authorId="0" shapeId="0">
      <text>
        <r>
          <rPr>
            <sz val="9"/>
            <color rgb="FF000000"/>
            <rFont val="ＭＳ Ｐゴシック"/>
          </rPr>
          <t>右上のフローから、自動的に計算されます。</t>
        </r>
      </text>
    </comment>
    <comment ref="AS31" authorId="0" shapeId="0">
      <text>
        <r>
          <rPr>
            <sz val="9"/>
            <color rgb="FF000000"/>
            <rFont val="ＭＳ Ｐゴシック"/>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rPr>
          <t>前年度（令和６年度）に提出した様式２に記載した令和６年度目標値を記入してください。</t>
        </r>
      </text>
    </comment>
    <comment ref="H32" authorId="0" shapeId="0">
      <text>
        <r>
          <rPr>
            <sz val="9"/>
            <color rgb="FF000000"/>
            <rFont val="ＭＳ Ｐゴシック"/>
          </rPr>
          <t>右上のフローから、自動的に計算されます。</t>
        </r>
      </text>
    </comment>
    <comment ref="D33" authorId="0" shapeId="0">
      <text>
        <r>
          <rPr>
            <sz val="9"/>
            <color rgb="FF000000"/>
            <rFont val="ＭＳ Ｐゴシック"/>
          </rPr>
          <t>前年度（令和５年度）に提出した様式２に記載した令和６年度目標値を記入してください。</t>
        </r>
      </text>
    </comment>
    <comment ref="H33" authorId="0" shapeId="0">
      <text>
        <r>
          <rPr>
            <sz val="9"/>
            <color rgb="FF000000"/>
            <rFont val="ＭＳ Ｐゴシック"/>
          </rPr>
          <t>右上のフローから、自動的に計算されます。</t>
        </r>
      </text>
    </comment>
    <comment ref="R33" authorId="0" shapeId="0">
      <text>
        <r>
          <rPr>
            <sz val="9"/>
            <color rgb="FF000000"/>
            <rFont val="ＭＳ Ｐゴシック"/>
          </rPr>
          <t>中間処理を経ずに、産業廃棄物を直接、埋立処分や海洋投入処分の委託をした量を記載してください。</t>
        </r>
      </text>
    </comment>
  </commentList>
</comments>
</file>

<file path=xl/comments16.xml><?xml version="1.0" encoding="utf-8"?>
<comments xmlns:xr="http://schemas.microsoft.com/office/spreadsheetml/2014/revision" xmlns:mc="http://schemas.openxmlformats.org/markup-compatibility/2006" xmlns="http://schemas.openxmlformats.org/spreadsheetml/2006/main" mc:Ignorable="xr">
  <authors>
    <author>作成者</author>
    <author>株式会社リバスタ</author>
  </authors>
  <commentList>
    <comment ref="AS4" authorId="0" shapeId="0">
      <text>
        <r>
          <rPr>
            <sz val="10"/>
            <color rgb="FF000000"/>
            <rFont val="ＭＳ Ｐゴシック"/>
          </rPr>
          <t>「表紙」シートで選択された○印が自動的に反映されます。</t>
        </r>
      </text>
    </comment>
    <comment ref="AU4" authorId="0" shapeId="0">
      <text>
        <r>
          <rPr>
            <sz val="10"/>
            <color rgb="FF000000"/>
            <rFont val="ＭＳ Ｐゴシック"/>
          </rPr>
          <t>「表紙」シートで選択された○印が自動的に反映されます。</t>
        </r>
      </text>
    </comment>
    <comment ref="AF5" authorId="0" shapeId="0">
      <text>
        <r>
          <rPr>
            <b/>
            <sz val="9"/>
            <color rgb="FF000000"/>
            <rFont val="ＭＳ Ｐゴシック"/>
          </rPr>
          <t xml:space="preserve"> </t>
        </r>
        <r>
          <rPr>
            <sz val="10"/>
            <color rgb="FF000000"/>
            <rFont val="ＭＳ Ｐゴシック"/>
          </rPr>
          <t>「表紙」シートに記入された「事業場の名称」が自動的に反映されます。</t>
        </r>
      </text>
    </comment>
    <comment ref="AH9" authorId="0" shapeId="0">
      <text>
        <r>
          <rPr>
            <sz val="9"/>
            <color rgb="FF000000"/>
            <rFont val="ＭＳ Ｐゴシック"/>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rPr>
          <t>自ら中間処理した後の残さについて、自社の他事業場等で処理を行った量を記載してください。</t>
        </r>
      </text>
    </comment>
    <comment ref="AU16" authorId="0" shapeId="0">
      <text>
        <r>
          <rPr>
            <sz val="9"/>
            <color rgb="FF000000"/>
            <rFont val="ＭＳ Ｐゴシック"/>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rPr>
          <t>同上</t>
        </r>
      </text>
    </comment>
    <comment ref="P18" authorId="0" shapeId="0">
      <text>
        <r>
          <rPr>
            <sz val="9"/>
            <color rgb="FF000000"/>
            <rFont val="ＭＳ Ｐゴシック"/>
          </rPr>
          <t>発生事業場内で破砕や脱水、焼却などの中間処理を行った量を記載してください。</t>
        </r>
      </text>
    </comment>
    <comment ref="Y18" authorId="0" shapeId="0">
      <text>
        <r>
          <rPr>
            <sz val="9"/>
            <color rgb="FF000000"/>
            <rFont val="ＭＳ Ｐゴシック"/>
          </rPr>
          <t>⑧、⑨、※3及びｂの合計から自動的に計算されます。</t>
        </r>
      </text>
    </comment>
    <comment ref="AH18" authorId="0" shapeId="0">
      <text>
        <r>
          <rPr>
            <sz val="9"/>
            <color rgb="FF000000"/>
            <rFont val="ＭＳ Ｐゴシック"/>
          </rPr>
          <t>右にあるｂ-1およびｂ-2から、自動的に計算されます。</t>
        </r>
      </text>
    </comment>
    <comment ref="AO18" authorId="0" shapeId="0">
      <text>
        <r>
          <rPr>
            <sz val="9"/>
            <color rgb="FF000000"/>
            <rFont val="ＭＳ Ｐゴシック"/>
          </rPr>
          <t>右側にある3つの委託目的別内訳量から、自動的に計算されます。</t>
        </r>
      </text>
    </comment>
    <comment ref="AU18" authorId="0" shapeId="0">
      <text>
        <r>
          <rPr>
            <sz val="9"/>
            <color rgb="FF000000"/>
            <rFont val="ＭＳ Ｐゴシック"/>
          </rPr>
          <t>同上</t>
        </r>
      </text>
    </comment>
    <comment ref="P21" authorId="0" shapeId="0">
      <text>
        <r>
          <rPr>
            <sz val="9"/>
            <color rgb="FF000000"/>
            <rFont val="ＭＳ Ｐゴシック"/>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rPr>
          <t>前年度（令和６年度）に提出した様式２に記載した令和６年度目標値を記入してください。</t>
        </r>
      </text>
    </comment>
    <comment ref="H24" authorId="0" shapeId="0">
      <text>
        <r>
          <rPr>
            <sz val="9"/>
            <color rgb="FF000000"/>
            <rFont val="ＭＳ Ｐゴシック"/>
          </rPr>
          <t>右上のフローから、自動的に計算されます。</t>
        </r>
      </text>
    </comment>
    <comment ref="P24" authorId="0" shapeId="0">
      <text>
        <r>
          <rPr>
            <sz val="9"/>
            <color rgb="FF000000"/>
            <rFont val="ＭＳ Ｐゴシック"/>
          </rPr>
          <t>発生事業場内での処理ではなく、自社の他事業場等で処理を行った量を記載してください。</t>
        </r>
      </text>
    </comment>
    <comment ref="AS24" authorId="0" shapeId="0">
      <text>
        <r>
          <rPr>
            <sz val="9"/>
            <color rgb="FF000000"/>
            <rFont val="ＭＳ Ｐゴシック"/>
          </rPr>
          <t>「ｂ-1中間処理委託量」の「再生利用前委託量」と「Ｂ-1中間処理委託量」の「再生利用前委託量」の合計が自動的に計算されます。</t>
        </r>
      </text>
    </comment>
    <comment ref="D25" authorId="0" shapeId="0">
      <text>
        <r>
          <rPr>
            <sz val="9"/>
            <color rgb="FF000000"/>
            <rFont val="ＭＳ Ｐゴシック"/>
          </rPr>
          <t>前年度（令和６年度）に提出した様式２に記載した令和６年度目標値を記入してください。</t>
        </r>
      </text>
    </comment>
    <comment ref="H25" authorId="0" shapeId="0">
      <text>
        <r>
          <rPr>
            <sz val="9"/>
            <color rgb="FF000000"/>
            <rFont val="ＭＳ Ｐゴシック"/>
          </rPr>
          <t>右上のフローから、自動的に計算されます。</t>
        </r>
      </text>
    </comment>
    <comment ref="D26" authorId="0" shapeId="0">
      <text>
        <r>
          <rPr>
            <sz val="9"/>
            <color rgb="FF000000"/>
            <rFont val="ＭＳ Ｐゴシック"/>
          </rPr>
          <t>前年度（令和６年度）に提出した様式２に記載した令和６年度目標値を記入してください。</t>
        </r>
      </text>
    </comment>
    <comment ref="H26" authorId="0" shapeId="0">
      <text>
        <r>
          <rPr>
            <sz val="9"/>
            <color rgb="FF000000"/>
            <rFont val="ＭＳ Ｐゴシック"/>
          </rPr>
          <t>右上のフローから、自動的に計算されます。</t>
        </r>
      </text>
    </comment>
    <comment ref="D27" authorId="0" shapeId="0">
      <text>
        <r>
          <rPr>
            <sz val="9"/>
            <color rgb="FF000000"/>
            <rFont val="ＭＳ Ｐゴシック"/>
          </rPr>
          <t>前年度（令和６年度）に提出した様式２に記載した令和６年度目標値を記入してください。</t>
        </r>
      </text>
    </comment>
    <comment ref="H27" authorId="0" shapeId="0">
      <text>
        <r>
          <rPr>
            <sz val="9"/>
            <color rgb="FF000000"/>
            <rFont val="ＭＳ Ｐゴシック"/>
          </rPr>
          <t>右上のフローから、自動的に計算されます。</t>
        </r>
      </text>
    </comment>
    <comment ref="P27" authorId="0" shapeId="0">
      <text>
        <r>
          <rPr>
            <sz val="9"/>
            <color rgb="FF000000"/>
            <rFont val="ＭＳ Ｐゴシック"/>
          </rPr>
          <t>下にあるＢ-1およびＢ-2から、自動的に計算されます。</t>
        </r>
      </text>
    </comment>
    <comment ref="AL27" authorId="0" shapeId="0">
      <text>
        <r>
          <rPr>
            <sz val="9"/>
            <color rgb="FF000000"/>
            <rFont val="ＭＳ Ｐゴシック"/>
          </rPr>
          <t>Ｂとｂの合計が自動的に計算されます。</t>
        </r>
      </text>
    </comment>
    <comment ref="AS27" authorId="0" shapeId="0">
      <text>
        <r>
          <rPr>
            <sz val="9"/>
            <color rgb="FF000000"/>
            <rFont val="ＭＳ Ｐゴシック"/>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rPr>
          <t>前年度（令和６年度）に提出した様式２に記載した令和６年度目標値を記入してください。</t>
        </r>
      </text>
    </comment>
    <comment ref="H28" authorId="0" shapeId="0">
      <text>
        <r>
          <rPr>
            <sz val="9"/>
            <color rgb="FF000000"/>
            <rFont val="ＭＳ Ｐゴシック"/>
          </rPr>
          <t>右上のフローから、自動的に計算されます。</t>
        </r>
      </text>
    </comment>
    <comment ref="AA28" authorId="0" shapeId="0">
      <text>
        <r>
          <rPr>
            <sz val="9"/>
            <color rgb="FF000000"/>
            <rFont val="ＭＳ Ｐゴシック"/>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rPr>
          <t>前年度（令和６年度）に提出した様式２に記載した令和６年度目標値を記入してください。</t>
        </r>
      </text>
    </comment>
    <comment ref="H29" authorId="0" shapeId="0">
      <text>
        <r>
          <rPr>
            <sz val="9"/>
            <color rgb="FF000000"/>
            <rFont val="ＭＳ Ｐゴシック"/>
          </rPr>
          <t>右上のフローから、自動的に計算されます。</t>
        </r>
      </text>
    </comment>
    <comment ref="AA29" authorId="0" shapeId="0">
      <text>
        <r>
          <rPr>
            <sz val="9"/>
            <color rgb="FF000000"/>
            <rFont val="ＭＳ Ｐゴシック"/>
          </rPr>
          <t>同上</t>
        </r>
      </text>
    </comment>
    <comment ref="D30" authorId="0" shapeId="0">
      <text>
        <r>
          <rPr>
            <sz val="9"/>
            <color rgb="FF000000"/>
            <rFont val="ＭＳ Ｐゴシック"/>
          </rPr>
          <t>前年度（令和６年度）に提出した様式２に記載した令和６年度目標値を記入してください。</t>
        </r>
      </text>
    </comment>
    <comment ref="H30" authorId="0" shapeId="0">
      <text>
        <r>
          <rPr>
            <sz val="9"/>
            <color rgb="FF000000"/>
            <rFont val="ＭＳ Ｐゴシック"/>
          </rPr>
          <t>右上のフローから、自動的に計算されます。</t>
        </r>
      </text>
    </comment>
    <comment ref="R30" authorId="0" shapeId="0">
      <text>
        <r>
          <rPr>
            <sz val="9"/>
            <color rgb="FF000000"/>
            <rFont val="ＭＳ Ｐゴシック"/>
          </rPr>
          <t>右側にある3つの委託目的別内訳量から、自動的に計算されます。</t>
        </r>
      </text>
    </comment>
    <comment ref="AA30" authorId="0" shapeId="0">
      <text>
        <r>
          <rPr>
            <sz val="9"/>
            <color rgb="FF000000"/>
            <rFont val="ＭＳ Ｐゴシック"/>
          </rPr>
          <t>同上</t>
        </r>
      </text>
    </comment>
    <comment ref="AL30" authorId="0" shapeId="0">
      <text>
        <r>
          <rPr>
            <sz val="9"/>
            <color rgb="FF000000"/>
            <rFont val="ＭＳ Ｐゴシック"/>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rPr>
          <t>前年度（令和６年度）に提出した様式２に記載した令和６年度目標値を記入してください。</t>
        </r>
      </text>
    </comment>
    <comment ref="H31" authorId="0" shapeId="0">
      <text>
        <r>
          <rPr>
            <sz val="9"/>
            <color rgb="FF000000"/>
            <rFont val="ＭＳ Ｐゴシック"/>
          </rPr>
          <t>右上のフローから、自動的に計算されます。</t>
        </r>
      </text>
    </comment>
    <comment ref="AS31" authorId="0" shapeId="0">
      <text>
        <r>
          <rPr>
            <sz val="9"/>
            <color rgb="FF000000"/>
            <rFont val="ＭＳ Ｐゴシック"/>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rPr>
          <t>前年度（令和６年度）に提出した様式２に記載した令和６年度目標値を記入してください。</t>
        </r>
      </text>
    </comment>
    <comment ref="H32" authorId="0" shapeId="0">
      <text>
        <r>
          <rPr>
            <sz val="9"/>
            <color rgb="FF000000"/>
            <rFont val="ＭＳ Ｐゴシック"/>
          </rPr>
          <t>右上のフローから、自動的に計算されます。</t>
        </r>
      </text>
    </comment>
    <comment ref="D33" authorId="0" shapeId="0">
      <text>
        <r>
          <rPr>
            <sz val="9"/>
            <color rgb="FF000000"/>
            <rFont val="ＭＳ Ｐゴシック"/>
          </rPr>
          <t>前年度（令和５年度）に提出した様式２に記載した令和６年度目標値を記入してください。</t>
        </r>
      </text>
    </comment>
    <comment ref="H33" authorId="0" shapeId="0">
      <text>
        <r>
          <rPr>
            <sz val="9"/>
            <color rgb="FF000000"/>
            <rFont val="ＭＳ Ｐゴシック"/>
          </rPr>
          <t>右上のフローから、自動的に計算されます。</t>
        </r>
      </text>
    </comment>
    <comment ref="R33" authorId="0" shapeId="0">
      <text>
        <r>
          <rPr>
            <sz val="9"/>
            <color rgb="FF000000"/>
            <rFont val="ＭＳ Ｐゴシック"/>
          </rPr>
          <t>中間処理を経ずに、産業廃棄物を直接、埋立処分や海洋投入処分の委託をした量を記載してください。</t>
        </r>
      </text>
    </comment>
  </commentList>
</comments>
</file>

<file path=xl/comments17.xml><?xml version="1.0" encoding="utf-8"?>
<comments xmlns:xr="http://schemas.microsoft.com/office/spreadsheetml/2014/revision" xmlns:mc="http://schemas.openxmlformats.org/markup-compatibility/2006" xmlns="http://schemas.openxmlformats.org/spreadsheetml/2006/main" mc:Ignorable="xr">
  <authors>
    <author>作成者</author>
    <author>株式会社リバスタ</author>
  </authors>
  <commentList>
    <comment ref="AS4" authorId="0" shapeId="0">
      <text>
        <r>
          <rPr>
            <sz val="10"/>
            <color rgb="FF000000"/>
            <rFont val="ＭＳ Ｐゴシック"/>
          </rPr>
          <t>「表紙」シートで選択された○印が自動的に反映されます。</t>
        </r>
      </text>
    </comment>
    <comment ref="AU4" authorId="0" shapeId="0">
      <text>
        <r>
          <rPr>
            <sz val="10"/>
            <color rgb="FF000000"/>
            <rFont val="ＭＳ Ｐゴシック"/>
          </rPr>
          <t>「表紙」シートで選択された○印が自動的に反映されます。</t>
        </r>
      </text>
    </comment>
    <comment ref="AF5" authorId="0" shapeId="0">
      <text>
        <r>
          <rPr>
            <b/>
            <sz val="9"/>
            <color rgb="FF000000"/>
            <rFont val="ＭＳ Ｐゴシック"/>
          </rPr>
          <t xml:space="preserve"> </t>
        </r>
        <r>
          <rPr>
            <sz val="10"/>
            <color rgb="FF000000"/>
            <rFont val="ＭＳ Ｐゴシック"/>
          </rPr>
          <t>「表紙」シートに記入された「事業場の名称」が自動的に反映されます。</t>
        </r>
      </text>
    </comment>
    <comment ref="AH9" authorId="0" shapeId="0">
      <text>
        <r>
          <rPr>
            <sz val="9"/>
            <color rgb="FF000000"/>
            <rFont val="ＭＳ Ｐゴシック"/>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rPr>
          <t>自ら中間処理した後の残さについて、自社の他事業場等で処理を行った量を記載してください。</t>
        </r>
      </text>
    </comment>
    <comment ref="AU16" authorId="0" shapeId="0">
      <text>
        <r>
          <rPr>
            <sz val="9"/>
            <color rgb="FF000000"/>
            <rFont val="ＭＳ Ｐゴシック"/>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rPr>
          <t>同上</t>
        </r>
      </text>
    </comment>
    <comment ref="P18" authorId="0" shapeId="0">
      <text>
        <r>
          <rPr>
            <sz val="9"/>
            <color rgb="FF000000"/>
            <rFont val="ＭＳ Ｐゴシック"/>
          </rPr>
          <t>発生事業場内で破砕や脱水、焼却などの中間処理を行った量を記載してください。</t>
        </r>
      </text>
    </comment>
    <comment ref="Y18" authorId="0" shapeId="0">
      <text>
        <r>
          <rPr>
            <sz val="9"/>
            <color rgb="FF000000"/>
            <rFont val="ＭＳ Ｐゴシック"/>
          </rPr>
          <t>⑧、⑨、※3及びｂの合計から自動的に計算されます。</t>
        </r>
      </text>
    </comment>
    <comment ref="AH18" authorId="0" shapeId="0">
      <text>
        <r>
          <rPr>
            <sz val="9"/>
            <color rgb="FF000000"/>
            <rFont val="ＭＳ Ｐゴシック"/>
          </rPr>
          <t>右にあるｂ-1およびｂ-2から、自動的に計算されます。</t>
        </r>
      </text>
    </comment>
    <comment ref="AO18" authorId="0" shapeId="0">
      <text>
        <r>
          <rPr>
            <sz val="9"/>
            <color rgb="FF000000"/>
            <rFont val="ＭＳ Ｐゴシック"/>
          </rPr>
          <t>右側にある3つの委託目的別内訳量から、自動的に計算されます。</t>
        </r>
      </text>
    </comment>
    <comment ref="AU18" authorId="0" shapeId="0">
      <text>
        <r>
          <rPr>
            <sz val="9"/>
            <color rgb="FF000000"/>
            <rFont val="ＭＳ Ｐゴシック"/>
          </rPr>
          <t>同上</t>
        </r>
      </text>
    </comment>
    <comment ref="P21" authorId="0" shapeId="0">
      <text>
        <r>
          <rPr>
            <sz val="9"/>
            <color rgb="FF000000"/>
            <rFont val="ＭＳ Ｐゴシック"/>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rPr>
          <t>前年度（令和６年度）に提出した様式２に記載した令和６年度目標値を記入してください。</t>
        </r>
      </text>
    </comment>
    <comment ref="H24" authorId="0" shapeId="0">
      <text>
        <r>
          <rPr>
            <sz val="9"/>
            <color rgb="FF000000"/>
            <rFont val="ＭＳ Ｐゴシック"/>
          </rPr>
          <t>右上のフローから、自動的に計算されます。</t>
        </r>
      </text>
    </comment>
    <comment ref="P24" authorId="0" shapeId="0">
      <text>
        <r>
          <rPr>
            <sz val="9"/>
            <color rgb="FF000000"/>
            <rFont val="ＭＳ Ｐゴシック"/>
          </rPr>
          <t>発生事業場内での処理ではなく、自社の他事業場等で処理を行った量を記載してください。</t>
        </r>
      </text>
    </comment>
    <comment ref="AS24" authorId="0" shapeId="0">
      <text>
        <r>
          <rPr>
            <sz val="9"/>
            <color rgb="FF000000"/>
            <rFont val="ＭＳ Ｐゴシック"/>
          </rPr>
          <t>「ｂ-1中間処理委託量」の「再生利用前委託量」と「Ｂ-1中間処理委託量」の「再生利用前委託量」の合計が自動的に計算されます。</t>
        </r>
      </text>
    </comment>
    <comment ref="D25" authorId="0" shapeId="0">
      <text>
        <r>
          <rPr>
            <sz val="9"/>
            <color rgb="FF000000"/>
            <rFont val="ＭＳ Ｐゴシック"/>
          </rPr>
          <t>前年度（令和６年度）に提出した様式２に記載した令和６年度目標値を記入してください。</t>
        </r>
      </text>
    </comment>
    <comment ref="H25" authorId="0" shapeId="0">
      <text>
        <r>
          <rPr>
            <sz val="9"/>
            <color rgb="FF000000"/>
            <rFont val="ＭＳ Ｐゴシック"/>
          </rPr>
          <t>右上のフローから、自動的に計算されます。</t>
        </r>
      </text>
    </comment>
    <comment ref="D26" authorId="0" shapeId="0">
      <text>
        <r>
          <rPr>
            <sz val="9"/>
            <color rgb="FF000000"/>
            <rFont val="ＭＳ Ｐゴシック"/>
          </rPr>
          <t>前年度（令和６年度）に提出した様式２に記載した令和６年度目標値を記入してください。</t>
        </r>
      </text>
    </comment>
    <comment ref="H26" authorId="0" shapeId="0">
      <text>
        <r>
          <rPr>
            <sz val="9"/>
            <color rgb="FF000000"/>
            <rFont val="ＭＳ Ｐゴシック"/>
          </rPr>
          <t>右上のフローから、自動的に計算されます。</t>
        </r>
      </text>
    </comment>
    <comment ref="D27" authorId="0" shapeId="0">
      <text>
        <r>
          <rPr>
            <sz val="9"/>
            <color rgb="FF000000"/>
            <rFont val="ＭＳ Ｐゴシック"/>
          </rPr>
          <t>前年度（令和６年度）に提出した様式２に記載した令和６年度目標値を記入してください。</t>
        </r>
      </text>
    </comment>
    <comment ref="H27" authorId="0" shapeId="0">
      <text>
        <r>
          <rPr>
            <sz val="9"/>
            <color rgb="FF000000"/>
            <rFont val="ＭＳ Ｐゴシック"/>
          </rPr>
          <t>右上のフローから、自動的に計算されます。</t>
        </r>
      </text>
    </comment>
    <comment ref="P27" authorId="0" shapeId="0">
      <text>
        <r>
          <rPr>
            <sz val="9"/>
            <color rgb="FF000000"/>
            <rFont val="ＭＳ Ｐゴシック"/>
          </rPr>
          <t>下にあるＢ-1およびＢ-2から、自動的に計算されます。</t>
        </r>
      </text>
    </comment>
    <comment ref="AL27" authorId="0" shapeId="0">
      <text>
        <r>
          <rPr>
            <sz val="9"/>
            <color rgb="FF000000"/>
            <rFont val="ＭＳ Ｐゴシック"/>
          </rPr>
          <t>Ｂとｂの合計が自動的に計算されます。</t>
        </r>
      </text>
    </comment>
    <comment ref="AS27" authorId="0" shapeId="0">
      <text>
        <r>
          <rPr>
            <sz val="9"/>
            <color rgb="FF000000"/>
            <rFont val="ＭＳ Ｐゴシック"/>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rPr>
          <t>前年度（令和６年度）に提出した様式２に記載した令和６年度目標値を記入してください。</t>
        </r>
      </text>
    </comment>
    <comment ref="H28" authorId="0" shapeId="0">
      <text>
        <r>
          <rPr>
            <sz val="9"/>
            <color rgb="FF000000"/>
            <rFont val="ＭＳ Ｐゴシック"/>
          </rPr>
          <t>右上のフローから、自動的に計算されます。</t>
        </r>
      </text>
    </comment>
    <comment ref="AA28" authorId="0" shapeId="0">
      <text>
        <r>
          <rPr>
            <sz val="9"/>
            <color rgb="FF000000"/>
            <rFont val="ＭＳ Ｐゴシック"/>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rPr>
          <t>前年度（令和６年度）に提出した様式２に記載した令和６年度目標値を記入してください。</t>
        </r>
      </text>
    </comment>
    <comment ref="H29" authorId="0" shapeId="0">
      <text>
        <r>
          <rPr>
            <sz val="9"/>
            <color rgb="FF000000"/>
            <rFont val="ＭＳ Ｐゴシック"/>
          </rPr>
          <t>右上のフローから、自動的に計算されます。</t>
        </r>
      </text>
    </comment>
    <comment ref="AA29" authorId="0" shapeId="0">
      <text>
        <r>
          <rPr>
            <sz val="9"/>
            <color rgb="FF000000"/>
            <rFont val="ＭＳ Ｐゴシック"/>
          </rPr>
          <t>同上</t>
        </r>
      </text>
    </comment>
    <comment ref="D30" authorId="0" shapeId="0">
      <text>
        <r>
          <rPr>
            <sz val="9"/>
            <color rgb="FF000000"/>
            <rFont val="ＭＳ Ｐゴシック"/>
          </rPr>
          <t>前年度（令和６年度）に提出した様式２に記載した令和６年度目標値を記入してください。</t>
        </r>
      </text>
    </comment>
    <comment ref="H30" authorId="0" shapeId="0">
      <text>
        <r>
          <rPr>
            <sz val="9"/>
            <color rgb="FF000000"/>
            <rFont val="ＭＳ Ｐゴシック"/>
          </rPr>
          <t>右上のフローから、自動的に計算されます。</t>
        </r>
      </text>
    </comment>
    <comment ref="R30" authorId="0" shapeId="0">
      <text>
        <r>
          <rPr>
            <sz val="9"/>
            <color rgb="FF000000"/>
            <rFont val="ＭＳ Ｐゴシック"/>
          </rPr>
          <t>右側にある3つの委託目的別内訳量から、自動的に計算されます。</t>
        </r>
      </text>
    </comment>
    <comment ref="AA30" authorId="0" shapeId="0">
      <text>
        <r>
          <rPr>
            <sz val="9"/>
            <color rgb="FF000000"/>
            <rFont val="ＭＳ Ｐゴシック"/>
          </rPr>
          <t>同上</t>
        </r>
      </text>
    </comment>
    <comment ref="AL30" authorId="0" shapeId="0">
      <text>
        <r>
          <rPr>
            <sz val="9"/>
            <color rgb="FF000000"/>
            <rFont val="ＭＳ Ｐゴシック"/>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rPr>
          <t>前年度（令和６年度）に提出した様式２に記載した令和６年度目標値を記入してください。</t>
        </r>
      </text>
    </comment>
    <comment ref="H31" authorId="0" shapeId="0">
      <text>
        <r>
          <rPr>
            <sz val="9"/>
            <color rgb="FF000000"/>
            <rFont val="ＭＳ Ｐゴシック"/>
          </rPr>
          <t>右上のフローから、自動的に計算されます。</t>
        </r>
      </text>
    </comment>
    <comment ref="AS31" authorId="0" shapeId="0">
      <text>
        <r>
          <rPr>
            <sz val="9"/>
            <color rgb="FF000000"/>
            <rFont val="ＭＳ Ｐゴシック"/>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rPr>
          <t>前年度（令和６年度）に提出した様式２に記載した令和６年度目標値を記入してください。</t>
        </r>
      </text>
    </comment>
    <comment ref="H32" authorId="0" shapeId="0">
      <text>
        <r>
          <rPr>
            <sz val="9"/>
            <color rgb="FF000000"/>
            <rFont val="ＭＳ Ｐゴシック"/>
          </rPr>
          <t>右上のフローから、自動的に計算されます。</t>
        </r>
      </text>
    </comment>
    <comment ref="D33" authorId="0" shapeId="0">
      <text>
        <r>
          <rPr>
            <sz val="9"/>
            <color rgb="FF000000"/>
            <rFont val="ＭＳ Ｐゴシック"/>
          </rPr>
          <t>前年度（令和５年度）に提出した様式２に記載した令和６年度目標値を記入してください。</t>
        </r>
      </text>
    </comment>
    <comment ref="H33" authorId="0" shapeId="0">
      <text>
        <r>
          <rPr>
            <sz val="9"/>
            <color rgb="FF000000"/>
            <rFont val="ＭＳ Ｐゴシック"/>
          </rPr>
          <t>右上のフローから、自動的に計算されます。</t>
        </r>
      </text>
    </comment>
    <comment ref="R33" authorId="0" shapeId="0">
      <text>
        <r>
          <rPr>
            <sz val="9"/>
            <color rgb="FF000000"/>
            <rFont val="ＭＳ Ｐゴシック"/>
          </rPr>
          <t>中間処理を経ずに、産業廃棄物を直接、埋立処分や海洋投入処分の委託をした量を記載してください。</t>
        </r>
      </text>
    </comment>
  </commentList>
</comments>
</file>

<file path=xl/comments18.xml><?xml version="1.0" encoding="utf-8"?>
<comments xmlns:xr="http://schemas.microsoft.com/office/spreadsheetml/2014/revision" xmlns:mc="http://schemas.openxmlformats.org/markup-compatibility/2006" xmlns="http://schemas.openxmlformats.org/spreadsheetml/2006/main" mc:Ignorable="xr">
  <authors>
    <author>作成者</author>
    <author>株式会社リバスタ</author>
  </authors>
  <commentList>
    <comment ref="AS4" authorId="0" shapeId="0">
      <text>
        <r>
          <rPr>
            <sz val="10"/>
            <color rgb="FF000000"/>
            <rFont val="ＭＳ Ｐゴシック"/>
          </rPr>
          <t>「表紙」シートで選択された○印が自動的に反映されます。</t>
        </r>
      </text>
    </comment>
    <comment ref="AU4" authorId="0" shapeId="0">
      <text>
        <r>
          <rPr>
            <sz val="10"/>
            <color rgb="FF000000"/>
            <rFont val="ＭＳ Ｐゴシック"/>
          </rPr>
          <t>「表紙」シートで選択された○印が自動的に反映されます。</t>
        </r>
      </text>
    </comment>
    <comment ref="AF5" authorId="0" shapeId="0">
      <text>
        <r>
          <rPr>
            <b/>
            <sz val="9"/>
            <color rgb="FF000000"/>
            <rFont val="ＭＳ Ｐゴシック"/>
          </rPr>
          <t xml:space="preserve"> </t>
        </r>
        <r>
          <rPr>
            <sz val="10"/>
            <color rgb="FF000000"/>
            <rFont val="ＭＳ Ｐゴシック"/>
          </rPr>
          <t>「表紙」シートに記入された「事業場の名称」が自動的に反映されます。</t>
        </r>
      </text>
    </comment>
    <comment ref="AH9" authorId="0" shapeId="0">
      <text>
        <r>
          <rPr>
            <sz val="9"/>
            <color rgb="FF000000"/>
            <rFont val="ＭＳ Ｐゴシック"/>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rPr>
          <t>自ら中間処理した後の残さについて、自社の他事業場等で処理を行った量を記載してください。</t>
        </r>
      </text>
    </comment>
    <comment ref="AU16" authorId="0" shapeId="0">
      <text>
        <r>
          <rPr>
            <sz val="9"/>
            <color rgb="FF000000"/>
            <rFont val="ＭＳ Ｐゴシック"/>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rPr>
          <t>同上</t>
        </r>
      </text>
    </comment>
    <comment ref="P18" authorId="0" shapeId="0">
      <text>
        <r>
          <rPr>
            <sz val="9"/>
            <color rgb="FF000000"/>
            <rFont val="ＭＳ Ｐゴシック"/>
          </rPr>
          <t>発生事業場内で破砕や脱水、焼却などの中間処理を行った量を記載してください。</t>
        </r>
      </text>
    </comment>
    <comment ref="Y18" authorId="0" shapeId="0">
      <text>
        <r>
          <rPr>
            <sz val="9"/>
            <color rgb="FF000000"/>
            <rFont val="ＭＳ Ｐゴシック"/>
          </rPr>
          <t>⑧、⑨、※3及びｂの合計から自動的に計算されます。</t>
        </r>
      </text>
    </comment>
    <comment ref="AH18" authorId="0" shapeId="0">
      <text>
        <r>
          <rPr>
            <sz val="9"/>
            <color rgb="FF000000"/>
            <rFont val="ＭＳ Ｐゴシック"/>
          </rPr>
          <t>右にあるｂ-1およびｂ-2から、自動的に計算されます。</t>
        </r>
      </text>
    </comment>
    <comment ref="AO18" authorId="0" shapeId="0">
      <text>
        <r>
          <rPr>
            <sz val="9"/>
            <color rgb="FF000000"/>
            <rFont val="ＭＳ Ｐゴシック"/>
          </rPr>
          <t>右側にある3つの委託目的別内訳量から、自動的に計算されます。</t>
        </r>
      </text>
    </comment>
    <comment ref="AU18" authorId="0" shapeId="0">
      <text>
        <r>
          <rPr>
            <sz val="9"/>
            <color rgb="FF000000"/>
            <rFont val="ＭＳ Ｐゴシック"/>
          </rPr>
          <t>同上</t>
        </r>
      </text>
    </comment>
    <comment ref="P21" authorId="0" shapeId="0">
      <text>
        <r>
          <rPr>
            <sz val="9"/>
            <color rgb="FF000000"/>
            <rFont val="ＭＳ Ｐゴシック"/>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rPr>
          <t>前年度（令和６年度）に提出した様式２に記載した令和６年度目標値を記入してください。</t>
        </r>
      </text>
    </comment>
    <comment ref="H24" authorId="0" shapeId="0">
      <text>
        <r>
          <rPr>
            <sz val="9"/>
            <color rgb="FF000000"/>
            <rFont val="ＭＳ Ｐゴシック"/>
          </rPr>
          <t>右上のフローから、自動的に計算されます。</t>
        </r>
      </text>
    </comment>
    <comment ref="P24" authorId="0" shapeId="0">
      <text>
        <r>
          <rPr>
            <sz val="9"/>
            <color rgb="FF000000"/>
            <rFont val="ＭＳ Ｐゴシック"/>
          </rPr>
          <t>発生事業場内での処理ではなく、自社の他事業場等で処理を行った量を記載してください。</t>
        </r>
      </text>
    </comment>
    <comment ref="AS24" authorId="0" shapeId="0">
      <text>
        <r>
          <rPr>
            <sz val="9"/>
            <color rgb="FF000000"/>
            <rFont val="ＭＳ Ｐゴシック"/>
          </rPr>
          <t>「ｂ-1中間処理委託量」の「再生利用前委託量」と「Ｂ-1中間処理委託量」の「再生利用前委託量」の合計が自動的に計算されます。</t>
        </r>
      </text>
    </comment>
    <comment ref="D25" authorId="0" shapeId="0">
      <text>
        <r>
          <rPr>
            <sz val="9"/>
            <color rgb="FF000000"/>
            <rFont val="ＭＳ Ｐゴシック"/>
          </rPr>
          <t>前年度（令和６年度）に提出した様式２に記載した令和６年度目標値を記入してください。</t>
        </r>
      </text>
    </comment>
    <comment ref="H25" authorId="0" shapeId="0">
      <text>
        <r>
          <rPr>
            <sz val="9"/>
            <color rgb="FF000000"/>
            <rFont val="ＭＳ Ｐゴシック"/>
          </rPr>
          <t>右上のフローから、自動的に計算されます。</t>
        </r>
      </text>
    </comment>
    <comment ref="D26" authorId="0" shapeId="0">
      <text>
        <r>
          <rPr>
            <sz val="9"/>
            <color rgb="FF000000"/>
            <rFont val="ＭＳ Ｐゴシック"/>
          </rPr>
          <t>前年度（令和６年度）に提出した様式２に記載した令和６年度目標値を記入してください。</t>
        </r>
      </text>
    </comment>
    <comment ref="H26" authorId="0" shapeId="0">
      <text>
        <r>
          <rPr>
            <sz val="9"/>
            <color rgb="FF000000"/>
            <rFont val="ＭＳ Ｐゴシック"/>
          </rPr>
          <t>右上のフローから、自動的に計算されます。</t>
        </r>
      </text>
    </comment>
    <comment ref="D27" authorId="0" shapeId="0">
      <text>
        <r>
          <rPr>
            <sz val="9"/>
            <color rgb="FF000000"/>
            <rFont val="ＭＳ Ｐゴシック"/>
          </rPr>
          <t>前年度（令和６年度）に提出した様式２に記載した令和６年度目標値を記入してください。</t>
        </r>
      </text>
    </comment>
    <comment ref="H27" authorId="0" shapeId="0">
      <text>
        <r>
          <rPr>
            <sz val="9"/>
            <color rgb="FF000000"/>
            <rFont val="ＭＳ Ｐゴシック"/>
          </rPr>
          <t>右上のフローから、自動的に計算されます。</t>
        </r>
      </text>
    </comment>
    <comment ref="P27" authorId="0" shapeId="0">
      <text>
        <r>
          <rPr>
            <sz val="9"/>
            <color rgb="FF000000"/>
            <rFont val="ＭＳ Ｐゴシック"/>
          </rPr>
          <t>下にあるＢ-1およびＢ-2から、自動的に計算されます。</t>
        </r>
      </text>
    </comment>
    <comment ref="AL27" authorId="0" shapeId="0">
      <text>
        <r>
          <rPr>
            <sz val="9"/>
            <color rgb="FF000000"/>
            <rFont val="ＭＳ Ｐゴシック"/>
          </rPr>
          <t>Ｂとｂの合計が自動的に計算されます。</t>
        </r>
      </text>
    </comment>
    <comment ref="AS27" authorId="0" shapeId="0">
      <text>
        <r>
          <rPr>
            <sz val="9"/>
            <color rgb="FF000000"/>
            <rFont val="ＭＳ Ｐゴシック"/>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rPr>
          <t>前年度（令和６年度）に提出した様式２に記載した令和６年度目標値を記入してください。</t>
        </r>
      </text>
    </comment>
    <comment ref="H28" authorId="0" shapeId="0">
      <text>
        <r>
          <rPr>
            <sz val="9"/>
            <color rgb="FF000000"/>
            <rFont val="ＭＳ Ｐゴシック"/>
          </rPr>
          <t>右上のフローから、自動的に計算されます。</t>
        </r>
      </text>
    </comment>
    <comment ref="AA28" authorId="0" shapeId="0">
      <text>
        <r>
          <rPr>
            <sz val="9"/>
            <color rgb="FF000000"/>
            <rFont val="ＭＳ Ｐゴシック"/>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rPr>
          <t>前年度（令和６年度）に提出した様式２に記載した令和６年度目標値を記入してください。</t>
        </r>
      </text>
    </comment>
    <comment ref="H29" authorId="0" shapeId="0">
      <text>
        <r>
          <rPr>
            <sz val="9"/>
            <color rgb="FF000000"/>
            <rFont val="ＭＳ Ｐゴシック"/>
          </rPr>
          <t>右上のフローから、自動的に計算されます。</t>
        </r>
      </text>
    </comment>
    <comment ref="AA29" authorId="0" shapeId="0">
      <text>
        <r>
          <rPr>
            <sz val="9"/>
            <color rgb="FF000000"/>
            <rFont val="ＭＳ Ｐゴシック"/>
          </rPr>
          <t>同上</t>
        </r>
      </text>
    </comment>
    <comment ref="D30" authorId="0" shapeId="0">
      <text>
        <r>
          <rPr>
            <sz val="9"/>
            <color rgb="FF000000"/>
            <rFont val="ＭＳ Ｐゴシック"/>
          </rPr>
          <t>前年度（令和６年度）に提出した様式２に記載した令和６年度目標値を記入してください。</t>
        </r>
      </text>
    </comment>
    <comment ref="H30" authorId="0" shapeId="0">
      <text>
        <r>
          <rPr>
            <sz val="9"/>
            <color rgb="FF000000"/>
            <rFont val="ＭＳ Ｐゴシック"/>
          </rPr>
          <t>右上のフローから、自動的に計算されます。</t>
        </r>
      </text>
    </comment>
    <comment ref="R30" authorId="0" shapeId="0">
      <text>
        <r>
          <rPr>
            <sz val="9"/>
            <color rgb="FF000000"/>
            <rFont val="ＭＳ Ｐゴシック"/>
          </rPr>
          <t>右側にある3つの委託目的別内訳量から、自動的に計算されます。</t>
        </r>
      </text>
    </comment>
    <comment ref="AA30" authorId="0" shapeId="0">
      <text>
        <r>
          <rPr>
            <sz val="9"/>
            <color rgb="FF000000"/>
            <rFont val="ＭＳ Ｐゴシック"/>
          </rPr>
          <t>同上</t>
        </r>
      </text>
    </comment>
    <comment ref="AL30" authorId="0" shapeId="0">
      <text>
        <r>
          <rPr>
            <sz val="9"/>
            <color rgb="FF000000"/>
            <rFont val="ＭＳ Ｐゴシック"/>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rPr>
          <t>前年度（令和６年度）に提出した様式２に記載した令和６年度目標値を記入してください。</t>
        </r>
      </text>
    </comment>
    <comment ref="H31" authorId="0" shapeId="0">
      <text>
        <r>
          <rPr>
            <sz val="9"/>
            <color rgb="FF000000"/>
            <rFont val="ＭＳ Ｐゴシック"/>
          </rPr>
          <t>右上のフローから、自動的に計算されます。</t>
        </r>
      </text>
    </comment>
    <comment ref="AS31" authorId="0" shapeId="0">
      <text>
        <r>
          <rPr>
            <sz val="9"/>
            <color rgb="FF000000"/>
            <rFont val="ＭＳ Ｐゴシック"/>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rPr>
          <t>前年度（令和６年度）に提出した様式２に記載した令和６年度目標値を記入してください。</t>
        </r>
      </text>
    </comment>
    <comment ref="H32" authorId="0" shapeId="0">
      <text>
        <r>
          <rPr>
            <sz val="9"/>
            <color rgb="FF000000"/>
            <rFont val="ＭＳ Ｐゴシック"/>
          </rPr>
          <t>右上のフローから、自動的に計算されます。</t>
        </r>
      </text>
    </comment>
    <comment ref="D33" authorId="0" shapeId="0">
      <text>
        <r>
          <rPr>
            <sz val="9"/>
            <color rgb="FF000000"/>
            <rFont val="ＭＳ Ｐゴシック"/>
          </rPr>
          <t>前年度（令和５年度）に提出した様式２に記載した令和６年度目標値を記入してください。</t>
        </r>
      </text>
    </comment>
    <comment ref="H33" authorId="0" shapeId="0">
      <text>
        <r>
          <rPr>
            <sz val="9"/>
            <color rgb="FF000000"/>
            <rFont val="ＭＳ Ｐゴシック"/>
          </rPr>
          <t>右上のフローから、自動的に計算されます。</t>
        </r>
      </text>
    </comment>
    <comment ref="R33" authorId="0" shapeId="0">
      <text>
        <r>
          <rPr>
            <sz val="9"/>
            <color rgb="FF000000"/>
            <rFont val="ＭＳ Ｐゴシック"/>
          </rPr>
          <t>中間処理を経ずに、産業廃棄物を直接、埋立処分や海洋投入処分の委託をした量を記載してください。</t>
        </r>
      </text>
    </comment>
  </commentList>
</comments>
</file>

<file path=xl/comments19.xml><?xml version="1.0" encoding="utf-8"?>
<comments xmlns:xr="http://schemas.microsoft.com/office/spreadsheetml/2014/revision" xmlns:mc="http://schemas.openxmlformats.org/markup-compatibility/2006" xmlns="http://schemas.openxmlformats.org/spreadsheetml/2006/main" mc:Ignorable="xr">
  <authors>
    <author>作成者</author>
    <author>株式会社リバスタ</author>
  </authors>
  <commentList>
    <comment ref="AS4" authorId="0" shapeId="0">
      <text>
        <r>
          <rPr>
            <sz val="10"/>
            <color rgb="FF000000"/>
            <rFont val="ＭＳ Ｐゴシック"/>
          </rPr>
          <t>「表紙」シートで選択された○印が自動的に反映されます。</t>
        </r>
      </text>
    </comment>
    <comment ref="AU4" authorId="0" shapeId="0">
      <text>
        <r>
          <rPr>
            <sz val="10"/>
            <color rgb="FF000000"/>
            <rFont val="ＭＳ Ｐゴシック"/>
          </rPr>
          <t>「表紙」シートで選択された○印が自動的に反映されます。</t>
        </r>
      </text>
    </comment>
    <comment ref="AF5" authorId="0" shapeId="0">
      <text>
        <r>
          <rPr>
            <b/>
            <sz val="9"/>
            <color rgb="FF000000"/>
            <rFont val="ＭＳ Ｐゴシック"/>
          </rPr>
          <t xml:space="preserve"> </t>
        </r>
        <r>
          <rPr>
            <sz val="10"/>
            <color rgb="FF000000"/>
            <rFont val="ＭＳ Ｐゴシック"/>
          </rPr>
          <t>「表紙」シートに記入された「事業場の名称」が自動的に反映されます。</t>
        </r>
      </text>
    </comment>
    <comment ref="AH9" authorId="0" shapeId="0">
      <text>
        <r>
          <rPr>
            <sz val="9"/>
            <color rgb="FF000000"/>
            <rFont val="ＭＳ Ｐゴシック"/>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rPr>
          <t>自ら中間処理した後の残さについて、自社の他事業場等で処理を行った量を記載してください。</t>
        </r>
      </text>
    </comment>
    <comment ref="AU16" authorId="0" shapeId="0">
      <text>
        <r>
          <rPr>
            <sz val="9"/>
            <color rgb="FF000000"/>
            <rFont val="ＭＳ Ｐゴシック"/>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rPr>
          <t>同上</t>
        </r>
      </text>
    </comment>
    <comment ref="P18" authorId="0" shapeId="0">
      <text>
        <r>
          <rPr>
            <sz val="9"/>
            <color rgb="FF000000"/>
            <rFont val="ＭＳ Ｐゴシック"/>
          </rPr>
          <t>発生事業場内で破砕や脱水、焼却などの中間処理を行った量を記載してください。</t>
        </r>
      </text>
    </comment>
    <comment ref="Y18" authorId="0" shapeId="0">
      <text>
        <r>
          <rPr>
            <sz val="9"/>
            <color rgb="FF000000"/>
            <rFont val="ＭＳ Ｐゴシック"/>
          </rPr>
          <t>⑧、⑨、※3及びｂの合計から自動的に計算されます。</t>
        </r>
      </text>
    </comment>
    <comment ref="AH18" authorId="0" shapeId="0">
      <text>
        <r>
          <rPr>
            <sz val="9"/>
            <color rgb="FF000000"/>
            <rFont val="ＭＳ Ｐゴシック"/>
          </rPr>
          <t>右にあるｂ-1およびｂ-2から、自動的に計算されます。</t>
        </r>
      </text>
    </comment>
    <comment ref="AO18" authorId="0" shapeId="0">
      <text>
        <r>
          <rPr>
            <sz val="9"/>
            <color rgb="FF000000"/>
            <rFont val="ＭＳ Ｐゴシック"/>
          </rPr>
          <t>右側にある3つの委託目的別内訳量から、自動的に計算されます。</t>
        </r>
      </text>
    </comment>
    <comment ref="AU18" authorId="0" shapeId="0">
      <text>
        <r>
          <rPr>
            <sz val="9"/>
            <color rgb="FF000000"/>
            <rFont val="ＭＳ Ｐゴシック"/>
          </rPr>
          <t>同上</t>
        </r>
      </text>
    </comment>
    <comment ref="P21" authorId="0" shapeId="0">
      <text>
        <r>
          <rPr>
            <sz val="9"/>
            <color rgb="FF000000"/>
            <rFont val="ＭＳ Ｐゴシック"/>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rPr>
          <t>前年度（令和６年度）に提出した様式２に記載した令和６年度目標値を記入してください。</t>
        </r>
      </text>
    </comment>
    <comment ref="H24" authorId="0" shapeId="0">
      <text>
        <r>
          <rPr>
            <sz val="9"/>
            <color rgb="FF000000"/>
            <rFont val="ＭＳ Ｐゴシック"/>
          </rPr>
          <t>右上のフローから、自動的に計算されます。</t>
        </r>
      </text>
    </comment>
    <comment ref="P24" authorId="0" shapeId="0">
      <text>
        <r>
          <rPr>
            <sz val="9"/>
            <color rgb="FF000000"/>
            <rFont val="ＭＳ Ｐゴシック"/>
          </rPr>
          <t>発生事業場内での処理ではなく、自社の他事業場等で処理を行った量を記載してください。</t>
        </r>
      </text>
    </comment>
    <comment ref="AS24" authorId="0" shapeId="0">
      <text>
        <r>
          <rPr>
            <sz val="9"/>
            <color rgb="FF000000"/>
            <rFont val="ＭＳ Ｐゴシック"/>
          </rPr>
          <t>「ｂ-1中間処理委託量」の「再生利用前委託量」と「Ｂ-1中間処理委託量」の「再生利用前委託量」の合計が自動的に計算されます。</t>
        </r>
      </text>
    </comment>
    <comment ref="D25" authorId="0" shapeId="0">
      <text>
        <r>
          <rPr>
            <sz val="9"/>
            <color rgb="FF000000"/>
            <rFont val="ＭＳ Ｐゴシック"/>
          </rPr>
          <t>前年度（令和６年度）に提出した様式２に記載した令和６年度目標値を記入してください。</t>
        </r>
      </text>
    </comment>
    <comment ref="H25" authorId="0" shapeId="0">
      <text>
        <r>
          <rPr>
            <sz val="9"/>
            <color rgb="FF000000"/>
            <rFont val="ＭＳ Ｐゴシック"/>
          </rPr>
          <t>右上のフローから、自動的に計算されます。</t>
        </r>
      </text>
    </comment>
    <comment ref="D26" authorId="0" shapeId="0">
      <text>
        <r>
          <rPr>
            <sz val="9"/>
            <color rgb="FF000000"/>
            <rFont val="ＭＳ Ｐゴシック"/>
          </rPr>
          <t>前年度（令和６年度）に提出した様式２に記載した令和６年度目標値を記入してください。</t>
        </r>
      </text>
    </comment>
    <comment ref="H26" authorId="0" shapeId="0">
      <text>
        <r>
          <rPr>
            <sz val="9"/>
            <color rgb="FF000000"/>
            <rFont val="ＭＳ Ｐゴシック"/>
          </rPr>
          <t>右上のフローから、自動的に計算されます。</t>
        </r>
      </text>
    </comment>
    <comment ref="D27" authorId="0" shapeId="0">
      <text>
        <r>
          <rPr>
            <sz val="9"/>
            <color rgb="FF000000"/>
            <rFont val="ＭＳ Ｐゴシック"/>
          </rPr>
          <t>前年度（令和６年度）に提出した様式２に記載した令和６年度目標値を記入してください。</t>
        </r>
      </text>
    </comment>
    <comment ref="H27" authorId="0" shapeId="0">
      <text>
        <r>
          <rPr>
            <sz val="9"/>
            <color rgb="FF000000"/>
            <rFont val="ＭＳ Ｐゴシック"/>
          </rPr>
          <t>右上のフローから、自動的に計算されます。</t>
        </r>
      </text>
    </comment>
    <comment ref="P27" authorId="0" shapeId="0">
      <text>
        <r>
          <rPr>
            <sz val="9"/>
            <color rgb="FF000000"/>
            <rFont val="ＭＳ Ｐゴシック"/>
          </rPr>
          <t>下にあるＢ-1およびＢ-2から、自動的に計算されます。</t>
        </r>
      </text>
    </comment>
    <comment ref="AL27" authorId="0" shapeId="0">
      <text>
        <r>
          <rPr>
            <sz val="9"/>
            <color rgb="FF000000"/>
            <rFont val="ＭＳ Ｐゴシック"/>
          </rPr>
          <t>Ｂとｂの合計が自動的に計算されます。</t>
        </r>
      </text>
    </comment>
    <comment ref="AS27" authorId="0" shapeId="0">
      <text>
        <r>
          <rPr>
            <sz val="9"/>
            <color rgb="FF000000"/>
            <rFont val="ＭＳ Ｐゴシック"/>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rPr>
          <t>前年度（令和６年度）に提出した様式２に記載した令和６年度目標値を記入してください。</t>
        </r>
      </text>
    </comment>
    <comment ref="H28" authorId="0" shapeId="0">
      <text>
        <r>
          <rPr>
            <sz val="9"/>
            <color rgb="FF000000"/>
            <rFont val="ＭＳ Ｐゴシック"/>
          </rPr>
          <t>右上のフローから、自動的に計算されます。</t>
        </r>
      </text>
    </comment>
    <comment ref="AA28" authorId="0" shapeId="0">
      <text>
        <r>
          <rPr>
            <sz val="9"/>
            <color rgb="FF000000"/>
            <rFont val="ＭＳ Ｐゴシック"/>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rPr>
          <t>前年度（令和６年度）に提出した様式２に記載した令和６年度目標値を記入してください。</t>
        </r>
      </text>
    </comment>
    <comment ref="H29" authorId="0" shapeId="0">
      <text>
        <r>
          <rPr>
            <sz val="9"/>
            <color rgb="FF000000"/>
            <rFont val="ＭＳ Ｐゴシック"/>
          </rPr>
          <t>右上のフローから、自動的に計算されます。</t>
        </r>
      </text>
    </comment>
    <comment ref="AA29" authorId="0" shapeId="0">
      <text>
        <r>
          <rPr>
            <sz val="9"/>
            <color rgb="FF000000"/>
            <rFont val="ＭＳ Ｐゴシック"/>
          </rPr>
          <t>同上</t>
        </r>
      </text>
    </comment>
    <comment ref="D30" authorId="0" shapeId="0">
      <text>
        <r>
          <rPr>
            <sz val="9"/>
            <color rgb="FF000000"/>
            <rFont val="ＭＳ Ｐゴシック"/>
          </rPr>
          <t>前年度（令和６年度）に提出した様式２に記載した令和６年度目標値を記入してください。</t>
        </r>
      </text>
    </comment>
    <comment ref="H30" authorId="0" shapeId="0">
      <text>
        <r>
          <rPr>
            <sz val="9"/>
            <color rgb="FF000000"/>
            <rFont val="ＭＳ Ｐゴシック"/>
          </rPr>
          <t>右上のフローから、自動的に計算されます。</t>
        </r>
      </text>
    </comment>
    <comment ref="R30" authorId="0" shapeId="0">
      <text>
        <r>
          <rPr>
            <sz val="9"/>
            <color rgb="FF000000"/>
            <rFont val="ＭＳ Ｐゴシック"/>
          </rPr>
          <t>右側にある3つの委託目的別内訳量から、自動的に計算されます。</t>
        </r>
      </text>
    </comment>
    <comment ref="AA30" authorId="0" shapeId="0">
      <text>
        <r>
          <rPr>
            <sz val="9"/>
            <color rgb="FF000000"/>
            <rFont val="ＭＳ Ｐゴシック"/>
          </rPr>
          <t>同上</t>
        </r>
      </text>
    </comment>
    <comment ref="AL30" authorId="0" shapeId="0">
      <text>
        <r>
          <rPr>
            <sz val="9"/>
            <color rgb="FF000000"/>
            <rFont val="ＭＳ Ｐゴシック"/>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rPr>
          <t>前年度（令和６年度）に提出した様式２に記載した令和６年度目標値を記入してください。</t>
        </r>
      </text>
    </comment>
    <comment ref="H31" authorId="0" shapeId="0">
      <text>
        <r>
          <rPr>
            <sz val="9"/>
            <color rgb="FF000000"/>
            <rFont val="ＭＳ Ｐゴシック"/>
          </rPr>
          <t>右上のフローから、自動的に計算されます。</t>
        </r>
      </text>
    </comment>
    <comment ref="AS31" authorId="0" shapeId="0">
      <text>
        <r>
          <rPr>
            <sz val="9"/>
            <color rgb="FF000000"/>
            <rFont val="ＭＳ Ｐゴシック"/>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rPr>
          <t>前年度（令和６年度）に提出した様式２に記載した令和６年度目標値を記入してください。</t>
        </r>
      </text>
    </comment>
    <comment ref="H32" authorId="0" shapeId="0">
      <text>
        <r>
          <rPr>
            <sz val="9"/>
            <color rgb="FF000000"/>
            <rFont val="ＭＳ Ｐゴシック"/>
          </rPr>
          <t>右上のフローから、自動的に計算されます。</t>
        </r>
      </text>
    </comment>
    <comment ref="D33" authorId="0" shapeId="0">
      <text>
        <r>
          <rPr>
            <sz val="9"/>
            <color rgb="FF000000"/>
            <rFont val="ＭＳ Ｐゴシック"/>
          </rPr>
          <t>前年度（令和５年度）に提出した様式２に記載した令和６年度目標値を記入してください。</t>
        </r>
      </text>
    </comment>
    <comment ref="H33" authorId="0" shapeId="0">
      <text>
        <r>
          <rPr>
            <sz val="9"/>
            <color rgb="FF000000"/>
            <rFont val="ＭＳ Ｐゴシック"/>
          </rPr>
          <t>右上のフローから、自動的に計算されます。</t>
        </r>
      </text>
    </comment>
    <comment ref="R33" authorId="0" shapeId="0">
      <text>
        <r>
          <rPr>
            <sz val="9"/>
            <color rgb="FF000000"/>
            <rFont val="ＭＳ Ｐゴシック"/>
          </rPr>
          <t>中間処理を経ずに、産業廃棄物を直接、埋立処分や海洋投入処分の委託をした量を記載してください。</t>
        </r>
      </text>
    </comment>
  </commentList>
</comments>
</file>

<file path=xl/comments2.xml><?xml version="1.0" encoding="utf-8"?>
<comments xmlns:xr="http://schemas.microsoft.com/office/spreadsheetml/2014/revision" xmlns:mc="http://schemas.openxmlformats.org/markup-compatibility/2006" xmlns="http://schemas.openxmlformats.org/spreadsheetml/2006/main" mc:Ignorable="xr">
  <authors>
    <author>作成者</author>
    <author>株式会社リバスタ</author>
  </authors>
  <commentList>
    <comment ref="AS4" authorId="0" shapeId="0">
      <text>
        <r>
          <rPr>
            <sz val="10"/>
            <color rgb="FF000000"/>
            <rFont val="ＭＳ Ｐゴシック"/>
          </rPr>
          <t>「表紙」シートで選択された○印が自動的に反映されます。</t>
        </r>
      </text>
    </comment>
    <comment ref="AU4" authorId="0" shapeId="0">
      <text>
        <r>
          <rPr>
            <sz val="10"/>
            <color rgb="FF000000"/>
            <rFont val="ＭＳ Ｐゴシック"/>
          </rPr>
          <t>「表紙」シートで選択された○印が自動的に反映されます。</t>
        </r>
      </text>
    </comment>
    <comment ref="AF5" authorId="0" shapeId="0">
      <text>
        <r>
          <rPr>
            <b/>
            <sz val="9"/>
            <color rgb="FF000000"/>
            <rFont val="ＭＳ Ｐゴシック"/>
          </rPr>
          <t xml:space="preserve"> </t>
        </r>
        <r>
          <rPr>
            <sz val="10"/>
            <color rgb="FF000000"/>
            <rFont val="ＭＳ Ｐゴシック"/>
          </rPr>
          <t>「表紙」シートに記入された「事業場の名称」が自動的に反映されます。</t>
        </r>
      </text>
    </comment>
    <comment ref="AH9" authorId="0" shapeId="0">
      <text>
        <r>
          <rPr>
            <sz val="9"/>
            <color rgb="FF000000"/>
            <rFont val="ＭＳ Ｐゴシック"/>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rPr>
          <t>自ら中間処理した後の残さについて、自社の他事業場等で処理を行った量を記載してください。</t>
        </r>
      </text>
    </comment>
    <comment ref="AU16" authorId="0" shapeId="0">
      <text>
        <r>
          <rPr>
            <sz val="9"/>
            <color rgb="FF000000"/>
            <rFont val="ＭＳ Ｐゴシック"/>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rPr>
          <t>同上</t>
        </r>
      </text>
    </comment>
    <comment ref="P18" authorId="0" shapeId="0">
      <text>
        <r>
          <rPr>
            <sz val="9"/>
            <color rgb="FF000000"/>
            <rFont val="ＭＳ Ｐゴシック"/>
          </rPr>
          <t>発生事業場内で破砕や脱水、焼却などの中間処理を行った量を記載してください。</t>
        </r>
      </text>
    </comment>
    <comment ref="Y18" authorId="0" shapeId="0">
      <text>
        <r>
          <rPr>
            <sz val="9"/>
            <color rgb="FF000000"/>
            <rFont val="ＭＳ Ｐゴシック"/>
          </rPr>
          <t>⑧、⑨、※3及びｂの合計から自動的に計算されます。</t>
        </r>
      </text>
    </comment>
    <comment ref="AH18" authorId="0" shapeId="0">
      <text>
        <r>
          <rPr>
            <sz val="9"/>
            <color rgb="FF000000"/>
            <rFont val="ＭＳ Ｐゴシック"/>
          </rPr>
          <t>右にあるｂ-1およびｂ-2から、自動的に計算されます。</t>
        </r>
      </text>
    </comment>
    <comment ref="AO18" authorId="0" shapeId="0">
      <text>
        <r>
          <rPr>
            <sz val="9"/>
            <color rgb="FF000000"/>
            <rFont val="ＭＳ Ｐゴシック"/>
          </rPr>
          <t>右側にある3つの委託目的別内訳量から、自動的に計算されます。</t>
        </r>
      </text>
    </comment>
    <comment ref="AU18" authorId="0" shapeId="0">
      <text>
        <r>
          <rPr>
            <sz val="9"/>
            <color rgb="FF000000"/>
            <rFont val="ＭＳ Ｐゴシック"/>
          </rPr>
          <t>同上</t>
        </r>
      </text>
    </comment>
    <comment ref="P21" authorId="0" shapeId="0">
      <text>
        <r>
          <rPr>
            <sz val="9"/>
            <color rgb="FF000000"/>
            <rFont val="ＭＳ Ｐゴシック"/>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rPr>
          <t>前年度（令和６年度）に提出した様式２に記載した令和６年度目標値を記入してください。</t>
        </r>
      </text>
    </comment>
    <comment ref="H24" authorId="0" shapeId="0">
      <text>
        <r>
          <rPr>
            <sz val="9"/>
            <color rgb="FF000000"/>
            <rFont val="ＭＳ Ｐゴシック"/>
          </rPr>
          <t>右上のフローから、自動的に計算されます。</t>
        </r>
      </text>
    </comment>
    <comment ref="P24" authorId="0" shapeId="0">
      <text>
        <r>
          <rPr>
            <sz val="9"/>
            <color rgb="FF000000"/>
            <rFont val="ＭＳ Ｐゴシック"/>
          </rPr>
          <t>発生事業場内での処理ではなく、自社の他事業場等で処理を行った量を記載してください。</t>
        </r>
      </text>
    </comment>
    <comment ref="AS24" authorId="0" shapeId="0">
      <text>
        <r>
          <rPr>
            <sz val="9"/>
            <color rgb="FF000000"/>
            <rFont val="ＭＳ Ｐゴシック"/>
          </rPr>
          <t>「ｂ-1中間処理委託量」の「再生利用前委託量」と「Ｂ-1中間処理委託量」の「再生利用前委託量」の合計が自動的に計算されます。</t>
        </r>
      </text>
    </comment>
    <comment ref="D25" authorId="0" shapeId="0">
      <text>
        <r>
          <rPr>
            <sz val="9"/>
            <color rgb="FF000000"/>
            <rFont val="ＭＳ Ｐゴシック"/>
          </rPr>
          <t>前年度（令和６年度）に提出した様式２に記載した令和６年度目標値を記入してください。</t>
        </r>
      </text>
    </comment>
    <comment ref="H25" authorId="0" shapeId="0">
      <text>
        <r>
          <rPr>
            <sz val="9"/>
            <color rgb="FF000000"/>
            <rFont val="ＭＳ Ｐゴシック"/>
          </rPr>
          <t>右上のフローから、自動的に計算されます。</t>
        </r>
      </text>
    </comment>
    <comment ref="D26" authorId="0" shapeId="0">
      <text>
        <r>
          <rPr>
            <sz val="9"/>
            <color rgb="FF000000"/>
            <rFont val="ＭＳ Ｐゴシック"/>
          </rPr>
          <t>前年度（令和６年度）に提出した様式２に記載した令和６年度目標値を記入してください。</t>
        </r>
      </text>
    </comment>
    <comment ref="H26" authorId="0" shapeId="0">
      <text>
        <r>
          <rPr>
            <sz val="9"/>
            <color rgb="FF000000"/>
            <rFont val="ＭＳ Ｐゴシック"/>
          </rPr>
          <t>右上のフローから、自動的に計算されます。</t>
        </r>
      </text>
    </comment>
    <comment ref="D27" authorId="0" shapeId="0">
      <text>
        <r>
          <rPr>
            <sz val="9"/>
            <color rgb="FF000000"/>
            <rFont val="ＭＳ Ｐゴシック"/>
          </rPr>
          <t>前年度（令和６年度）に提出した様式２に記載した令和６年度目標値を記入してください。</t>
        </r>
      </text>
    </comment>
    <comment ref="H27" authorId="0" shapeId="0">
      <text>
        <r>
          <rPr>
            <sz val="9"/>
            <color rgb="FF000000"/>
            <rFont val="ＭＳ Ｐゴシック"/>
          </rPr>
          <t>右上のフローから、自動的に計算されます。</t>
        </r>
      </text>
    </comment>
    <comment ref="P27" authorId="0" shapeId="0">
      <text>
        <r>
          <rPr>
            <sz val="9"/>
            <color rgb="FF000000"/>
            <rFont val="ＭＳ Ｐゴシック"/>
          </rPr>
          <t>下にあるＢ-1およびＢ-2から、自動的に計算されます。</t>
        </r>
      </text>
    </comment>
    <comment ref="AL27" authorId="0" shapeId="0">
      <text>
        <r>
          <rPr>
            <sz val="9"/>
            <color rgb="FF000000"/>
            <rFont val="ＭＳ Ｐゴシック"/>
          </rPr>
          <t>Ｂとｂの合計が自動的に計算されます。</t>
        </r>
      </text>
    </comment>
    <comment ref="AS27" authorId="0" shapeId="0">
      <text>
        <r>
          <rPr>
            <sz val="9"/>
            <color rgb="FF000000"/>
            <rFont val="ＭＳ Ｐゴシック"/>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rPr>
          <t>前年度（令和６年度）に提出した様式２に記載した令和６年度目標値を記入してください。</t>
        </r>
      </text>
    </comment>
    <comment ref="H28" authorId="0" shapeId="0">
      <text>
        <r>
          <rPr>
            <sz val="9"/>
            <color rgb="FF000000"/>
            <rFont val="ＭＳ Ｐゴシック"/>
          </rPr>
          <t>右上のフローから、自動的に計算されます。</t>
        </r>
      </text>
    </comment>
    <comment ref="AA28" authorId="0" shapeId="0">
      <text>
        <r>
          <rPr>
            <sz val="9"/>
            <color rgb="FF000000"/>
            <rFont val="ＭＳ Ｐゴシック"/>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rPr>
          <t>前年度（令和６年度）に提出した様式２に記載した令和６年度目標値を記入してください。</t>
        </r>
      </text>
    </comment>
    <comment ref="H29" authorId="0" shapeId="0">
      <text>
        <r>
          <rPr>
            <sz val="9"/>
            <color rgb="FF000000"/>
            <rFont val="ＭＳ Ｐゴシック"/>
          </rPr>
          <t>右上のフローから、自動的に計算されます。</t>
        </r>
      </text>
    </comment>
    <comment ref="AA29" authorId="0" shapeId="0">
      <text>
        <r>
          <rPr>
            <sz val="9"/>
            <color rgb="FF000000"/>
            <rFont val="ＭＳ Ｐゴシック"/>
          </rPr>
          <t>同上</t>
        </r>
      </text>
    </comment>
    <comment ref="D30" authorId="0" shapeId="0">
      <text>
        <r>
          <rPr>
            <sz val="9"/>
            <color rgb="FF000000"/>
            <rFont val="ＭＳ Ｐゴシック"/>
          </rPr>
          <t>前年度（令和６年度）に提出した様式２に記載した令和６年度目標値を記入してください。</t>
        </r>
      </text>
    </comment>
    <comment ref="H30" authorId="0" shapeId="0">
      <text>
        <r>
          <rPr>
            <sz val="9"/>
            <color rgb="FF000000"/>
            <rFont val="ＭＳ Ｐゴシック"/>
          </rPr>
          <t>右上のフローから、自動的に計算されます。</t>
        </r>
      </text>
    </comment>
    <comment ref="R30" authorId="0" shapeId="0">
      <text>
        <r>
          <rPr>
            <sz val="9"/>
            <color rgb="FF000000"/>
            <rFont val="ＭＳ Ｐゴシック"/>
          </rPr>
          <t>右側にある3つの委託目的別内訳量から、自動的に計算されます。</t>
        </r>
      </text>
    </comment>
    <comment ref="AA30" authorId="0" shapeId="0">
      <text>
        <r>
          <rPr>
            <sz val="9"/>
            <color rgb="FF000000"/>
            <rFont val="ＭＳ Ｐゴシック"/>
          </rPr>
          <t>同上</t>
        </r>
      </text>
    </comment>
    <comment ref="AL30" authorId="0" shapeId="0">
      <text>
        <r>
          <rPr>
            <sz val="9"/>
            <color rgb="FF000000"/>
            <rFont val="ＭＳ Ｐゴシック"/>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rPr>
          <t>前年度（令和６年度）に提出した様式２に記載した令和６年度目標値を記入してください。</t>
        </r>
      </text>
    </comment>
    <comment ref="H31" authorId="0" shapeId="0">
      <text>
        <r>
          <rPr>
            <sz val="9"/>
            <color rgb="FF000000"/>
            <rFont val="ＭＳ Ｐゴシック"/>
          </rPr>
          <t>右上のフローから、自動的に計算されます。</t>
        </r>
      </text>
    </comment>
    <comment ref="AS31" authorId="0" shapeId="0">
      <text>
        <r>
          <rPr>
            <sz val="9"/>
            <color rgb="FF000000"/>
            <rFont val="ＭＳ Ｐゴシック"/>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rPr>
          <t>前年度（令和６年度）に提出した様式２に記載した令和６年度目標値を記入してください。</t>
        </r>
      </text>
    </comment>
    <comment ref="H32" authorId="0" shapeId="0">
      <text>
        <r>
          <rPr>
            <sz val="9"/>
            <color rgb="FF000000"/>
            <rFont val="ＭＳ Ｐゴシック"/>
          </rPr>
          <t>右上のフローから、自動的に計算されます。</t>
        </r>
      </text>
    </comment>
    <comment ref="D33" authorId="0" shapeId="0">
      <text>
        <r>
          <rPr>
            <sz val="9"/>
            <color rgb="FF000000"/>
            <rFont val="ＭＳ Ｐゴシック"/>
          </rPr>
          <t>前年度（令和５年度）に提出した様式２に記載した令和６年度目標値を記入してください。</t>
        </r>
      </text>
    </comment>
    <comment ref="H33" authorId="0" shapeId="0">
      <text>
        <r>
          <rPr>
            <sz val="9"/>
            <color rgb="FF000000"/>
            <rFont val="ＭＳ Ｐゴシック"/>
          </rPr>
          <t>右上のフローから、自動的に計算されます。</t>
        </r>
      </text>
    </comment>
    <comment ref="R33" authorId="0" shapeId="0">
      <text>
        <r>
          <rPr>
            <sz val="9"/>
            <color rgb="FF000000"/>
            <rFont val="ＭＳ Ｐゴシック"/>
          </rPr>
          <t>中間処理を経ずに、産業廃棄物を直接、埋立処分や海洋投入処分の委託をした量を記載してください。</t>
        </r>
      </text>
    </comment>
  </commentList>
</comments>
</file>

<file path=xl/comments20.xml><?xml version="1.0" encoding="utf-8"?>
<comments xmlns:xr="http://schemas.microsoft.com/office/spreadsheetml/2014/revision" xmlns:mc="http://schemas.openxmlformats.org/markup-compatibility/2006" xmlns="http://schemas.openxmlformats.org/spreadsheetml/2006/main" mc:Ignorable="xr">
  <authors>
    <author>作成者</author>
    <author>株式会社リバスタ</author>
  </authors>
  <commentList>
    <comment ref="AS4" authorId="0" shapeId="0">
      <text>
        <r>
          <rPr>
            <sz val="10"/>
            <color rgb="FF000000"/>
            <rFont val="ＭＳ Ｐゴシック"/>
          </rPr>
          <t>「表紙」シートで選択された○印が自動的に反映されます。</t>
        </r>
      </text>
    </comment>
    <comment ref="AU4" authorId="0" shapeId="0">
      <text>
        <r>
          <rPr>
            <sz val="10"/>
            <color rgb="FF000000"/>
            <rFont val="ＭＳ Ｐゴシック"/>
          </rPr>
          <t>「表紙」シートで選択された○印が自動的に反映されます。</t>
        </r>
      </text>
    </comment>
    <comment ref="AF5" authorId="0" shapeId="0">
      <text>
        <r>
          <rPr>
            <b/>
            <sz val="9"/>
            <color rgb="FF000000"/>
            <rFont val="ＭＳ Ｐゴシック"/>
          </rPr>
          <t xml:space="preserve"> </t>
        </r>
        <r>
          <rPr>
            <sz val="10"/>
            <color rgb="FF000000"/>
            <rFont val="ＭＳ Ｐゴシック"/>
          </rPr>
          <t>「表紙」シートに記入された「事業場の名称」が自動的に反映されます。</t>
        </r>
      </text>
    </comment>
    <comment ref="AH9" authorId="0" shapeId="0">
      <text>
        <r>
          <rPr>
            <sz val="9"/>
            <color rgb="FF000000"/>
            <rFont val="ＭＳ Ｐゴシック"/>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rPr>
          <t>自ら中間処理した後の残さについて、自社の他事業場等で処理を行った量を記載してください。</t>
        </r>
      </text>
    </comment>
    <comment ref="AU16" authorId="0" shapeId="0">
      <text>
        <r>
          <rPr>
            <sz val="9"/>
            <color rgb="FF000000"/>
            <rFont val="ＭＳ Ｐゴシック"/>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rPr>
          <t>同上</t>
        </r>
      </text>
    </comment>
    <comment ref="P18" authorId="0" shapeId="0">
      <text>
        <r>
          <rPr>
            <sz val="9"/>
            <color rgb="FF000000"/>
            <rFont val="ＭＳ Ｐゴシック"/>
          </rPr>
          <t>発生事業場内で破砕や脱水、焼却などの中間処理を行った量を記載してください。</t>
        </r>
      </text>
    </comment>
    <comment ref="Y18" authorId="0" shapeId="0">
      <text>
        <r>
          <rPr>
            <sz val="9"/>
            <color rgb="FF000000"/>
            <rFont val="ＭＳ Ｐゴシック"/>
          </rPr>
          <t>⑧、⑨、※3及びｂの合計から自動的に計算されます。</t>
        </r>
      </text>
    </comment>
    <comment ref="AH18" authorId="0" shapeId="0">
      <text>
        <r>
          <rPr>
            <sz val="9"/>
            <color rgb="FF000000"/>
            <rFont val="ＭＳ Ｐゴシック"/>
          </rPr>
          <t>右にあるｂ-1およびｂ-2から、自動的に計算されます。</t>
        </r>
      </text>
    </comment>
    <comment ref="AO18" authorId="0" shapeId="0">
      <text>
        <r>
          <rPr>
            <sz val="9"/>
            <color rgb="FF000000"/>
            <rFont val="ＭＳ Ｐゴシック"/>
          </rPr>
          <t>右側にある3つの委託目的別内訳量から、自動的に計算されます。</t>
        </r>
      </text>
    </comment>
    <comment ref="AU18" authorId="0" shapeId="0">
      <text>
        <r>
          <rPr>
            <sz val="9"/>
            <color rgb="FF000000"/>
            <rFont val="ＭＳ Ｐゴシック"/>
          </rPr>
          <t>同上</t>
        </r>
      </text>
    </comment>
    <comment ref="P21" authorId="0" shapeId="0">
      <text>
        <r>
          <rPr>
            <sz val="9"/>
            <color rgb="FF000000"/>
            <rFont val="ＭＳ Ｐゴシック"/>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rPr>
          <t>前年度（令和６年度）に提出した様式２に記載した令和６年度目標値を記入してください。</t>
        </r>
      </text>
    </comment>
    <comment ref="H24" authorId="0" shapeId="0">
      <text>
        <r>
          <rPr>
            <sz val="9"/>
            <color rgb="FF000000"/>
            <rFont val="ＭＳ Ｐゴシック"/>
          </rPr>
          <t>右上のフローから、自動的に計算されます。</t>
        </r>
      </text>
    </comment>
    <comment ref="P24" authorId="0" shapeId="0">
      <text>
        <r>
          <rPr>
            <sz val="9"/>
            <color rgb="FF000000"/>
            <rFont val="ＭＳ Ｐゴシック"/>
          </rPr>
          <t>発生事業場内での処理ではなく、自社の他事業場等で処理を行った量を記載してください。</t>
        </r>
      </text>
    </comment>
    <comment ref="AS24" authorId="0" shapeId="0">
      <text>
        <r>
          <rPr>
            <sz val="9"/>
            <color rgb="FF000000"/>
            <rFont val="ＭＳ Ｐゴシック"/>
          </rPr>
          <t>「ｂ-1中間処理委託量」の「再生利用前委託量」と「Ｂ-1中間処理委託量」の「再生利用前委託量」の合計が自動的に計算されます。</t>
        </r>
      </text>
    </comment>
    <comment ref="D25" authorId="0" shapeId="0">
      <text>
        <r>
          <rPr>
            <sz val="9"/>
            <color rgb="FF000000"/>
            <rFont val="ＭＳ Ｐゴシック"/>
          </rPr>
          <t>前年度（令和６年度）に提出した様式２に記載した令和６年度目標値を記入してください。</t>
        </r>
      </text>
    </comment>
    <comment ref="H25" authorId="0" shapeId="0">
      <text>
        <r>
          <rPr>
            <sz val="9"/>
            <color rgb="FF000000"/>
            <rFont val="ＭＳ Ｐゴシック"/>
          </rPr>
          <t>右上のフローから、自動的に計算されます。</t>
        </r>
      </text>
    </comment>
    <comment ref="D26" authorId="0" shapeId="0">
      <text>
        <r>
          <rPr>
            <sz val="9"/>
            <color rgb="FF000000"/>
            <rFont val="ＭＳ Ｐゴシック"/>
          </rPr>
          <t>前年度（令和６年度）に提出した様式２に記載した令和６年度目標値を記入してください。</t>
        </r>
      </text>
    </comment>
    <comment ref="H26" authorId="0" shapeId="0">
      <text>
        <r>
          <rPr>
            <sz val="9"/>
            <color rgb="FF000000"/>
            <rFont val="ＭＳ Ｐゴシック"/>
          </rPr>
          <t>右上のフローから、自動的に計算されます。</t>
        </r>
      </text>
    </comment>
    <comment ref="D27" authorId="0" shapeId="0">
      <text>
        <r>
          <rPr>
            <sz val="9"/>
            <color rgb="FF000000"/>
            <rFont val="ＭＳ Ｐゴシック"/>
          </rPr>
          <t>前年度（令和６年度）に提出した様式２に記載した令和６年度目標値を記入してください。</t>
        </r>
      </text>
    </comment>
    <comment ref="H27" authorId="0" shapeId="0">
      <text>
        <r>
          <rPr>
            <sz val="9"/>
            <color rgb="FF000000"/>
            <rFont val="ＭＳ Ｐゴシック"/>
          </rPr>
          <t>右上のフローから、自動的に計算されます。</t>
        </r>
      </text>
    </comment>
    <comment ref="P27" authorId="0" shapeId="0">
      <text>
        <r>
          <rPr>
            <sz val="9"/>
            <color rgb="FF000000"/>
            <rFont val="ＭＳ Ｐゴシック"/>
          </rPr>
          <t>下にあるＢ-1およびＢ-2から、自動的に計算されます。</t>
        </r>
      </text>
    </comment>
    <comment ref="AL27" authorId="0" shapeId="0">
      <text>
        <r>
          <rPr>
            <sz val="9"/>
            <color rgb="FF000000"/>
            <rFont val="ＭＳ Ｐゴシック"/>
          </rPr>
          <t>Ｂとｂの合計が自動的に計算されます。</t>
        </r>
      </text>
    </comment>
    <comment ref="AS27" authorId="0" shapeId="0">
      <text>
        <r>
          <rPr>
            <sz val="9"/>
            <color rgb="FF000000"/>
            <rFont val="ＭＳ Ｐゴシック"/>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rPr>
          <t>前年度（令和６年度）に提出した様式２に記載した令和６年度目標値を記入してください。</t>
        </r>
      </text>
    </comment>
    <comment ref="H28" authorId="0" shapeId="0">
      <text>
        <r>
          <rPr>
            <sz val="9"/>
            <color rgb="FF000000"/>
            <rFont val="ＭＳ Ｐゴシック"/>
          </rPr>
          <t>右上のフローから、自動的に計算されます。</t>
        </r>
      </text>
    </comment>
    <comment ref="AA28" authorId="0" shapeId="0">
      <text>
        <r>
          <rPr>
            <sz val="9"/>
            <color rgb="FF000000"/>
            <rFont val="ＭＳ Ｐゴシック"/>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rPr>
          <t>前年度（令和６年度）に提出した様式２に記載した令和６年度目標値を記入してください。</t>
        </r>
      </text>
    </comment>
    <comment ref="H29" authorId="0" shapeId="0">
      <text>
        <r>
          <rPr>
            <sz val="9"/>
            <color rgb="FF000000"/>
            <rFont val="ＭＳ Ｐゴシック"/>
          </rPr>
          <t>右上のフローから、自動的に計算されます。</t>
        </r>
      </text>
    </comment>
    <comment ref="AA29" authorId="0" shapeId="0">
      <text>
        <r>
          <rPr>
            <sz val="9"/>
            <color rgb="FF000000"/>
            <rFont val="ＭＳ Ｐゴシック"/>
          </rPr>
          <t>同上</t>
        </r>
      </text>
    </comment>
    <comment ref="D30" authorId="0" shapeId="0">
      <text>
        <r>
          <rPr>
            <sz val="9"/>
            <color rgb="FF000000"/>
            <rFont val="ＭＳ Ｐゴシック"/>
          </rPr>
          <t>前年度（令和６年度）に提出した様式２に記載した令和６年度目標値を記入してください。</t>
        </r>
      </text>
    </comment>
    <comment ref="H30" authorId="0" shapeId="0">
      <text>
        <r>
          <rPr>
            <sz val="9"/>
            <color rgb="FF000000"/>
            <rFont val="ＭＳ Ｐゴシック"/>
          </rPr>
          <t>右上のフローから、自動的に計算されます。</t>
        </r>
      </text>
    </comment>
    <comment ref="R30" authorId="0" shapeId="0">
      <text>
        <r>
          <rPr>
            <sz val="9"/>
            <color rgb="FF000000"/>
            <rFont val="ＭＳ Ｐゴシック"/>
          </rPr>
          <t>右側にある3つの委託目的別内訳量から、自動的に計算されます。</t>
        </r>
      </text>
    </comment>
    <comment ref="AA30" authorId="0" shapeId="0">
      <text>
        <r>
          <rPr>
            <sz val="9"/>
            <color rgb="FF000000"/>
            <rFont val="ＭＳ Ｐゴシック"/>
          </rPr>
          <t>同上</t>
        </r>
      </text>
    </comment>
    <comment ref="AL30" authorId="0" shapeId="0">
      <text>
        <r>
          <rPr>
            <sz val="9"/>
            <color rgb="FF000000"/>
            <rFont val="ＭＳ Ｐゴシック"/>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rPr>
          <t>前年度（令和６年度）に提出した様式２に記載した令和６年度目標値を記入してください。</t>
        </r>
      </text>
    </comment>
    <comment ref="H31" authorId="0" shapeId="0">
      <text>
        <r>
          <rPr>
            <sz val="9"/>
            <color rgb="FF000000"/>
            <rFont val="ＭＳ Ｐゴシック"/>
          </rPr>
          <t>右上のフローから、自動的に計算されます。</t>
        </r>
      </text>
    </comment>
    <comment ref="AS31" authorId="0" shapeId="0">
      <text>
        <r>
          <rPr>
            <sz val="9"/>
            <color rgb="FF000000"/>
            <rFont val="ＭＳ Ｐゴシック"/>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rPr>
          <t>前年度（令和６年度）に提出した様式２に記載した令和６年度目標値を記入してください。</t>
        </r>
      </text>
    </comment>
    <comment ref="H32" authorId="0" shapeId="0">
      <text>
        <r>
          <rPr>
            <sz val="9"/>
            <color rgb="FF000000"/>
            <rFont val="ＭＳ Ｐゴシック"/>
          </rPr>
          <t>右上のフローから、自動的に計算されます。</t>
        </r>
      </text>
    </comment>
    <comment ref="D33" authorId="0" shapeId="0">
      <text>
        <r>
          <rPr>
            <sz val="9"/>
            <color rgb="FF000000"/>
            <rFont val="ＭＳ Ｐゴシック"/>
          </rPr>
          <t>前年度（令和５年度）に提出した様式２に記載した令和６年度目標値を記入してください。</t>
        </r>
      </text>
    </comment>
    <comment ref="H33" authorId="0" shapeId="0">
      <text>
        <r>
          <rPr>
            <sz val="9"/>
            <color rgb="FF000000"/>
            <rFont val="ＭＳ Ｐゴシック"/>
          </rPr>
          <t>右上のフローから、自動的に計算されます。</t>
        </r>
      </text>
    </comment>
    <comment ref="R33" authorId="0" shapeId="0">
      <text>
        <r>
          <rPr>
            <sz val="9"/>
            <color rgb="FF000000"/>
            <rFont val="ＭＳ Ｐゴシック"/>
          </rPr>
          <t>中間処理を経ずに、産業廃棄物を直接、埋立処分や海洋投入処分の委託をした量を記載してください。</t>
        </r>
      </text>
    </comment>
  </commentList>
</comments>
</file>

<file path=xl/comments21.xml><?xml version="1.0" encoding="utf-8"?>
<comments xmlns:xr="http://schemas.microsoft.com/office/spreadsheetml/2014/revision" xmlns:mc="http://schemas.openxmlformats.org/markup-compatibility/2006" xmlns="http://schemas.openxmlformats.org/spreadsheetml/2006/main" mc:Ignorable="xr">
  <authors>
    <author>作成者</author>
    <author>株式会社リバスタ</author>
  </authors>
  <commentList>
    <comment ref="AS4" authorId="0" shapeId="0">
      <text>
        <r>
          <rPr>
            <sz val="10"/>
            <color rgb="FF000000"/>
            <rFont val="ＭＳ Ｐゴシック"/>
          </rPr>
          <t>「表紙」シートで選択された○印が自動的に反映されます。</t>
        </r>
      </text>
    </comment>
    <comment ref="AU4" authorId="0" shapeId="0">
      <text>
        <r>
          <rPr>
            <sz val="10"/>
            <color rgb="FF000000"/>
            <rFont val="ＭＳ Ｐゴシック"/>
          </rPr>
          <t>「表紙」シートで選択された○印が自動的に反映されます。</t>
        </r>
      </text>
    </comment>
    <comment ref="AF5" authorId="0" shapeId="0">
      <text>
        <r>
          <rPr>
            <b/>
            <sz val="9"/>
            <color rgb="FF000000"/>
            <rFont val="ＭＳ Ｐゴシック"/>
          </rPr>
          <t xml:space="preserve"> </t>
        </r>
        <r>
          <rPr>
            <sz val="10"/>
            <color rgb="FF000000"/>
            <rFont val="ＭＳ Ｐゴシック"/>
          </rPr>
          <t>「表紙」シートに記入された「事業場の名称」が自動的に反映されます。</t>
        </r>
      </text>
    </comment>
    <comment ref="AH9" authorId="0" shapeId="0">
      <text>
        <r>
          <rPr>
            <sz val="9"/>
            <color rgb="FF000000"/>
            <rFont val="ＭＳ Ｐゴシック"/>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rPr>
          <t>自ら中間処理した後の残さについて、自社の他事業場等で処理を行った量を記載してください。</t>
        </r>
      </text>
    </comment>
    <comment ref="AU16" authorId="0" shapeId="0">
      <text>
        <r>
          <rPr>
            <sz val="9"/>
            <color rgb="FF000000"/>
            <rFont val="ＭＳ Ｐゴシック"/>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rPr>
          <t>同上</t>
        </r>
      </text>
    </comment>
    <comment ref="P18" authorId="0" shapeId="0">
      <text>
        <r>
          <rPr>
            <sz val="9"/>
            <color rgb="FF000000"/>
            <rFont val="ＭＳ Ｐゴシック"/>
          </rPr>
          <t>発生事業場内で破砕や脱水、焼却などの中間処理を行った量を記載してください。</t>
        </r>
      </text>
    </comment>
    <comment ref="Y18" authorId="0" shapeId="0">
      <text>
        <r>
          <rPr>
            <sz val="9"/>
            <color rgb="FF000000"/>
            <rFont val="ＭＳ Ｐゴシック"/>
          </rPr>
          <t>⑧、⑨、※3及びｂの合計から自動的に計算されます。</t>
        </r>
      </text>
    </comment>
    <comment ref="AH18" authorId="0" shapeId="0">
      <text>
        <r>
          <rPr>
            <sz val="9"/>
            <color rgb="FF000000"/>
            <rFont val="ＭＳ Ｐゴシック"/>
          </rPr>
          <t>右にあるｂ-1およびｂ-2から、自動的に計算されます。</t>
        </r>
      </text>
    </comment>
    <comment ref="AO18" authorId="0" shapeId="0">
      <text>
        <r>
          <rPr>
            <sz val="9"/>
            <color rgb="FF000000"/>
            <rFont val="ＭＳ Ｐゴシック"/>
          </rPr>
          <t>右側にある3つの委託目的別内訳量から、自動的に計算されます。</t>
        </r>
      </text>
    </comment>
    <comment ref="AU18" authorId="0" shapeId="0">
      <text>
        <r>
          <rPr>
            <sz val="9"/>
            <color rgb="FF000000"/>
            <rFont val="ＭＳ Ｐゴシック"/>
          </rPr>
          <t>同上</t>
        </r>
      </text>
    </comment>
    <comment ref="P21" authorId="0" shapeId="0">
      <text>
        <r>
          <rPr>
            <sz val="9"/>
            <color rgb="FF000000"/>
            <rFont val="ＭＳ Ｐゴシック"/>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rPr>
          <t>前年度（令和６年度）に提出した様式２に記載した令和６年度目標値を記入してください。</t>
        </r>
      </text>
    </comment>
    <comment ref="H24" authorId="0" shapeId="0">
      <text>
        <r>
          <rPr>
            <sz val="9"/>
            <color rgb="FF000000"/>
            <rFont val="ＭＳ Ｐゴシック"/>
          </rPr>
          <t>右上のフローから、自動的に計算されます。</t>
        </r>
      </text>
    </comment>
    <comment ref="P24" authorId="0" shapeId="0">
      <text>
        <r>
          <rPr>
            <sz val="9"/>
            <color rgb="FF000000"/>
            <rFont val="ＭＳ Ｐゴシック"/>
          </rPr>
          <t>発生事業場内での処理ではなく、自社の他事業場等で処理を行った量を記載してください。</t>
        </r>
      </text>
    </comment>
    <comment ref="AS24" authorId="0" shapeId="0">
      <text>
        <r>
          <rPr>
            <sz val="9"/>
            <color rgb="FF000000"/>
            <rFont val="ＭＳ Ｐゴシック"/>
          </rPr>
          <t>「ｂ-1中間処理委託量」の「再生利用前委託量」と「Ｂ-1中間処理委託量」の「再生利用前委託量」の合計が自動的に計算されます。</t>
        </r>
      </text>
    </comment>
    <comment ref="D25" authorId="0" shapeId="0">
      <text>
        <r>
          <rPr>
            <sz val="9"/>
            <color rgb="FF000000"/>
            <rFont val="ＭＳ Ｐゴシック"/>
          </rPr>
          <t>前年度（令和６年度）に提出した様式２に記載した令和６年度目標値を記入してください。</t>
        </r>
      </text>
    </comment>
    <comment ref="H25" authorId="0" shapeId="0">
      <text>
        <r>
          <rPr>
            <sz val="9"/>
            <color rgb="FF000000"/>
            <rFont val="ＭＳ Ｐゴシック"/>
          </rPr>
          <t>右上のフローから、自動的に計算されます。</t>
        </r>
      </text>
    </comment>
    <comment ref="D26" authorId="0" shapeId="0">
      <text>
        <r>
          <rPr>
            <sz val="9"/>
            <color rgb="FF000000"/>
            <rFont val="ＭＳ Ｐゴシック"/>
          </rPr>
          <t>前年度（令和６年度）に提出した様式２に記載した令和６年度目標値を記入してください。</t>
        </r>
      </text>
    </comment>
    <comment ref="H26" authorId="0" shapeId="0">
      <text>
        <r>
          <rPr>
            <sz val="9"/>
            <color rgb="FF000000"/>
            <rFont val="ＭＳ Ｐゴシック"/>
          </rPr>
          <t>右上のフローから、自動的に計算されます。</t>
        </r>
      </text>
    </comment>
    <comment ref="D27" authorId="0" shapeId="0">
      <text>
        <r>
          <rPr>
            <sz val="9"/>
            <color rgb="FF000000"/>
            <rFont val="ＭＳ Ｐゴシック"/>
          </rPr>
          <t>前年度（令和６年度）に提出した様式２に記載した令和６年度目標値を記入してください。</t>
        </r>
      </text>
    </comment>
    <comment ref="H27" authorId="0" shapeId="0">
      <text>
        <r>
          <rPr>
            <sz val="9"/>
            <color rgb="FF000000"/>
            <rFont val="ＭＳ Ｐゴシック"/>
          </rPr>
          <t>右上のフローから、自動的に計算されます。</t>
        </r>
      </text>
    </comment>
    <comment ref="P27" authorId="0" shapeId="0">
      <text>
        <r>
          <rPr>
            <sz val="9"/>
            <color rgb="FF000000"/>
            <rFont val="ＭＳ Ｐゴシック"/>
          </rPr>
          <t>下にあるＢ-1およびＢ-2から、自動的に計算されます。</t>
        </r>
      </text>
    </comment>
    <comment ref="AL27" authorId="0" shapeId="0">
      <text>
        <r>
          <rPr>
            <sz val="9"/>
            <color rgb="FF000000"/>
            <rFont val="ＭＳ Ｐゴシック"/>
          </rPr>
          <t>Ｂとｂの合計が自動的に計算されます。</t>
        </r>
      </text>
    </comment>
    <comment ref="AS27" authorId="0" shapeId="0">
      <text>
        <r>
          <rPr>
            <sz val="9"/>
            <color rgb="FF000000"/>
            <rFont val="ＭＳ Ｐゴシック"/>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rPr>
          <t>前年度（令和６年度）に提出した様式２に記載した令和６年度目標値を記入してください。</t>
        </r>
      </text>
    </comment>
    <comment ref="H28" authorId="0" shapeId="0">
      <text>
        <r>
          <rPr>
            <sz val="9"/>
            <color rgb="FF000000"/>
            <rFont val="ＭＳ Ｐゴシック"/>
          </rPr>
          <t>右上のフローから、自動的に計算されます。</t>
        </r>
      </text>
    </comment>
    <comment ref="AA28" authorId="0" shapeId="0">
      <text>
        <r>
          <rPr>
            <sz val="9"/>
            <color rgb="FF000000"/>
            <rFont val="ＭＳ Ｐゴシック"/>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rPr>
          <t>前年度（令和６年度）に提出した様式２に記載した令和６年度目標値を記入してください。</t>
        </r>
      </text>
    </comment>
    <comment ref="H29" authorId="0" shapeId="0">
      <text>
        <r>
          <rPr>
            <sz val="9"/>
            <color rgb="FF000000"/>
            <rFont val="ＭＳ Ｐゴシック"/>
          </rPr>
          <t>右上のフローから、自動的に計算されます。</t>
        </r>
      </text>
    </comment>
    <comment ref="AA29" authorId="0" shapeId="0">
      <text>
        <r>
          <rPr>
            <sz val="9"/>
            <color rgb="FF000000"/>
            <rFont val="ＭＳ Ｐゴシック"/>
          </rPr>
          <t>同上</t>
        </r>
      </text>
    </comment>
    <comment ref="D30" authorId="0" shapeId="0">
      <text>
        <r>
          <rPr>
            <sz val="9"/>
            <color rgb="FF000000"/>
            <rFont val="ＭＳ Ｐゴシック"/>
          </rPr>
          <t>前年度（令和６年度）に提出した様式２に記載した令和６年度目標値を記入してください。</t>
        </r>
      </text>
    </comment>
    <comment ref="H30" authorId="0" shapeId="0">
      <text>
        <r>
          <rPr>
            <sz val="9"/>
            <color rgb="FF000000"/>
            <rFont val="ＭＳ Ｐゴシック"/>
          </rPr>
          <t>右上のフローから、自動的に計算されます。</t>
        </r>
      </text>
    </comment>
    <comment ref="R30" authorId="0" shapeId="0">
      <text>
        <r>
          <rPr>
            <sz val="9"/>
            <color rgb="FF000000"/>
            <rFont val="ＭＳ Ｐゴシック"/>
          </rPr>
          <t>右側にある3つの委託目的別内訳量から、自動的に計算されます。</t>
        </r>
      </text>
    </comment>
    <comment ref="AA30" authorId="0" shapeId="0">
      <text>
        <r>
          <rPr>
            <sz val="9"/>
            <color rgb="FF000000"/>
            <rFont val="ＭＳ Ｐゴシック"/>
          </rPr>
          <t>同上</t>
        </r>
      </text>
    </comment>
    <comment ref="AL30" authorId="0" shapeId="0">
      <text>
        <r>
          <rPr>
            <sz val="9"/>
            <color rgb="FF000000"/>
            <rFont val="ＭＳ Ｐゴシック"/>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rPr>
          <t>前年度（令和６年度）に提出した様式２に記載した令和６年度目標値を記入してください。</t>
        </r>
      </text>
    </comment>
    <comment ref="H31" authorId="0" shapeId="0">
      <text>
        <r>
          <rPr>
            <sz val="9"/>
            <color rgb="FF000000"/>
            <rFont val="ＭＳ Ｐゴシック"/>
          </rPr>
          <t>右上のフローから、自動的に計算されます。</t>
        </r>
      </text>
    </comment>
    <comment ref="AS31" authorId="0" shapeId="0">
      <text>
        <r>
          <rPr>
            <sz val="9"/>
            <color rgb="FF000000"/>
            <rFont val="ＭＳ Ｐゴシック"/>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rPr>
          <t>前年度（令和６年度）に提出した様式２に記載した令和６年度目標値を記入してください。</t>
        </r>
      </text>
    </comment>
    <comment ref="H32" authorId="0" shapeId="0">
      <text>
        <r>
          <rPr>
            <sz val="9"/>
            <color rgb="FF000000"/>
            <rFont val="ＭＳ Ｐゴシック"/>
          </rPr>
          <t>右上のフローから、自動的に計算されます。</t>
        </r>
      </text>
    </comment>
    <comment ref="D33" authorId="0" shapeId="0">
      <text>
        <r>
          <rPr>
            <sz val="9"/>
            <color rgb="FF000000"/>
            <rFont val="ＭＳ Ｐゴシック"/>
          </rPr>
          <t>前年度（令和５年度）に提出した様式２に記載した令和６年度目標値を記入してください。</t>
        </r>
      </text>
    </comment>
    <comment ref="H33" authorId="0" shapeId="0">
      <text>
        <r>
          <rPr>
            <sz val="9"/>
            <color rgb="FF000000"/>
            <rFont val="ＭＳ Ｐゴシック"/>
          </rPr>
          <t>右上のフローから、自動的に計算されます。</t>
        </r>
      </text>
    </comment>
    <comment ref="R33" authorId="0" shapeId="0">
      <text>
        <r>
          <rPr>
            <sz val="9"/>
            <color rgb="FF000000"/>
            <rFont val="ＭＳ Ｐゴシック"/>
          </rPr>
          <t>中間処理を経ずに、産業廃棄物を直接、埋立処分や海洋投入処分の委託をした量を記載してください。</t>
        </r>
      </text>
    </comment>
  </commentList>
</comments>
</file>

<file path=xl/comments3.xml><?xml version="1.0" encoding="utf-8"?>
<comments xmlns:xr="http://schemas.microsoft.com/office/spreadsheetml/2014/revision" xmlns:mc="http://schemas.openxmlformats.org/markup-compatibility/2006" xmlns="http://schemas.openxmlformats.org/spreadsheetml/2006/main" mc:Ignorable="xr">
  <authors>
    <author>作成者</author>
    <author>株式会社リバスタ</author>
  </authors>
  <commentList>
    <comment ref="AS4" authorId="0" shapeId="0">
      <text>
        <r>
          <rPr>
            <sz val="10"/>
            <color rgb="FF000000"/>
            <rFont val="ＭＳ Ｐゴシック"/>
          </rPr>
          <t>「表紙」シートで選択された○印が自動的に反映されます。</t>
        </r>
      </text>
    </comment>
    <comment ref="AU4" authorId="0" shapeId="0">
      <text>
        <r>
          <rPr>
            <sz val="10"/>
            <color rgb="FF000000"/>
            <rFont val="ＭＳ Ｐゴシック"/>
          </rPr>
          <t>「表紙」シートで選択された○印が自動的に反映されます。</t>
        </r>
      </text>
    </comment>
    <comment ref="AF5" authorId="0" shapeId="0">
      <text>
        <r>
          <rPr>
            <b/>
            <sz val="9"/>
            <color rgb="FF000000"/>
            <rFont val="ＭＳ Ｐゴシック"/>
          </rPr>
          <t xml:space="preserve"> </t>
        </r>
        <r>
          <rPr>
            <sz val="10"/>
            <color rgb="FF000000"/>
            <rFont val="ＭＳ Ｐゴシック"/>
          </rPr>
          <t>「表紙」シートに記入された「事業場の名称」が自動的に反映されます。</t>
        </r>
      </text>
    </comment>
    <comment ref="AH9" authorId="0" shapeId="0">
      <text>
        <r>
          <rPr>
            <sz val="9"/>
            <color rgb="FF000000"/>
            <rFont val="ＭＳ Ｐゴシック"/>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rPr>
          <t>自ら中間処理した後の残さについて、自社の他事業場等で処理を行った量を記載してください。</t>
        </r>
      </text>
    </comment>
    <comment ref="AU16" authorId="0" shapeId="0">
      <text>
        <r>
          <rPr>
            <sz val="9"/>
            <color rgb="FF000000"/>
            <rFont val="ＭＳ Ｐゴシック"/>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rPr>
          <t>同上</t>
        </r>
      </text>
    </comment>
    <comment ref="P18" authorId="0" shapeId="0">
      <text>
        <r>
          <rPr>
            <sz val="9"/>
            <color rgb="FF000000"/>
            <rFont val="ＭＳ Ｐゴシック"/>
          </rPr>
          <t>発生事業場内で破砕や脱水、焼却などの中間処理を行った量を記載してください。</t>
        </r>
      </text>
    </comment>
    <comment ref="Y18" authorId="0" shapeId="0">
      <text>
        <r>
          <rPr>
            <sz val="9"/>
            <color rgb="FF000000"/>
            <rFont val="ＭＳ Ｐゴシック"/>
          </rPr>
          <t>⑧、⑨、※3及びｂの合計から自動的に計算されます。</t>
        </r>
      </text>
    </comment>
    <comment ref="AH18" authorId="0" shapeId="0">
      <text>
        <r>
          <rPr>
            <sz val="9"/>
            <color rgb="FF000000"/>
            <rFont val="ＭＳ Ｐゴシック"/>
          </rPr>
          <t>右にあるｂ-1およびｂ-2から、自動的に計算されます。</t>
        </r>
      </text>
    </comment>
    <comment ref="AO18" authorId="0" shapeId="0">
      <text>
        <r>
          <rPr>
            <sz val="9"/>
            <color rgb="FF000000"/>
            <rFont val="ＭＳ Ｐゴシック"/>
          </rPr>
          <t>右側にある3つの委託目的別内訳量から、自動的に計算されます。</t>
        </r>
      </text>
    </comment>
    <comment ref="AU18" authorId="0" shapeId="0">
      <text>
        <r>
          <rPr>
            <sz val="9"/>
            <color rgb="FF000000"/>
            <rFont val="ＭＳ Ｐゴシック"/>
          </rPr>
          <t>同上</t>
        </r>
      </text>
    </comment>
    <comment ref="P21" authorId="0" shapeId="0">
      <text>
        <r>
          <rPr>
            <sz val="9"/>
            <color rgb="FF000000"/>
            <rFont val="ＭＳ Ｐゴシック"/>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rPr>
          <t>前年度（令和６年度）に提出した様式２に記載した令和６年度目標値を記入してください。</t>
        </r>
      </text>
    </comment>
    <comment ref="H24" authorId="0" shapeId="0">
      <text>
        <r>
          <rPr>
            <sz val="9"/>
            <color rgb="FF000000"/>
            <rFont val="ＭＳ Ｐゴシック"/>
          </rPr>
          <t>右上のフローから、自動的に計算されます。</t>
        </r>
      </text>
    </comment>
    <comment ref="P24" authorId="0" shapeId="0">
      <text>
        <r>
          <rPr>
            <sz val="9"/>
            <color rgb="FF000000"/>
            <rFont val="ＭＳ Ｐゴシック"/>
          </rPr>
          <t>発生事業場内での処理ではなく、自社の他事業場等で処理を行った量を記載してください。</t>
        </r>
      </text>
    </comment>
    <comment ref="AS24" authorId="0" shapeId="0">
      <text>
        <r>
          <rPr>
            <sz val="9"/>
            <color rgb="FF000000"/>
            <rFont val="ＭＳ Ｐゴシック"/>
          </rPr>
          <t>「ｂ-1中間処理委託量」の「再生利用前委託量」と「Ｂ-1中間処理委託量」の「再生利用前委託量」の合計が自動的に計算されます。</t>
        </r>
      </text>
    </comment>
    <comment ref="D25" authorId="0" shapeId="0">
      <text>
        <r>
          <rPr>
            <sz val="9"/>
            <color rgb="FF000000"/>
            <rFont val="ＭＳ Ｐゴシック"/>
          </rPr>
          <t>前年度（令和６年度）に提出した様式２に記載した令和６年度目標値を記入してください。</t>
        </r>
      </text>
    </comment>
    <comment ref="H25" authorId="0" shapeId="0">
      <text>
        <r>
          <rPr>
            <sz val="9"/>
            <color rgb="FF000000"/>
            <rFont val="ＭＳ Ｐゴシック"/>
          </rPr>
          <t>右上のフローから、自動的に計算されます。</t>
        </r>
      </text>
    </comment>
    <comment ref="D26" authorId="0" shapeId="0">
      <text>
        <r>
          <rPr>
            <sz val="9"/>
            <color rgb="FF000000"/>
            <rFont val="ＭＳ Ｐゴシック"/>
          </rPr>
          <t>前年度（令和６年度）に提出した様式２に記載した令和６年度目標値を記入してください。</t>
        </r>
      </text>
    </comment>
    <comment ref="H26" authorId="0" shapeId="0">
      <text>
        <r>
          <rPr>
            <sz val="9"/>
            <color rgb="FF000000"/>
            <rFont val="ＭＳ Ｐゴシック"/>
          </rPr>
          <t>右上のフローから、自動的に計算されます。</t>
        </r>
      </text>
    </comment>
    <comment ref="D27" authorId="0" shapeId="0">
      <text>
        <r>
          <rPr>
            <sz val="9"/>
            <color rgb="FF000000"/>
            <rFont val="ＭＳ Ｐゴシック"/>
          </rPr>
          <t>前年度（令和６年度）に提出した様式２に記載した令和６年度目標値を記入してください。</t>
        </r>
      </text>
    </comment>
    <comment ref="H27" authorId="0" shapeId="0">
      <text>
        <r>
          <rPr>
            <sz val="9"/>
            <color rgb="FF000000"/>
            <rFont val="ＭＳ Ｐゴシック"/>
          </rPr>
          <t>右上のフローから、自動的に計算されます。</t>
        </r>
      </text>
    </comment>
    <comment ref="P27" authorId="0" shapeId="0">
      <text>
        <r>
          <rPr>
            <sz val="9"/>
            <color rgb="FF000000"/>
            <rFont val="ＭＳ Ｐゴシック"/>
          </rPr>
          <t>下にあるＢ-1およびＢ-2から、自動的に計算されます。</t>
        </r>
      </text>
    </comment>
    <comment ref="AL27" authorId="0" shapeId="0">
      <text>
        <r>
          <rPr>
            <sz val="9"/>
            <color rgb="FF000000"/>
            <rFont val="ＭＳ Ｐゴシック"/>
          </rPr>
          <t>Ｂとｂの合計が自動的に計算されます。</t>
        </r>
      </text>
    </comment>
    <comment ref="AS27" authorId="0" shapeId="0">
      <text>
        <r>
          <rPr>
            <sz val="9"/>
            <color rgb="FF000000"/>
            <rFont val="ＭＳ Ｐゴシック"/>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rPr>
          <t>前年度（令和６年度）に提出した様式２に記載した令和６年度目標値を記入してください。</t>
        </r>
      </text>
    </comment>
    <comment ref="H28" authorId="0" shapeId="0">
      <text>
        <r>
          <rPr>
            <sz val="9"/>
            <color rgb="FF000000"/>
            <rFont val="ＭＳ Ｐゴシック"/>
          </rPr>
          <t>右上のフローから、自動的に計算されます。</t>
        </r>
      </text>
    </comment>
    <comment ref="AA28" authorId="0" shapeId="0">
      <text>
        <r>
          <rPr>
            <sz val="9"/>
            <color rgb="FF000000"/>
            <rFont val="ＭＳ Ｐゴシック"/>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rPr>
          <t>前年度（令和６年度）に提出した様式２に記載した令和６年度目標値を記入してください。</t>
        </r>
      </text>
    </comment>
    <comment ref="H29" authorId="0" shapeId="0">
      <text>
        <r>
          <rPr>
            <sz val="9"/>
            <color rgb="FF000000"/>
            <rFont val="ＭＳ Ｐゴシック"/>
          </rPr>
          <t>右上のフローから、自動的に計算されます。</t>
        </r>
      </text>
    </comment>
    <comment ref="AA29" authorId="0" shapeId="0">
      <text>
        <r>
          <rPr>
            <sz val="9"/>
            <color rgb="FF000000"/>
            <rFont val="ＭＳ Ｐゴシック"/>
          </rPr>
          <t>同上</t>
        </r>
      </text>
    </comment>
    <comment ref="D30" authorId="0" shapeId="0">
      <text>
        <r>
          <rPr>
            <sz val="9"/>
            <color rgb="FF000000"/>
            <rFont val="ＭＳ Ｐゴシック"/>
          </rPr>
          <t>前年度（令和６年度）に提出した様式２に記載した令和６年度目標値を記入してください。</t>
        </r>
      </text>
    </comment>
    <comment ref="H30" authorId="0" shapeId="0">
      <text>
        <r>
          <rPr>
            <sz val="9"/>
            <color rgb="FF000000"/>
            <rFont val="ＭＳ Ｐゴシック"/>
          </rPr>
          <t>右上のフローから、自動的に計算されます。</t>
        </r>
      </text>
    </comment>
    <comment ref="R30" authorId="0" shapeId="0">
      <text>
        <r>
          <rPr>
            <sz val="9"/>
            <color rgb="FF000000"/>
            <rFont val="ＭＳ Ｐゴシック"/>
          </rPr>
          <t>右側にある3つの委託目的別内訳量から、自動的に計算されます。</t>
        </r>
      </text>
    </comment>
    <comment ref="AA30" authorId="0" shapeId="0">
      <text>
        <r>
          <rPr>
            <sz val="9"/>
            <color rgb="FF000000"/>
            <rFont val="ＭＳ Ｐゴシック"/>
          </rPr>
          <t>同上</t>
        </r>
      </text>
    </comment>
    <comment ref="AL30" authorId="0" shapeId="0">
      <text>
        <r>
          <rPr>
            <sz val="9"/>
            <color rgb="FF000000"/>
            <rFont val="ＭＳ Ｐゴシック"/>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rPr>
          <t>前年度（令和６年度）に提出した様式２に記載した令和６年度目標値を記入してください。</t>
        </r>
      </text>
    </comment>
    <comment ref="H31" authorId="0" shapeId="0">
      <text>
        <r>
          <rPr>
            <sz val="9"/>
            <color rgb="FF000000"/>
            <rFont val="ＭＳ Ｐゴシック"/>
          </rPr>
          <t>右上のフローから、自動的に計算されます。</t>
        </r>
      </text>
    </comment>
    <comment ref="AS31" authorId="0" shapeId="0">
      <text>
        <r>
          <rPr>
            <sz val="9"/>
            <color rgb="FF000000"/>
            <rFont val="ＭＳ Ｐゴシック"/>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rPr>
          <t>前年度（令和６年度）に提出した様式２に記載した令和６年度目標値を記入してください。</t>
        </r>
      </text>
    </comment>
    <comment ref="H32" authorId="0" shapeId="0">
      <text>
        <r>
          <rPr>
            <sz val="9"/>
            <color rgb="FF000000"/>
            <rFont val="ＭＳ Ｐゴシック"/>
          </rPr>
          <t>右上のフローから、自動的に計算されます。</t>
        </r>
      </text>
    </comment>
    <comment ref="D33" authorId="0" shapeId="0">
      <text>
        <r>
          <rPr>
            <sz val="9"/>
            <color rgb="FF000000"/>
            <rFont val="ＭＳ Ｐゴシック"/>
          </rPr>
          <t>前年度（令和５年度）に提出した様式２に記載した令和６年度目標値を記入してください。</t>
        </r>
      </text>
    </comment>
    <comment ref="H33" authorId="0" shapeId="0">
      <text>
        <r>
          <rPr>
            <sz val="9"/>
            <color rgb="FF000000"/>
            <rFont val="ＭＳ Ｐゴシック"/>
          </rPr>
          <t>右上のフローから、自動的に計算されます。</t>
        </r>
      </text>
    </comment>
    <comment ref="R33" authorId="0" shapeId="0">
      <text>
        <r>
          <rPr>
            <sz val="9"/>
            <color rgb="FF000000"/>
            <rFont val="ＭＳ Ｐゴシック"/>
          </rPr>
          <t>中間処理を経ずに、産業廃棄物を直接、埋立処分や海洋投入処分の委託をした量を記載してください。</t>
        </r>
      </text>
    </comment>
  </commentList>
</comments>
</file>

<file path=xl/comments4.xml><?xml version="1.0" encoding="utf-8"?>
<comments xmlns:xr="http://schemas.microsoft.com/office/spreadsheetml/2014/revision" xmlns:mc="http://schemas.openxmlformats.org/markup-compatibility/2006" xmlns="http://schemas.openxmlformats.org/spreadsheetml/2006/main" mc:Ignorable="xr">
  <authors>
    <author>作成者</author>
    <author>株式会社リバスタ</author>
  </authors>
  <commentList>
    <comment ref="AS4" authorId="0" shapeId="0">
      <text>
        <r>
          <rPr>
            <sz val="10"/>
            <color rgb="FF000000"/>
            <rFont val="ＭＳ Ｐゴシック"/>
          </rPr>
          <t>「表紙」シートで選択された○印が自動的に反映されます。</t>
        </r>
      </text>
    </comment>
    <comment ref="AU4" authorId="0" shapeId="0">
      <text>
        <r>
          <rPr>
            <sz val="10"/>
            <color rgb="FF000000"/>
            <rFont val="ＭＳ Ｐゴシック"/>
          </rPr>
          <t>「表紙」シートで選択された○印が自動的に反映されます。</t>
        </r>
      </text>
    </comment>
    <comment ref="AF5" authorId="0" shapeId="0">
      <text>
        <r>
          <rPr>
            <b/>
            <sz val="9"/>
            <color rgb="FF000000"/>
            <rFont val="ＭＳ Ｐゴシック"/>
          </rPr>
          <t xml:space="preserve"> </t>
        </r>
        <r>
          <rPr>
            <sz val="10"/>
            <color rgb="FF000000"/>
            <rFont val="ＭＳ Ｐゴシック"/>
          </rPr>
          <t>「表紙」シートに記入された「事業場の名称」が自動的に反映されます。</t>
        </r>
      </text>
    </comment>
    <comment ref="AH9" authorId="0" shapeId="0">
      <text>
        <r>
          <rPr>
            <sz val="9"/>
            <color rgb="FF000000"/>
            <rFont val="ＭＳ Ｐゴシック"/>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rPr>
          <t>自ら中間処理した後の残さについて、自社の他事業場等で処理を行った量を記載してください。</t>
        </r>
      </text>
    </comment>
    <comment ref="AU16" authorId="0" shapeId="0">
      <text>
        <r>
          <rPr>
            <sz val="9"/>
            <color rgb="FF000000"/>
            <rFont val="ＭＳ Ｐゴシック"/>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rPr>
          <t>同上</t>
        </r>
      </text>
    </comment>
    <comment ref="P18" authorId="0" shapeId="0">
      <text>
        <r>
          <rPr>
            <sz val="9"/>
            <color rgb="FF000000"/>
            <rFont val="ＭＳ Ｐゴシック"/>
          </rPr>
          <t>発生事業場内で破砕や脱水、焼却などの中間処理を行った量を記載してください。</t>
        </r>
      </text>
    </comment>
    <comment ref="Y18" authorId="0" shapeId="0">
      <text>
        <r>
          <rPr>
            <sz val="9"/>
            <color rgb="FF000000"/>
            <rFont val="ＭＳ Ｐゴシック"/>
          </rPr>
          <t>⑧、⑨、※3及びｂの合計から自動的に計算されます。</t>
        </r>
      </text>
    </comment>
    <comment ref="AH18" authorId="0" shapeId="0">
      <text>
        <r>
          <rPr>
            <sz val="9"/>
            <color rgb="FF000000"/>
            <rFont val="ＭＳ Ｐゴシック"/>
          </rPr>
          <t>右にあるｂ-1およびｂ-2から、自動的に計算されます。</t>
        </r>
      </text>
    </comment>
    <comment ref="AO18" authorId="0" shapeId="0">
      <text>
        <r>
          <rPr>
            <sz val="9"/>
            <color rgb="FF000000"/>
            <rFont val="ＭＳ Ｐゴシック"/>
          </rPr>
          <t>右側にある3つの委託目的別内訳量から、自動的に計算されます。</t>
        </r>
      </text>
    </comment>
    <comment ref="AU18" authorId="0" shapeId="0">
      <text>
        <r>
          <rPr>
            <sz val="9"/>
            <color rgb="FF000000"/>
            <rFont val="ＭＳ Ｐゴシック"/>
          </rPr>
          <t>同上</t>
        </r>
      </text>
    </comment>
    <comment ref="P21" authorId="0" shapeId="0">
      <text>
        <r>
          <rPr>
            <sz val="9"/>
            <color rgb="FF000000"/>
            <rFont val="ＭＳ Ｐゴシック"/>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rPr>
          <t>前年度（令和６年度）に提出した様式２に記載した令和６年度目標値を記入してください。</t>
        </r>
      </text>
    </comment>
    <comment ref="H24" authorId="0" shapeId="0">
      <text>
        <r>
          <rPr>
            <sz val="9"/>
            <color rgb="FF000000"/>
            <rFont val="ＭＳ Ｐゴシック"/>
          </rPr>
          <t>右上のフローから、自動的に計算されます。</t>
        </r>
      </text>
    </comment>
    <comment ref="P24" authorId="0" shapeId="0">
      <text>
        <r>
          <rPr>
            <sz val="9"/>
            <color rgb="FF000000"/>
            <rFont val="ＭＳ Ｐゴシック"/>
          </rPr>
          <t>発生事業場内での処理ではなく、自社の他事業場等で処理を行った量を記載してください。</t>
        </r>
      </text>
    </comment>
    <comment ref="AS24" authorId="0" shapeId="0">
      <text>
        <r>
          <rPr>
            <sz val="9"/>
            <color rgb="FF000000"/>
            <rFont val="ＭＳ Ｐゴシック"/>
          </rPr>
          <t>「ｂ-1中間処理委託量」の「再生利用前委託量」と「Ｂ-1中間処理委託量」の「再生利用前委託量」の合計が自動的に計算されます。</t>
        </r>
      </text>
    </comment>
    <comment ref="D25" authorId="0" shapeId="0">
      <text>
        <r>
          <rPr>
            <sz val="9"/>
            <color rgb="FF000000"/>
            <rFont val="ＭＳ Ｐゴシック"/>
          </rPr>
          <t>前年度（令和６年度）に提出した様式２に記載した令和６年度目標値を記入してください。</t>
        </r>
      </text>
    </comment>
    <comment ref="H25" authorId="0" shapeId="0">
      <text>
        <r>
          <rPr>
            <sz val="9"/>
            <color rgb="FF000000"/>
            <rFont val="ＭＳ Ｐゴシック"/>
          </rPr>
          <t>右上のフローから、自動的に計算されます。</t>
        </r>
      </text>
    </comment>
    <comment ref="D26" authorId="0" shapeId="0">
      <text>
        <r>
          <rPr>
            <sz val="9"/>
            <color rgb="FF000000"/>
            <rFont val="ＭＳ Ｐゴシック"/>
          </rPr>
          <t>前年度（令和６年度）に提出した様式２に記載した令和６年度目標値を記入してください。</t>
        </r>
      </text>
    </comment>
    <comment ref="H26" authorId="0" shapeId="0">
      <text>
        <r>
          <rPr>
            <sz val="9"/>
            <color rgb="FF000000"/>
            <rFont val="ＭＳ Ｐゴシック"/>
          </rPr>
          <t>右上のフローから、自動的に計算されます。</t>
        </r>
      </text>
    </comment>
    <comment ref="D27" authorId="0" shapeId="0">
      <text>
        <r>
          <rPr>
            <sz val="9"/>
            <color rgb="FF000000"/>
            <rFont val="ＭＳ Ｐゴシック"/>
          </rPr>
          <t>前年度（令和６年度）に提出した様式２に記載した令和６年度目標値を記入してください。</t>
        </r>
      </text>
    </comment>
    <comment ref="H27" authorId="0" shapeId="0">
      <text>
        <r>
          <rPr>
            <sz val="9"/>
            <color rgb="FF000000"/>
            <rFont val="ＭＳ Ｐゴシック"/>
          </rPr>
          <t>右上のフローから、自動的に計算されます。</t>
        </r>
      </text>
    </comment>
    <comment ref="P27" authorId="0" shapeId="0">
      <text>
        <r>
          <rPr>
            <sz val="9"/>
            <color rgb="FF000000"/>
            <rFont val="ＭＳ Ｐゴシック"/>
          </rPr>
          <t>下にあるＢ-1およびＢ-2から、自動的に計算されます。</t>
        </r>
      </text>
    </comment>
    <comment ref="AL27" authorId="0" shapeId="0">
      <text>
        <r>
          <rPr>
            <sz val="9"/>
            <color rgb="FF000000"/>
            <rFont val="ＭＳ Ｐゴシック"/>
          </rPr>
          <t>Ｂとｂの合計が自動的に計算されます。</t>
        </r>
      </text>
    </comment>
    <comment ref="AS27" authorId="0" shapeId="0">
      <text>
        <r>
          <rPr>
            <sz val="9"/>
            <color rgb="FF000000"/>
            <rFont val="ＭＳ Ｐゴシック"/>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rPr>
          <t>前年度（令和６年度）に提出した様式２に記載した令和６年度目標値を記入してください。</t>
        </r>
      </text>
    </comment>
    <comment ref="H28" authorId="0" shapeId="0">
      <text>
        <r>
          <rPr>
            <sz val="9"/>
            <color rgb="FF000000"/>
            <rFont val="ＭＳ Ｐゴシック"/>
          </rPr>
          <t>右上のフローから、自動的に計算されます。</t>
        </r>
      </text>
    </comment>
    <comment ref="AA28" authorId="0" shapeId="0">
      <text>
        <r>
          <rPr>
            <sz val="9"/>
            <color rgb="FF000000"/>
            <rFont val="ＭＳ Ｐゴシック"/>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rPr>
          <t>前年度（令和６年度）に提出した様式２に記載した令和６年度目標値を記入してください。</t>
        </r>
      </text>
    </comment>
    <comment ref="H29" authorId="0" shapeId="0">
      <text>
        <r>
          <rPr>
            <sz val="9"/>
            <color rgb="FF000000"/>
            <rFont val="ＭＳ Ｐゴシック"/>
          </rPr>
          <t>右上のフローから、自動的に計算されます。</t>
        </r>
      </text>
    </comment>
    <comment ref="AA29" authorId="0" shapeId="0">
      <text>
        <r>
          <rPr>
            <sz val="9"/>
            <color rgb="FF000000"/>
            <rFont val="ＭＳ Ｐゴシック"/>
          </rPr>
          <t>同上</t>
        </r>
      </text>
    </comment>
    <comment ref="D30" authorId="0" shapeId="0">
      <text>
        <r>
          <rPr>
            <sz val="9"/>
            <color rgb="FF000000"/>
            <rFont val="ＭＳ Ｐゴシック"/>
          </rPr>
          <t>前年度（令和６年度）に提出した様式２に記載した令和６年度目標値を記入してください。</t>
        </r>
      </text>
    </comment>
    <comment ref="H30" authorId="0" shapeId="0">
      <text>
        <r>
          <rPr>
            <sz val="9"/>
            <color rgb="FF000000"/>
            <rFont val="ＭＳ Ｐゴシック"/>
          </rPr>
          <t>右上のフローから、自動的に計算されます。</t>
        </r>
      </text>
    </comment>
    <comment ref="R30" authorId="0" shapeId="0">
      <text>
        <r>
          <rPr>
            <sz val="9"/>
            <color rgb="FF000000"/>
            <rFont val="ＭＳ Ｐゴシック"/>
          </rPr>
          <t>右側にある3つの委託目的別内訳量から、自動的に計算されます。</t>
        </r>
      </text>
    </comment>
    <comment ref="AA30" authorId="0" shapeId="0">
      <text>
        <r>
          <rPr>
            <sz val="9"/>
            <color rgb="FF000000"/>
            <rFont val="ＭＳ Ｐゴシック"/>
          </rPr>
          <t>同上</t>
        </r>
      </text>
    </comment>
    <comment ref="AL30" authorId="0" shapeId="0">
      <text>
        <r>
          <rPr>
            <sz val="9"/>
            <color rgb="FF000000"/>
            <rFont val="ＭＳ Ｐゴシック"/>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rPr>
          <t>前年度（令和６年度）に提出した様式２に記載した令和６年度目標値を記入してください。</t>
        </r>
      </text>
    </comment>
    <comment ref="H31" authorId="0" shapeId="0">
      <text>
        <r>
          <rPr>
            <sz val="9"/>
            <color rgb="FF000000"/>
            <rFont val="ＭＳ Ｐゴシック"/>
          </rPr>
          <t>右上のフローから、自動的に計算されます。</t>
        </r>
      </text>
    </comment>
    <comment ref="AS31" authorId="0" shapeId="0">
      <text>
        <r>
          <rPr>
            <sz val="9"/>
            <color rgb="FF000000"/>
            <rFont val="ＭＳ Ｐゴシック"/>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rPr>
          <t>前年度（令和６年度）に提出した様式２に記載した令和６年度目標値を記入してください。</t>
        </r>
      </text>
    </comment>
    <comment ref="H32" authorId="0" shapeId="0">
      <text>
        <r>
          <rPr>
            <sz val="9"/>
            <color rgb="FF000000"/>
            <rFont val="ＭＳ Ｐゴシック"/>
          </rPr>
          <t>右上のフローから、自動的に計算されます。</t>
        </r>
      </text>
    </comment>
    <comment ref="D33" authorId="0" shapeId="0">
      <text>
        <r>
          <rPr>
            <sz val="9"/>
            <color rgb="FF000000"/>
            <rFont val="ＭＳ Ｐゴシック"/>
          </rPr>
          <t>前年度（令和５年度）に提出した様式２に記載した令和６年度目標値を記入してください。</t>
        </r>
      </text>
    </comment>
    <comment ref="H33" authorId="0" shapeId="0">
      <text>
        <r>
          <rPr>
            <sz val="9"/>
            <color rgb="FF000000"/>
            <rFont val="ＭＳ Ｐゴシック"/>
          </rPr>
          <t>右上のフローから、自動的に計算されます。</t>
        </r>
      </text>
    </comment>
    <comment ref="R33" authorId="0" shapeId="0">
      <text>
        <r>
          <rPr>
            <sz val="9"/>
            <color rgb="FF000000"/>
            <rFont val="ＭＳ Ｐゴシック"/>
          </rPr>
          <t>中間処理を経ずに、産業廃棄物を直接、埋立処分や海洋投入処分の委託をした量を記載してください。</t>
        </r>
      </text>
    </comment>
  </commentList>
</comments>
</file>

<file path=xl/comments5.xml><?xml version="1.0" encoding="utf-8"?>
<comments xmlns:xr="http://schemas.microsoft.com/office/spreadsheetml/2014/revision" xmlns:mc="http://schemas.openxmlformats.org/markup-compatibility/2006" xmlns="http://schemas.openxmlformats.org/spreadsheetml/2006/main" mc:Ignorable="xr">
  <authors>
    <author>作成者</author>
    <author>株式会社リバスタ</author>
  </authors>
  <commentList>
    <comment ref="AS4" authorId="0" shapeId="0">
      <text>
        <r>
          <rPr>
            <sz val="10"/>
            <color rgb="FF000000"/>
            <rFont val="ＭＳ Ｐゴシック"/>
          </rPr>
          <t>「表紙」シートで選択された○印が自動的に反映されます。</t>
        </r>
      </text>
    </comment>
    <comment ref="AU4" authorId="0" shapeId="0">
      <text>
        <r>
          <rPr>
            <sz val="10"/>
            <color rgb="FF000000"/>
            <rFont val="ＭＳ Ｐゴシック"/>
          </rPr>
          <t>「表紙」シートで選択された○印が自動的に反映されます。</t>
        </r>
      </text>
    </comment>
    <comment ref="AF5" authorId="0" shapeId="0">
      <text>
        <r>
          <rPr>
            <b/>
            <sz val="9"/>
            <color rgb="FF000000"/>
            <rFont val="ＭＳ Ｐゴシック"/>
          </rPr>
          <t xml:space="preserve"> </t>
        </r>
        <r>
          <rPr>
            <sz val="10"/>
            <color rgb="FF000000"/>
            <rFont val="ＭＳ Ｐゴシック"/>
          </rPr>
          <t>「表紙」シートに記入された「事業場の名称」が自動的に反映されます。</t>
        </r>
      </text>
    </comment>
    <comment ref="AH9" authorId="0" shapeId="0">
      <text>
        <r>
          <rPr>
            <sz val="9"/>
            <color rgb="FF000000"/>
            <rFont val="ＭＳ Ｐゴシック"/>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rPr>
          <t>自ら中間処理した後の残さについて、自社の他事業場等で処理を行った量を記載してください。</t>
        </r>
      </text>
    </comment>
    <comment ref="AU16" authorId="0" shapeId="0">
      <text>
        <r>
          <rPr>
            <sz val="9"/>
            <color rgb="FF000000"/>
            <rFont val="ＭＳ Ｐゴシック"/>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rPr>
          <t>同上</t>
        </r>
      </text>
    </comment>
    <comment ref="P18" authorId="0" shapeId="0">
      <text>
        <r>
          <rPr>
            <sz val="9"/>
            <color rgb="FF000000"/>
            <rFont val="ＭＳ Ｐゴシック"/>
          </rPr>
          <t>発生事業場内で破砕や脱水、焼却などの中間処理を行った量を記載してください。</t>
        </r>
      </text>
    </comment>
    <comment ref="Y18" authorId="0" shapeId="0">
      <text>
        <r>
          <rPr>
            <sz val="9"/>
            <color rgb="FF000000"/>
            <rFont val="ＭＳ Ｐゴシック"/>
          </rPr>
          <t>⑧、⑨、※3及びｂの合計から自動的に計算されます。</t>
        </r>
      </text>
    </comment>
    <comment ref="AH18" authorId="0" shapeId="0">
      <text>
        <r>
          <rPr>
            <sz val="9"/>
            <color rgb="FF000000"/>
            <rFont val="ＭＳ Ｐゴシック"/>
          </rPr>
          <t>右にあるｂ-1およびｂ-2から、自動的に計算されます。</t>
        </r>
      </text>
    </comment>
    <comment ref="AO18" authorId="0" shapeId="0">
      <text>
        <r>
          <rPr>
            <sz val="9"/>
            <color rgb="FF000000"/>
            <rFont val="ＭＳ Ｐゴシック"/>
          </rPr>
          <t>右側にある3つの委託目的別内訳量から、自動的に計算されます。</t>
        </r>
      </text>
    </comment>
    <comment ref="AU18" authorId="0" shapeId="0">
      <text>
        <r>
          <rPr>
            <sz val="9"/>
            <color rgb="FF000000"/>
            <rFont val="ＭＳ Ｐゴシック"/>
          </rPr>
          <t>同上</t>
        </r>
      </text>
    </comment>
    <comment ref="P21" authorId="0" shapeId="0">
      <text>
        <r>
          <rPr>
            <sz val="9"/>
            <color rgb="FF000000"/>
            <rFont val="ＭＳ Ｐゴシック"/>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rPr>
          <t>前年度（令和６年度）に提出した様式２に記載した令和６年度目標値を記入してください。</t>
        </r>
      </text>
    </comment>
    <comment ref="H24" authorId="0" shapeId="0">
      <text>
        <r>
          <rPr>
            <sz val="9"/>
            <color rgb="FF000000"/>
            <rFont val="ＭＳ Ｐゴシック"/>
          </rPr>
          <t>右上のフローから、自動的に計算されます。</t>
        </r>
      </text>
    </comment>
    <comment ref="P24" authorId="0" shapeId="0">
      <text>
        <r>
          <rPr>
            <sz val="9"/>
            <color rgb="FF000000"/>
            <rFont val="ＭＳ Ｐゴシック"/>
          </rPr>
          <t>発生事業場内での処理ではなく、自社の他事業場等で処理を行った量を記載してください。</t>
        </r>
      </text>
    </comment>
    <comment ref="AS24" authorId="0" shapeId="0">
      <text>
        <r>
          <rPr>
            <sz val="9"/>
            <color rgb="FF000000"/>
            <rFont val="ＭＳ Ｐゴシック"/>
          </rPr>
          <t>「ｂ-1中間処理委託量」の「再生利用前委託量」と「Ｂ-1中間処理委託量」の「再生利用前委託量」の合計が自動的に計算されます。</t>
        </r>
      </text>
    </comment>
    <comment ref="D25" authorId="0" shapeId="0">
      <text>
        <r>
          <rPr>
            <sz val="9"/>
            <color rgb="FF000000"/>
            <rFont val="ＭＳ Ｐゴシック"/>
          </rPr>
          <t>前年度（令和６年度）に提出した様式２に記載した令和６年度目標値を記入してください。</t>
        </r>
      </text>
    </comment>
    <comment ref="H25" authorId="0" shapeId="0">
      <text>
        <r>
          <rPr>
            <sz val="9"/>
            <color rgb="FF000000"/>
            <rFont val="ＭＳ Ｐゴシック"/>
          </rPr>
          <t>右上のフローから、自動的に計算されます。</t>
        </r>
      </text>
    </comment>
    <comment ref="D26" authorId="0" shapeId="0">
      <text>
        <r>
          <rPr>
            <sz val="9"/>
            <color rgb="FF000000"/>
            <rFont val="ＭＳ Ｐゴシック"/>
          </rPr>
          <t>前年度（令和６年度）に提出した様式２に記載した令和６年度目標値を記入してください。</t>
        </r>
      </text>
    </comment>
    <comment ref="H26" authorId="0" shapeId="0">
      <text>
        <r>
          <rPr>
            <sz val="9"/>
            <color rgb="FF000000"/>
            <rFont val="ＭＳ Ｐゴシック"/>
          </rPr>
          <t>右上のフローから、自動的に計算されます。</t>
        </r>
      </text>
    </comment>
    <comment ref="D27" authorId="0" shapeId="0">
      <text>
        <r>
          <rPr>
            <sz val="9"/>
            <color rgb="FF000000"/>
            <rFont val="ＭＳ Ｐゴシック"/>
          </rPr>
          <t>前年度（令和６年度）に提出した様式２に記載した令和６年度目標値を記入してください。</t>
        </r>
      </text>
    </comment>
    <comment ref="H27" authorId="0" shapeId="0">
      <text>
        <r>
          <rPr>
            <sz val="9"/>
            <color rgb="FF000000"/>
            <rFont val="ＭＳ Ｐゴシック"/>
          </rPr>
          <t>右上のフローから、自動的に計算されます。</t>
        </r>
      </text>
    </comment>
    <comment ref="P27" authorId="0" shapeId="0">
      <text>
        <r>
          <rPr>
            <sz val="9"/>
            <color rgb="FF000000"/>
            <rFont val="ＭＳ Ｐゴシック"/>
          </rPr>
          <t>下にあるＢ-1およびＢ-2から、自動的に計算されます。</t>
        </r>
      </text>
    </comment>
    <comment ref="AL27" authorId="0" shapeId="0">
      <text>
        <r>
          <rPr>
            <sz val="9"/>
            <color rgb="FF000000"/>
            <rFont val="ＭＳ Ｐゴシック"/>
          </rPr>
          <t>Ｂとｂの合計が自動的に計算されます。</t>
        </r>
      </text>
    </comment>
    <comment ref="AS27" authorId="0" shapeId="0">
      <text>
        <r>
          <rPr>
            <sz val="9"/>
            <color rgb="FF000000"/>
            <rFont val="ＭＳ Ｐゴシック"/>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rPr>
          <t>前年度（令和６年度）に提出した様式２に記載した令和６年度目標値を記入してください。</t>
        </r>
      </text>
    </comment>
    <comment ref="H28" authorId="0" shapeId="0">
      <text>
        <r>
          <rPr>
            <sz val="9"/>
            <color rgb="FF000000"/>
            <rFont val="ＭＳ Ｐゴシック"/>
          </rPr>
          <t>右上のフローから、自動的に計算されます。</t>
        </r>
      </text>
    </comment>
    <comment ref="AA28" authorId="0" shapeId="0">
      <text>
        <r>
          <rPr>
            <sz val="9"/>
            <color rgb="FF000000"/>
            <rFont val="ＭＳ Ｐゴシック"/>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rPr>
          <t>前年度（令和６年度）に提出した様式２に記載した令和６年度目標値を記入してください。</t>
        </r>
      </text>
    </comment>
    <comment ref="H29" authorId="0" shapeId="0">
      <text>
        <r>
          <rPr>
            <sz val="9"/>
            <color rgb="FF000000"/>
            <rFont val="ＭＳ Ｐゴシック"/>
          </rPr>
          <t>右上のフローから、自動的に計算されます。</t>
        </r>
      </text>
    </comment>
    <comment ref="AA29" authorId="0" shapeId="0">
      <text>
        <r>
          <rPr>
            <sz val="9"/>
            <color rgb="FF000000"/>
            <rFont val="ＭＳ Ｐゴシック"/>
          </rPr>
          <t>同上</t>
        </r>
      </text>
    </comment>
    <comment ref="D30" authorId="0" shapeId="0">
      <text>
        <r>
          <rPr>
            <sz val="9"/>
            <color rgb="FF000000"/>
            <rFont val="ＭＳ Ｐゴシック"/>
          </rPr>
          <t>前年度（令和６年度）に提出した様式２に記載した令和６年度目標値を記入してください。</t>
        </r>
      </text>
    </comment>
    <comment ref="H30" authorId="0" shapeId="0">
      <text>
        <r>
          <rPr>
            <sz val="9"/>
            <color rgb="FF000000"/>
            <rFont val="ＭＳ Ｐゴシック"/>
          </rPr>
          <t>右上のフローから、自動的に計算されます。</t>
        </r>
      </text>
    </comment>
    <comment ref="R30" authorId="0" shapeId="0">
      <text>
        <r>
          <rPr>
            <sz val="9"/>
            <color rgb="FF000000"/>
            <rFont val="ＭＳ Ｐゴシック"/>
          </rPr>
          <t>右側にある3つの委託目的別内訳量から、自動的に計算されます。</t>
        </r>
      </text>
    </comment>
    <comment ref="AA30" authorId="0" shapeId="0">
      <text>
        <r>
          <rPr>
            <sz val="9"/>
            <color rgb="FF000000"/>
            <rFont val="ＭＳ Ｐゴシック"/>
          </rPr>
          <t>同上</t>
        </r>
      </text>
    </comment>
    <comment ref="AL30" authorId="0" shapeId="0">
      <text>
        <r>
          <rPr>
            <sz val="9"/>
            <color rgb="FF000000"/>
            <rFont val="ＭＳ Ｐゴシック"/>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rPr>
          <t>前年度（令和６年度）に提出した様式２に記載した令和６年度目標値を記入してください。</t>
        </r>
      </text>
    </comment>
    <comment ref="H31" authorId="0" shapeId="0">
      <text>
        <r>
          <rPr>
            <sz val="9"/>
            <color rgb="FF000000"/>
            <rFont val="ＭＳ Ｐゴシック"/>
          </rPr>
          <t>右上のフローから、自動的に計算されます。</t>
        </r>
      </text>
    </comment>
    <comment ref="AS31" authorId="0" shapeId="0">
      <text>
        <r>
          <rPr>
            <sz val="9"/>
            <color rgb="FF000000"/>
            <rFont val="ＭＳ Ｐゴシック"/>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rPr>
          <t>前年度（令和６年度）に提出した様式２に記載した令和６年度目標値を記入してください。</t>
        </r>
      </text>
    </comment>
    <comment ref="H32" authorId="0" shapeId="0">
      <text>
        <r>
          <rPr>
            <sz val="9"/>
            <color rgb="FF000000"/>
            <rFont val="ＭＳ Ｐゴシック"/>
          </rPr>
          <t>右上のフローから、自動的に計算されます。</t>
        </r>
      </text>
    </comment>
    <comment ref="D33" authorId="0" shapeId="0">
      <text>
        <r>
          <rPr>
            <sz val="9"/>
            <color rgb="FF000000"/>
            <rFont val="ＭＳ Ｐゴシック"/>
          </rPr>
          <t>前年度（令和５年度）に提出した様式２に記載した令和６年度目標値を記入してください。</t>
        </r>
      </text>
    </comment>
    <comment ref="H33" authorId="0" shapeId="0">
      <text>
        <r>
          <rPr>
            <sz val="9"/>
            <color rgb="FF000000"/>
            <rFont val="ＭＳ Ｐゴシック"/>
          </rPr>
          <t>右上のフローから、自動的に計算されます。</t>
        </r>
      </text>
    </comment>
    <comment ref="R33" authorId="0" shapeId="0">
      <text>
        <r>
          <rPr>
            <sz val="9"/>
            <color rgb="FF000000"/>
            <rFont val="ＭＳ Ｐゴシック"/>
          </rPr>
          <t>中間処理を経ずに、産業廃棄物を直接、埋立処分や海洋投入処分の委託をした量を記載してください。</t>
        </r>
      </text>
    </comment>
  </commentList>
</comments>
</file>

<file path=xl/comments6.xml><?xml version="1.0" encoding="utf-8"?>
<comments xmlns:xr="http://schemas.microsoft.com/office/spreadsheetml/2014/revision" xmlns:mc="http://schemas.openxmlformats.org/markup-compatibility/2006" xmlns="http://schemas.openxmlformats.org/spreadsheetml/2006/main" mc:Ignorable="xr">
  <authors>
    <author>作成者</author>
    <author>株式会社リバスタ</author>
  </authors>
  <commentList>
    <comment ref="AS4" authorId="0" shapeId="0">
      <text>
        <r>
          <rPr>
            <sz val="10"/>
            <color rgb="FF000000"/>
            <rFont val="ＭＳ Ｐゴシック"/>
          </rPr>
          <t>「表紙」シートで選択された○印が自動的に反映されます。</t>
        </r>
      </text>
    </comment>
    <comment ref="AU4" authorId="0" shapeId="0">
      <text>
        <r>
          <rPr>
            <sz val="10"/>
            <color rgb="FF000000"/>
            <rFont val="ＭＳ Ｐゴシック"/>
          </rPr>
          <t>「表紙」シートで選択された○印が自動的に反映されます。</t>
        </r>
      </text>
    </comment>
    <comment ref="AF5" authorId="0" shapeId="0">
      <text>
        <r>
          <rPr>
            <b/>
            <sz val="9"/>
            <color rgb="FF000000"/>
            <rFont val="ＭＳ Ｐゴシック"/>
          </rPr>
          <t xml:space="preserve"> </t>
        </r>
        <r>
          <rPr>
            <sz val="10"/>
            <color rgb="FF000000"/>
            <rFont val="ＭＳ Ｐゴシック"/>
          </rPr>
          <t>「表紙」シートに記入された「事業場の名称」が自動的に反映されます。</t>
        </r>
      </text>
    </comment>
    <comment ref="AH9" authorId="0" shapeId="0">
      <text>
        <r>
          <rPr>
            <sz val="9"/>
            <color rgb="FF000000"/>
            <rFont val="ＭＳ Ｐゴシック"/>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rPr>
          <t>自ら中間処理した後の残さについて、自社の他事業場等で処理を行った量を記載してください。</t>
        </r>
      </text>
    </comment>
    <comment ref="AU16" authorId="0" shapeId="0">
      <text>
        <r>
          <rPr>
            <sz val="9"/>
            <color rgb="FF000000"/>
            <rFont val="ＭＳ Ｐゴシック"/>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rPr>
          <t>同上</t>
        </r>
      </text>
    </comment>
    <comment ref="P18" authorId="0" shapeId="0">
      <text>
        <r>
          <rPr>
            <sz val="9"/>
            <color rgb="FF000000"/>
            <rFont val="ＭＳ Ｐゴシック"/>
          </rPr>
          <t>発生事業場内で破砕や脱水、焼却などの中間処理を行った量を記載してください。</t>
        </r>
      </text>
    </comment>
    <comment ref="Y18" authorId="0" shapeId="0">
      <text>
        <r>
          <rPr>
            <sz val="9"/>
            <color rgb="FF000000"/>
            <rFont val="ＭＳ Ｐゴシック"/>
          </rPr>
          <t>⑧、⑨、※3及びｂの合計から自動的に計算されます。</t>
        </r>
      </text>
    </comment>
    <comment ref="AH18" authorId="0" shapeId="0">
      <text>
        <r>
          <rPr>
            <sz val="9"/>
            <color rgb="FF000000"/>
            <rFont val="ＭＳ Ｐゴシック"/>
          </rPr>
          <t>右にあるｂ-1およびｂ-2から、自動的に計算されます。</t>
        </r>
      </text>
    </comment>
    <comment ref="AO18" authorId="0" shapeId="0">
      <text>
        <r>
          <rPr>
            <sz val="9"/>
            <color rgb="FF000000"/>
            <rFont val="ＭＳ Ｐゴシック"/>
          </rPr>
          <t>右側にある3つの委託目的別内訳量から、自動的に計算されます。</t>
        </r>
      </text>
    </comment>
    <comment ref="AU18" authorId="0" shapeId="0">
      <text>
        <r>
          <rPr>
            <sz val="9"/>
            <color rgb="FF000000"/>
            <rFont val="ＭＳ Ｐゴシック"/>
          </rPr>
          <t>同上</t>
        </r>
      </text>
    </comment>
    <comment ref="P21" authorId="0" shapeId="0">
      <text>
        <r>
          <rPr>
            <sz val="9"/>
            <color rgb="FF000000"/>
            <rFont val="ＭＳ Ｐゴシック"/>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rPr>
          <t>前年度（令和６年度）に提出した様式２に記載した令和６年度目標値を記入してください。</t>
        </r>
      </text>
    </comment>
    <comment ref="H24" authorId="0" shapeId="0">
      <text>
        <r>
          <rPr>
            <sz val="9"/>
            <color rgb="FF000000"/>
            <rFont val="ＭＳ Ｐゴシック"/>
          </rPr>
          <t>右上のフローから、自動的に計算されます。</t>
        </r>
      </text>
    </comment>
    <comment ref="P24" authorId="0" shapeId="0">
      <text>
        <r>
          <rPr>
            <sz val="9"/>
            <color rgb="FF000000"/>
            <rFont val="ＭＳ Ｐゴシック"/>
          </rPr>
          <t>発生事業場内での処理ではなく、自社の他事業場等で処理を行った量を記載してください。</t>
        </r>
      </text>
    </comment>
    <comment ref="AS24" authorId="0" shapeId="0">
      <text>
        <r>
          <rPr>
            <sz val="9"/>
            <color rgb="FF000000"/>
            <rFont val="ＭＳ Ｐゴシック"/>
          </rPr>
          <t>「ｂ-1中間処理委託量」の「再生利用前委託量」と「Ｂ-1中間処理委託量」の「再生利用前委託量」の合計が自動的に計算されます。</t>
        </r>
      </text>
    </comment>
    <comment ref="D25" authorId="0" shapeId="0">
      <text>
        <r>
          <rPr>
            <sz val="9"/>
            <color rgb="FF000000"/>
            <rFont val="ＭＳ Ｐゴシック"/>
          </rPr>
          <t>前年度（令和６年度）に提出した様式２に記載した令和６年度目標値を記入してください。</t>
        </r>
      </text>
    </comment>
    <comment ref="H25" authorId="0" shapeId="0">
      <text>
        <r>
          <rPr>
            <sz val="9"/>
            <color rgb="FF000000"/>
            <rFont val="ＭＳ Ｐゴシック"/>
          </rPr>
          <t>右上のフローから、自動的に計算されます。</t>
        </r>
      </text>
    </comment>
    <comment ref="D26" authorId="0" shapeId="0">
      <text>
        <r>
          <rPr>
            <sz val="9"/>
            <color rgb="FF000000"/>
            <rFont val="ＭＳ Ｐゴシック"/>
          </rPr>
          <t>前年度（令和６年度）に提出した様式２に記載した令和６年度目標値を記入してください。</t>
        </r>
      </text>
    </comment>
    <comment ref="H26" authorId="0" shapeId="0">
      <text>
        <r>
          <rPr>
            <sz val="9"/>
            <color rgb="FF000000"/>
            <rFont val="ＭＳ Ｐゴシック"/>
          </rPr>
          <t>右上のフローから、自動的に計算されます。</t>
        </r>
      </text>
    </comment>
    <comment ref="D27" authorId="0" shapeId="0">
      <text>
        <r>
          <rPr>
            <sz val="9"/>
            <color rgb="FF000000"/>
            <rFont val="ＭＳ Ｐゴシック"/>
          </rPr>
          <t>前年度（令和６年度）に提出した様式２に記載した令和６年度目標値を記入してください。</t>
        </r>
      </text>
    </comment>
    <comment ref="H27" authorId="0" shapeId="0">
      <text>
        <r>
          <rPr>
            <sz val="9"/>
            <color rgb="FF000000"/>
            <rFont val="ＭＳ Ｐゴシック"/>
          </rPr>
          <t>右上のフローから、自動的に計算されます。</t>
        </r>
      </text>
    </comment>
    <comment ref="P27" authorId="0" shapeId="0">
      <text>
        <r>
          <rPr>
            <sz val="9"/>
            <color rgb="FF000000"/>
            <rFont val="ＭＳ Ｐゴシック"/>
          </rPr>
          <t>下にあるＢ-1およびＢ-2から、自動的に計算されます。</t>
        </r>
      </text>
    </comment>
    <comment ref="AL27" authorId="0" shapeId="0">
      <text>
        <r>
          <rPr>
            <sz val="9"/>
            <color rgb="FF000000"/>
            <rFont val="ＭＳ Ｐゴシック"/>
          </rPr>
          <t>Ｂとｂの合計が自動的に計算されます。</t>
        </r>
      </text>
    </comment>
    <comment ref="AS27" authorId="0" shapeId="0">
      <text>
        <r>
          <rPr>
            <sz val="9"/>
            <color rgb="FF000000"/>
            <rFont val="ＭＳ Ｐゴシック"/>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rPr>
          <t>前年度（令和６年度）に提出した様式２に記載した令和６年度目標値を記入してください。</t>
        </r>
      </text>
    </comment>
    <comment ref="H28" authorId="0" shapeId="0">
      <text>
        <r>
          <rPr>
            <sz val="9"/>
            <color rgb="FF000000"/>
            <rFont val="ＭＳ Ｐゴシック"/>
          </rPr>
          <t>右上のフローから、自動的に計算されます。</t>
        </r>
      </text>
    </comment>
    <comment ref="AA28" authorId="0" shapeId="0">
      <text>
        <r>
          <rPr>
            <sz val="9"/>
            <color rgb="FF000000"/>
            <rFont val="ＭＳ Ｐゴシック"/>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rPr>
          <t>前年度（令和６年度）に提出した様式２に記載した令和６年度目標値を記入してください。</t>
        </r>
      </text>
    </comment>
    <comment ref="H29" authorId="0" shapeId="0">
      <text>
        <r>
          <rPr>
            <sz val="9"/>
            <color rgb="FF000000"/>
            <rFont val="ＭＳ Ｐゴシック"/>
          </rPr>
          <t>右上のフローから、自動的に計算されます。</t>
        </r>
      </text>
    </comment>
    <comment ref="AA29" authorId="0" shapeId="0">
      <text>
        <r>
          <rPr>
            <sz val="9"/>
            <color rgb="FF000000"/>
            <rFont val="ＭＳ Ｐゴシック"/>
          </rPr>
          <t>同上</t>
        </r>
      </text>
    </comment>
    <comment ref="D30" authorId="0" shapeId="0">
      <text>
        <r>
          <rPr>
            <sz val="9"/>
            <color rgb="FF000000"/>
            <rFont val="ＭＳ Ｐゴシック"/>
          </rPr>
          <t>前年度（令和６年度）に提出した様式２に記載した令和６年度目標値を記入してください。</t>
        </r>
      </text>
    </comment>
    <comment ref="H30" authorId="0" shapeId="0">
      <text>
        <r>
          <rPr>
            <sz val="9"/>
            <color rgb="FF000000"/>
            <rFont val="ＭＳ Ｐゴシック"/>
          </rPr>
          <t>右上のフローから、自動的に計算されます。</t>
        </r>
      </text>
    </comment>
    <comment ref="R30" authorId="0" shapeId="0">
      <text>
        <r>
          <rPr>
            <sz val="9"/>
            <color rgb="FF000000"/>
            <rFont val="ＭＳ Ｐゴシック"/>
          </rPr>
          <t>右側にある3つの委託目的別内訳量から、自動的に計算されます。</t>
        </r>
      </text>
    </comment>
    <comment ref="AA30" authorId="0" shapeId="0">
      <text>
        <r>
          <rPr>
            <sz val="9"/>
            <color rgb="FF000000"/>
            <rFont val="ＭＳ Ｐゴシック"/>
          </rPr>
          <t>同上</t>
        </r>
      </text>
    </comment>
    <comment ref="AL30" authorId="0" shapeId="0">
      <text>
        <r>
          <rPr>
            <sz val="9"/>
            <color rgb="FF000000"/>
            <rFont val="ＭＳ Ｐゴシック"/>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rPr>
          <t>前年度（令和６年度）に提出した様式２に記載した令和６年度目標値を記入してください。</t>
        </r>
      </text>
    </comment>
    <comment ref="H31" authorId="0" shapeId="0">
      <text>
        <r>
          <rPr>
            <sz val="9"/>
            <color rgb="FF000000"/>
            <rFont val="ＭＳ Ｐゴシック"/>
          </rPr>
          <t>右上のフローから、自動的に計算されます。</t>
        </r>
      </text>
    </comment>
    <comment ref="AS31" authorId="0" shapeId="0">
      <text>
        <r>
          <rPr>
            <sz val="9"/>
            <color rgb="FF000000"/>
            <rFont val="ＭＳ Ｐゴシック"/>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rPr>
          <t>前年度（令和６年度）に提出した様式２に記載した令和６年度目標値を記入してください。</t>
        </r>
      </text>
    </comment>
    <comment ref="H32" authorId="0" shapeId="0">
      <text>
        <r>
          <rPr>
            <sz val="9"/>
            <color rgb="FF000000"/>
            <rFont val="ＭＳ Ｐゴシック"/>
          </rPr>
          <t>右上のフローから、自動的に計算されます。</t>
        </r>
      </text>
    </comment>
    <comment ref="D33" authorId="0" shapeId="0">
      <text>
        <r>
          <rPr>
            <sz val="9"/>
            <color rgb="FF000000"/>
            <rFont val="ＭＳ Ｐゴシック"/>
          </rPr>
          <t>前年度（令和５年度）に提出した様式２に記載した令和６年度目標値を記入してください。</t>
        </r>
      </text>
    </comment>
    <comment ref="H33" authorId="0" shapeId="0">
      <text>
        <r>
          <rPr>
            <sz val="9"/>
            <color rgb="FF000000"/>
            <rFont val="ＭＳ Ｐゴシック"/>
          </rPr>
          <t>右上のフローから、自動的に計算されます。</t>
        </r>
      </text>
    </comment>
    <comment ref="R33" authorId="0" shapeId="0">
      <text>
        <r>
          <rPr>
            <sz val="9"/>
            <color rgb="FF000000"/>
            <rFont val="ＭＳ Ｐゴシック"/>
          </rPr>
          <t>中間処理を経ずに、産業廃棄物を直接、埋立処分や海洋投入処分の委託をした量を記載してください。</t>
        </r>
      </text>
    </comment>
  </commentList>
</comments>
</file>

<file path=xl/comments7.xml><?xml version="1.0" encoding="utf-8"?>
<comments xmlns:xr="http://schemas.microsoft.com/office/spreadsheetml/2014/revision" xmlns:mc="http://schemas.openxmlformats.org/markup-compatibility/2006" xmlns="http://schemas.openxmlformats.org/spreadsheetml/2006/main" mc:Ignorable="xr">
  <authors>
    <author>作成者</author>
    <author>株式会社リバスタ</author>
  </authors>
  <commentList>
    <comment ref="AS4" authorId="0" shapeId="0">
      <text>
        <r>
          <rPr>
            <sz val="10"/>
            <color rgb="FF000000"/>
            <rFont val="ＭＳ Ｐゴシック"/>
          </rPr>
          <t>「表紙」シートで選択された○印が自動的に反映されます。</t>
        </r>
      </text>
    </comment>
    <comment ref="AU4" authorId="0" shapeId="0">
      <text>
        <r>
          <rPr>
            <sz val="10"/>
            <color rgb="FF000000"/>
            <rFont val="ＭＳ Ｐゴシック"/>
          </rPr>
          <t>「表紙」シートで選択された○印が自動的に反映されます。</t>
        </r>
      </text>
    </comment>
    <comment ref="AF5" authorId="0" shapeId="0">
      <text>
        <r>
          <rPr>
            <b/>
            <sz val="9"/>
            <color rgb="FF000000"/>
            <rFont val="ＭＳ Ｐゴシック"/>
          </rPr>
          <t xml:space="preserve"> </t>
        </r>
        <r>
          <rPr>
            <sz val="10"/>
            <color rgb="FF000000"/>
            <rFont val="ＭＳ Ｐゴシック"/>
          </rPr>
          <t>「表紙」シートに記入された「事業場の名称」が自動的に反映されます。</t>
        </r>
      </text>
    </comment>
    <comment ref="AU7" authorId="0" shapeId="0">
      <text>
        <r>
          <rPr>
            <sz val="9"/>
            <color rgb="FF000000"/>
            <rFont val="ＭＳ Ｐゴシック"/>
          </rPr>
          <t>再生利用量のうち、マテリアルリサイクルする量を入力してください。具体的には、次を入力してください。
①プラ原料化
②プラ製品化</t>
        </r>
      </text>
    </comment>
    <comment ref="AU8" authorId="0" shapeId="0">
      <text>
        <r>
          <rPr>
            <sz val="9"/>
            <color rgb="FF000000"/>
            <rFont val="ＭＳ Ｐゴシック"/>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rgb="FF000000"/>
            <rFont val="ＭＳ Ｐゴシック"/>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rgb="FF000000"/>
            <rFont val="ＭＳ Ｐゴシック"/>
          </rPr>
          <t>再生利用量のうち、次を入力してください。
①固形燃料化（RPF化など）
②セメント精製過程における原・燃料化
③ガス化・油化（燃料としての再生）</t>
        </r>
      </text>
    </comment>
    <comment ref="AU10" authorId="0" shapeId="0">
      <text>
        <r>
          <rPr>
            <sz val="9"/>
            <color rgb="FF000000"/>
            <rFont val="ＭＳ Ｐゴシック"/>
          </rPr>
          <t>ア、イ、ウ及び⑤の熱回収に該当しないもの（焼却して焼却灰を路盤材等に再利用する場合等）を入力してください。</t>
        </r>
      </text>
    </comment>
    <comment ref="F12" authorId="0" shapeId="0">
      <text>
        <r>
          <rPr>
            <sz val="9"/>
            <color rgb="FF000000"/>
            <rFont val="ＭＳ Ｐゴシック"/>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rgb="FF000000"/>
            <rFont val="ＭＳ Ｐゴシック"/>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rgb="FF000000"/>
            <rFont val="ＭＳ Ｐゴシック"/>
          </rPr>
          <t>同上</t>
        </r>
      </text>
    </comment>
    <comment ref="F15" authorId="0" shapeId="0">
      <text>
        <r>
          <rPr>
            <sz val="9"/>
            <color rgb="FF000000"/>
            <rFont val="ＭＳ Ｐゴシック"/>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rPr>
          <t>自ら中間処理した後の残さについて、自社の他事業場等で処理を行った量を記載してください。</t>
        </r>
      </text>
    </comment>
    <comment ref="AU15" authorId="0" shapeId="0">
      <text>
        <r>
          <rPr>
            <sz val="9"/>
            <color rgb="FF000000"/>
            <rFont val="ＭＳ Ｐゴシック"/>
          </rPr>
          <t>同上</t>
        </r>
      </text>
    </comment>
    <comment ref="P18" authorId="0" shapeId="0">
      <text>
        <r>
          <rPr>
            <sz val="9"/>
            <color rgb="FF000000"/>
            <rFont val="ＭＳ Ｐゴシック"/>
          </rPr>
          <t>発生事業場内で破砕や脱水、焼却などの中間処理を行った量を記載してください。</t>
        </r>
      </text>
    </comment>
    <comment ref="Y18" authorId="0" shapeId="0">
      <text>
        <r>
          <rPr>
            <sz val="9"/>
            <color rgb="FF000000"/>
            <rFont val="ＭＳ Ｐゴシック"/>
          </rPr>
          <t>⑧、⑨、※3及びｂの合計から自動的に計算されます。</t>
        </r>
      </text>
    </comment>
    <comment ref="AH18" authorId="0" shapeId="0">
      <text>
        <r>
          <rPr>
            <sz val="9"/>
            <color rgb="FF000000"/>
            <rFont val="ＭＳ Ｐゴシック"/>
          </rPr>
          <t>右にあるｂ-1およびｂ-2から、自動的に計算されます。</t>
        </r>
      </text>
    </comment>
    <comment ref="AO18" authorId="0" shapeId="0">
      <text>
        <r>
          <rPr>
            <sz val="9"/>
            <color rgb="FF000000"/>
            <rFont val="ＭＳ Ｐゴシック"/>
          </rPr>
          <t>右側にある3つの委託目的別内訳量から、自動的に計算されます。</t>
        </r>
      </text>
    </comment>
    <comment ref="AU18" authorId="0" shapeId="0">
      <text>
        <r>
          <rPr>
            <sz val="9"/>
            <color rgb="FF000000"/>
            <rFont val="ＭＳ Ｐゴシック"/>
          </rPr>
          <t>再生利用量のうち、マテリアルリサイクルする量を入力してください。具体的には、次を入力してください。
①プラ原料化
②プラ製品化</t>
        </r>
      </text>
    </comment>
    <comment ref="AU19" authorId="0" shapeId="0">
      <text>
        <r>
          <rPr>
            <sz val="9"/>
            <color rgb="FF000000"/>
            <rFont val="ＭＳ Ｐゴシック"/>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rgb="FF000000"/>
            <rFont val="ＭＳ Ｐゴシック"/>
          </rPr>
          <t>再生利用量のうち、次を入力してください。
①固形燃料化（RPF化など）
②セメント精製過程における原・燃料化
③ガス化・油化（燃料としての再生）</t>
        </r>
      </text>
    </comment>
    <comment ref="P21" authorId="0" shapeId="0">
      <text>
        <r>
          <rPr>
            <sz val="9"/>
            <color rgb="FF000000"/>
            <rFont val="ＭＳ Ｐゴシック"/>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rPr>
          <t>自ら中間処理した後の残さについて、中間処理委託を経ずに、直接埋立処分や海洋投入処分の委託をした量を記載してください。</t>
        </r>
      </text>
    </comment>
    <comment ref="AU21" authorId="0" shapeId="0">
      <text>
        <r>
          <rPr>
            <sz val="9"/>
            <color rgb="FF000000"/>
            <rFont val="ＭＳ Ｐゴシック"/>
          </rPr>
          <t>ア、イ、ウ及び⑤の熱回収に該当しないもの（焼却して焼却灰を路盤材等に再利用する場合等）を入力してください。</t>
        </r>
      </text>
    </comment>
    <comment ref="D24" authorId="0" shapeId="0">
      <text>
        <r>
          <rPr>
            <sz val="9"/>
            <color rgb="FF000000"/>
            <rFont val="ＭＳ Ｐゴシック"/>
          </rPr>
          <t>前年度（令和６年度）に提出した様式２に記載した令和６年度目標値を記入してください。</t>
        </r>
      </text>
    </comment>
    <comment ref="H24" authorId="0" shapeId="0">
      <text>
        <r>
          <rPr>
            <sz val="9"/>
            <color rgb="FF000000"/>
            <rFont val="ＭＳ Ｐゴシック"/>
          </rPr>
          <t>右上のフローから、自動的に計算されます。</t>
        </r>
      </text>
    </comment>
    <comment ref="P24" authorId="0" shapeId="0">
      <text>
        <r>
          <rPr>
            <sz val="9"/>
            <color rgb="FF000000"/>
            <rFont val="ＭＳ Ｐゴシック"/>
          </rPr>
          <t>発生事業場内での処理ではなく、自社の他事業場等で処理を行った量を記載してください。</t>
        </r>
      </text>
    </comment>
    <comment ref="AS24" authorId="0" shapeId="0">
      <text>
        <r>
          <rPr>
            <sz val="9"/>
            <color rgb="FF000000"/>
            <rFont val="ＭＳ Ｐゴシック"/>
          </rPr>
          <t>「ｂ-1中間処理委託量」の「再生利用前委託量」と「Ｂ-1中間処理委託量」の「再生利用前委託量」の合計が自動的に計算されます。</t>
        </r>
      </text>
    </comment>
    <comment ref="D25" authorId="0" shapeId="0">
      <text>
        <r>
          <rPr>
            <sz val="9"/>
            <color rgb="FF000000"/>
            <rFont val="ＭＳ Ｐゴシック"/>
          </rPr>
          <t>前年度（令和６年度）に提出した様式２に記載した令和６年度目標値を記入してください。</t>
        </r>
      </text>
    </comment>
    <comment ref="H25" authorId="0" shapeId="0">
      <text>
        <r>
          <rPr>
            <sz val="9"/>
            <color rgb="FF000000"/>
            <rFont val="ＭＳ Ｐゴシック"/>
          </rPr>
          <t>右上のフローから、自動的に計算されます。</t>
        </r>
      </text>
    </comment>
    <comment ref="D26" authorId="0" shapeId="0">
      <text>
        <r>
          <rPr>
            <sz val="9"/>
            <color rgb="FF000000"/>
            <rFont val="ＭＳ Ｐゴシック"/>
          </rPr>
          <t>前年度（令和６年度）に提出した様式２に記載した令和６年度目標値を記入してください。</t>
        </r>
      </text>
    </comment>
    <comment ref="H26" authorId="0" shapeId="0">
      <text>
        <r>
          <rPr>
            <sz val="9"/>
            <color rgb="FF000000"/>
            <rFont val="ＭＳ Ｐゴシック"/>
          </rPr>
          <t>右上のフローから、自動的に計算されます。</t>
        </r>
      </text>
    </comment>
    <comment ref="D27" authorId="0" shapeId="0">
      <text>
        <r>
          <rPr>
            <sz val="9"/>
            <color rgb="FF000000"/>
            <rFont val="ＭＳ Ｐゴシック"/>
          </rPr>
          <t>前年度（令和６年度）に提出した様式２に記載した令和６年度目標値を記入してください。</t>
        </r>
      </text>
    </comment>
    <comment ref="H27" authorId="0" shapeId="0">
      <text>
        <r>
          <rPr>
            <sz val="9"/>
            <color rgb="FF000000"/>
            <rFont val="ＭＳ Ｐゴシック"/>
          </rPr>
          <t>右上のフローから、自動的に計算されます。</t>
        </r>
      </text>
    </comment>
    <comment ref="P27" authorId="0" shapeId="0">
      <text>
        <r>
          <rPr>
            <sz val="9"/>
            <color rgb="FF000000"/>
            <rFont val="ＭＳ Ｐゴシック"/>
          </rPr>
          <t>下にあるＢ-1およびＢ-2から、自動的に計算されます。</t>
        </r>
      </text>
    </comment>
    <comment ref="AL27" authorId="0" shapeId="0">
      <text>
        <r>
          <rPr>
            <sz val="9"/>
            <color rgb="FF000000"/>
            <rFont val="ＭＳ Ｐゴシック"/>
          </rPr>
          <t>Ｂとｂの合計が自動的に計算されます。</t>
        </r>
      </text>
    </comment>
    <comment ref="AS27" authorId="0" shapeId="0">
      <text>
        <r>
          <rPr>
            <sz val="9"/>
            <color rgb="FF000000"/>
            <rFont val="ＭＳ Ｐゴシック"/>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rPr>
          <t>前年度（令和６年度）に提出した様式２に記載した令和６年度目標値を記入してください。</t>
        </r>
      </text>
    </comment>
    <comment ref="H28" authorId="0" shapeId="0">
      <text>
        <r>
          <rPr>
            <sz val="9"/>
            <color rgb="FF000000"/>
            <rFont val="ＭＳ Ｐゴシック"/>
          </rPr>
          <t>右上のフローから、自動的に計算されます。</t>
        </r>
      </text>
    </comment>
    <comment ref="AA28" authorId="0" shapeId="0">
      <text>
        <r>
          <rPr>
            <sz val="9"/>
            <color rgb="FF000000"/>
            <rFont val="ＭＳ Ｐゴシック"/>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rPr>
          <t>前年度（令和６年度）に提出した様式２に記載した令和６年度目標値を記入してください。</t>
        </r>
      </text>
    </comment>
    <comment ref="H29" authorId="0" shapeId="0">
      <text>
        <r>
          <rPr>
            <sz val="9"/>
            <color rgb="FF000000"/>
            <rFont val="ＭＳ Ｐゴシック"/>
          </rPr>
          <t>右上のフローから、自動的に計算されます。</t>
        </r>
      </text>
    </comment>
    <comment ref="AA29" authorId="0" shapeId="0">
      <text>
        <r>
          <rPr>
            <sz val="9"/>
            <color rgb="FF000000"/>
            <rFont val="ＭＳ Ｐゴシック"/>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rgb="FF000000"/>
            <rFont val="ＭＳ Ｐゴシック"/>
          </rPr>
          <t>前年度（令和６年度）に提出した様式２に記載した令和６年度目標値を記入してください。</t>
        </r>
      </text>
    </comment>
    <comment ref="H30" authorId="0" shapeId="0">
      <text>
        <r>
          <rPr>
            <sz val="9"/>
            <color rgb="FF000000"/>
            <rFont val="ＭＳ Ｐゴシック"/>
          </rPr>
          <t>右上のフローから、自動的に計算されます。</t>
        </r>
      </text>
    </comment>
    <comment ref="R30" authorId="0" shapeId="0">
      <text>
        <r>
          <rPr>
            <sz val="9"/>
            <color rgb="FF000000"/>
            <rFont val="ＭＳ Ｐゴシック"/>
          </rPr>
          <t>右側にある3つの委託目的別内訳量から、自動的に計算されます。</t>
        </r>
      </text>
    </comment>
    <comment ref="AA30" authorId="0" shapeId="0">
      <text>
        <r>
          <rPr>
            <sz val="9"/>
            <color rgb="FF000000"/>
            <rFont val="ＭＳ Ｐゴシック"/>
          </rPr>
          <t>同上</t>
        </r>
      </text>
    </comment>
    <comment ref="AL30" authorId="0" shapeId="0">
      <text>
        <r>
          <rPr>
            <sz val="9"/>
            <color rgb="FF000000"/>
            <rFont val="ＭＳ Ｐゴシック"/>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rPr>
          <t>前年度（令和６年度）に提出した様式２に記載した令和６年度目標値を記入してください。</t>
        </r>
      </text>
    </comment>
    <comment ref="H31" authorId="0" shapeId="0">
      <text>
        <r>
          <rPr>
            <sz val="9"/>
            <color rgb="FF000000"/>
            <rFont val="ＭＳ Ｐゴシック"/>
          </rPr>
          <t>右上のフローから、自動的に計算されます。</t>
        </r>
      </text>
    </comment>
    <comment ref="AS31" authorId="0" shapeId="0">
      <text>
        <r>
          <rPr>
            <sz val="9"/>
            <color rgb="FF000000"/>
            <rFont val="ＭＳ Ｐゴシック"/>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rPr>
          <t>前年度（令和６年度）に提出した様式２に記載した令和６年度目標値を記入してください。</t>
        </r>
      </text>
    </comment>
    <comment ref="H32" authorId="0" shapeId="0">
      <text>
        <r>
          <rPr>
            <sz val="9"/>
            <color rgb="FF000000"/>
            <rFont val="ＭＳ Ｐゴシック"/>
          </rPr>
          <t>右上のフローから、自動的に計算されます。</t>
        </r>
      </text>
    </comment>
    <comment ref="D33" authorId="0" shapeId="0">
      <text>
        <r>
          <rPr>
            <sz val="9"/>
            <color rgb="FF000000"/>
            <rFont val="ＭＳ Ｐゴシック"/>
          </rPr>
          <t>前年度（令和５年度）に提出した様式２に記載した令和６年度目標値を記入してください。</t>
        </r>
      </text>
    </comment>
    <comment ref="H33" authorId="0" shapeId="0">
      <text>
        <r>
          <rPr>
            <sz val="9"/>
            <color rgb="FF000000"/>
            <rFont val="ＭＳ Ｐゴシック"/>
          </rPr>
          <t>右上のフローから、自動的に計算されます。</t>
        </r>
      </text>
    </comment>
    <comment ref="R33" authorId="0" shapeId="0">
      <text>
        <r>
          <rPr>
            <sz val="9"/>
            <color rgb="FF000000"/>
            <rFont val="ＭＳ Ｐゴシック"/>
          </rPr>
          <t>中間処理を経ずに、産業廃棄物を直接、埋立処分や海洋投入処分の委託をした量を記載してください。</t>
        </r>
      </text>
    </comment>
    <comment ref="H36" authorId="0" shapeId="0">
      <text>
        <r>
          <rPr>
            <sz val="9"/>
            <color rgb="FF000000"/>
            <rFont val="MS P ゴシック"/>
          </rPr>
          <t>右上のフローから、自動的に計算されます。</t>
        </r>
      </text>
    </comment>
    <comment ref="H37" authorId="0" shapeId="0">
      <text>
        <r>
          <rPr>
            <sz val="9"/>
            <color rgb="FF000000"/>
            <rFont val="MS P ゴシック"/>
          </rPr>
          <t>右上のフローから、自動的に計算されます。</t>
        </r>
      </text>
    </comment>
  </commentList>
</comments>
</file>

<file path=xl/comments8.xml><?xml version="1.0" encoding="utf-8"?>
<comments xmlns:xr="http://schemas.microsoft.com/office/spreadsheetml/2014/revision" xmlns:mc="http://schemas.openxmlformats.org/markup-compatibility/2006" xmlns="http://schemas.openxmlformats.org/spreadsheetml/2006/main" mc:Ignorable="xr">
  <authors>
    <author>作成者</author>
    <author>株式会社リバスタ</author>
  </authors>
  <commentList>
    <comment ref="AS4" authorId="0" shapeId="0">
      <text>
        <r>
          <rPr>
            <sz val="10"/>
            <color rgb="FF000000"/>
            <rFont val="ＭＳ Ｐゴシック"/>
          </rPr>
          <t>「表紙」シートで選択された○印が自動的に反映されます。</t>
        </r>
      </text>
    </comment>
    <comment ref="AU4" authorId="0" shapeId="0">
      <text>
        <r>
          <rPr>
            <sz val="10"/>
            <color rgb="FF000000"/>
            <rFont val="ＭＳ Ｐゴシック"/>
          </rPr>
          <t>「表紙」シートで選択された○印が自動的に反映されます。</t>
        </r>
      </text>
    </comment>
    <comment ref="AF5" authorId="0" shapeId="0">
      <text>
        <r>
          <rPr>
            <b/>
            <sz val="9"/>
            <color rgb="FF000000"/>
            <rFont val="ＭＳ Ｐゴシック"/>
          </rPr>
          <t xml:space="preserve"> </t>
        </r>
        <r>
          <rPr>
            <sz val="10"/>
            <color rgb="FF000000"/>
            <rFont val="ＭＳ Ｐゴシック"/>
          </rPr>
          <t>「表紙」シートに記入された「事業場の名称」が自動的に反映されます。</t>
        </r>
      </text>
    </comment>
    <comment ref="AH9" authorId="0" shapeId="0">
      <text>
        <r>
          <rPr>
            <sz val="9"/>
            <color rgb="FF000000"/>
            <rFont val="ＭＳ Ｐゴシック"/>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rPr>
          <t>自ら中間処理した後の残さについて、自社の他事業場等で処理を行った量を記載してください。</t>
        </r>
      </text>
    </comment>
    <comment ref="AU16" authorId="0" shapeId="0">
      <text>
        <r>
          <rPr>
            <sz val="9"/>
            <color rgb="FF000000"/>
            <rFont val="ＭＳ Ｐゴシック"/>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rPr>
          <t>同上</t>
        </r>
      </text>
    </comment>
    <comment ref="P18" authorId="0" shapeId="0">
      <text>
        <r>
          <rPr>
            <sz val="9"/>
            <color rgb="FF000000"/>
            <rFont val="ＭＳ Ｐゴシック"/>
          </rPr>
          <t>発生事業場内で破砕や脱水、焼却などの中間処理を行った量を記載してください。</t>
        </r>
      </text>
    </comment>
    <comment ref="Y18" authorId="0" shapeId="0">
      <text>
        <r>
          <rPr>
            <sz val="9"/>
            <color rgb="FF000000"/>
            <rFont val="ＭＳ Ｐゴシック"/>
          </rPr>
          <t>⑧、⑨、※3及びｂの合計から自動的に計算されます。</t>
        </r>
      </text>
    </comment>
    <comment ref="AH18" authorId="0" shapeId="0">
      <text>
        <r>
          <rPr>
            <sz val="9"/>
            <color rgb="FF000000"/>
            <rFont val="ＭＳ Ｐゴシック"/>
          </rPr>
          <t>右にあるｂ-1およびｂ-2から、自動的に計算されます。</t>
        </r>
      </text>
    </comment>
    <comment ref="AO18" authorId="0" shapeId="0">
      <text>
        <r>
          <rPr>
            <sz val="9"/>
            <color rgb="FF000000"/>
            <rFont val="ＭＳ Ｐゴシック"/>
          </rPr>
          <t>右側にある3つの委託目的別内訳量から、自動的に計算されます。</t>
        </r>
      </text>
    </comment>
    <comment ref="AU18" authorId="0" shapeId="0">
      <text>
        <r>
          <rPr>
            <sz val="9"/>
            <color rgb="FF000000"/>
            <rFont val="ＭＳ Ｐゴシック"/>
          </rPr>
          <t>同上</t>
        </r>
      </text>
    </comment>
    <comment ref="P21" authorId="0" shapeId="0">
      <text>
        <r>
          <rPr>
            <sz val="9"/>
            <color rgb="FF000000"/>
            <rFont val="ＭＳ Ｐゴシック"/>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rPr>
          <t>前年度（令和６年度）に提出した様式２に記載した令和６年度目標値を記入してください。</t>
        </r>
      </text>
    </comment>
    <comment ref="H24" authorId="0" shapeId="0">
      <text>
        <r>
          <rPr>
            <sz val="9"/>
            <color rgb="FF000000"/>
            <rFont val="ＭＳ Ｐゴシック"/>
          </rPr>
          <t>右上のフローから、自動的に計算されます。</t>
        </r>
      </text>
    </comment>
    <comment ref="P24" authorId="0" shapeId="0">
      <text>
        <r>
          <rPr>
            <sz val="9"/>
            <color rgb="FF000000"/>
            <rFont val="ＭＳ Ｐゴシック"/>
          </rPr>
          <t>発生事業場内での処理ではなく、自社の他事業場等で処理を行った量を記載してください。</t>
        </r>
      </text>
    </comment>
    <comment ref="AS24" authorId="0" shapeId="0">
      <text>
        <r>
          <rPr>
            <sz val="9"/>
            <color rgb="FF000000"/>
            <rFont val="ＭＳ Ｐゴシック"/>
          </rPr>
          <t>「ｂ-1中間処理委託量」の「再生利用前委託量」と「Ｂ-1中間処理委託量」の「再生利用前委託量」の合計が自動的に計算されます。</t>
        </r>
      </text>
    </comment>
    <comment ref="D25" authorId="0" shapeId="0">
      <text>
        <r>
          <rPr>
            <sz val="9"/>
            <color rgb="FF000000"/>
            <rFont val="ＭＳ Ｐゴシック"/>
          </rPr>
          <t>前年度（令和６年度）に提出した様式２に記載した令和６年度目標値を記入してください。</t>
        </r>
      </text>
    </comment>
    <comment ref="H25" authorId="0" shapeId="0">
      <text>
        <r>
          <rPr>
            <sz val="9"/>
            <color rgb="FF000000"/>
            <rFont val="ＭＳ Ｐゴシック"/>
          </rPr>
          <t>右上のフローから、自動的に計算されます。</t>
        </r>
      </text>
    </comment>
    <comment ref="D26" authorId="0" shapeId="0">
      <text>
        <r>
          <rPr>
            <sz val="9"/>
            <color rgb="FF000000"/>
            <rFont val="ＭＳ Ｐゴシック"/>
          </rPr>
          <t>前年度（令和６年度）に提出した様式２に記載した令和６年度目標値を記入してください。</t>
        </r>
      </text>
    </comment>
    <comment ref="H26" authorId="0" shapeId="0">
      <text>
        <r>
          <rPr>
            <sz val="9"/>
            <color rgb="FF000000"/>
            <rFont val="ＭＳ Ｐゴシック"/>
          </rPr>
          <t>右上のフローから、自動的に計算されます。</t>
        </r>
      </text>
    </comment>
    <comment ref="D27" authorId="0" shapeId="0">
      <text>
        <r>
          <rPr>
            <sz val="9"/>
            <color rgb="FF000000"/>
            <rFont val="ＭＳ Ｐゴシック"/>
          </rPr>
          <t>前年度（令和６年度）に提出した様式２に記載した令和６年度目標値を記入してください。</t>
        </r>
      </text>
    </comment>
    <comment ref="H27" authorId="0" shapeId="0">
      <text>
        <r>
          <rPr>
            <sz val="9"/>
            <color rgb="FF000000"/>
            <rFont val="ＭＳ Ｐゴシック"/>
          </rPr>
          <t>右上のフローから、自動的に計算されます。</t>
        </r>
      </text>
    </comment>
    <comment ref="P27" authorId="0" shapeId="0">
      <text>
        <r>
          <rPr>
            <sz val="9"/>
            <color rgb="FF000000"/>
            <rFont val="ＭＳ Ｐゴシック"/>
          </rPr>
          <t>下にあるＢ-1およびＢ-2から、自動的に計算されます。</t>
        </r>
      </text>
    </comment>
    <comment ref="AL27" authorId="0" shapeId="0">
      <text>
        <r>
          <rPr>
            <sz val="9"/>
            <color rgb="FF000000"/>
            <rFont val="ＭＳ Ｐゴシック"/>
          </rPr>
          <t>Ｂとｂの合計が自動的に計算されます。</t>
        </r>
      </text>
    </comment>
    <comment ref="AS27" authorId="0" shapeId="0">
      <text>
        <r>
          <rPr>
            <sz val="9"/>
            <color rgb="FF000000"/>
            <rFont val="ＭＳ Ｐゴシック"/>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rPr>
          <t>前年度（令和６年度）に提出した様式２に記載した令和６年度目標値を記入してください。</t>
        </r>
      </text>
    </comment>
    <comment ref="H28" authorId="0" shapeId="0">
      <text>
        <r>
          <rPr>
            <sz val="9"/>
            <color rgb="FF000000"/>
            <rFont val="ＭＳ Ｐゴシック"/>
          </rPr>
          <t>右上のフローから、自動的に計算されます。</t>
        </r>
      </text>
    </comment>
    <comment ref="AA28" authorId="0" shapeId="0">
      <text>
        <r>
          <rPr>
            <sz val="9"/>
            <color rgb="FF000000"/>
            <rFont val="ＭＳ Ｐゴシック"/>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rPr>
          <t>前年度（令和６年度）に提出した様式２に記載した令和６年度目標値を記入してください。</t>
        </r>
      </text>
    </comment>
    <comment ref="H29" authorId="0" shapeId="0">
      <text>
        <r>
          <rPr>
            <sz val="9"/>
            <color rgb="FF000000"/>
            <rFont val="ＭＳ Ｐゴシック"/>
          </rPr>
          <t>右上のフローから、自動的に計算されます。</t>
        </r>
      </text>
    </comment>
    <comment ref="AA29" authorId="0" shapeId="0">
      <text>
        <r>
          <rPr>
            <sz val="9"/>
            <color rgb="FF000000"/>
            <rFont val="ＭＳ Ｐゴシック"/>
          </rPr>
          <t>同上</t>
        </r>
      </text>
    </comment>
    <comment ref="D30" authorId="0" shapeId="0">
      <text>
        <r>
          <rPr>
            <sz val="9"/>
            <color rgb="FF000000"/>
            <rFont val="ＭＳ Ｐゴシック"/>
          </rPr>
          <t>前年度（令和６年度）に提出した様式２に記載した令和６年度目標値を記入してください。</t>
        </r>
      </text>
    </comment>
    <comment ref="H30" authorId="0" shapeId="0">
      <text>
        <r>
          <rPr>
            <sz val="9"/>
            <color rgb="FF000000"/>
            <rFont val="ＭＳ Ｐゴシック"/>
          </rPr>
          <t>右上のフローから、自動的に計算されます。</t>
        </r>
      </text>
    </comment>
    <comment ref="R30" authorId="0" shapeId="0">
      <text>
        <r>
          <rPr>
            <sz val="9"/>
            <color rgb="FF000000"/>
            <rFont val="ＭＳ Ｐゴシック"/>
          </rPr>
          <t>右側にある3つの委託目的別内訳量から、自動的に計算されます。</t>
        </r>
      </text>
    </comment>
    <comment ref="AA30" authorId="0" shapeId="0">
      <text>
        <r>
          <rPr>
            <sz val="9"/>
            <color rgb="FF000000"/>
            <rFont val="ＭＳ Ｐゴシック"/>
          </rPr>
          <t>同上</t>
        </r>
      </text>
    </comment>
    <comment ref="AL30" authorId="0" shapeId="0">
      <text>
        <r>
          <rPr>
            <sz val="9"/>
            <color rgb="FF000000"/>
            <rFont val="ＭＳ Ｐゴシック"/>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rPr>
          <t>前年度（令和６年度）に提出した様式２に記載した令和６年度目標値を記入してください。</t>
        </r>
      </text>
    </comment>
    <comment ref="H31" authorId="0" shapeId="0">
      <text>
        <r>
          <rPr>
            <sz val="9"/>
            <color rgb="FF000000"/>
            <rFont val="ＭＳ Ｐゴシック"/>
          </rPr>
          <t>右上のフローから、自動的に計算されます。</t>
        </r>
      </text>
    </comment>
    <comment ref="AS31" authorId="0" shapeId="0">
      <text>
        <r>
          <rPr>
            <sz val="9"/>
            <color rgb="FF000000"/>
            <rFont val="ＭＳ Ｐゴシック"/>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rPr>
          <t>前年度（令和６年度）に提出した様式２に記載した令和６年度目標値を記入してください。</t>
        </r>
      </text>
    </comment>
    <comment ref="H32" authorId="0" shapeId="0">
      <text>
        <r>
          <rPr>
            <sz val="9"/>
            <color rgb="FF000000"/>
            <rFont val="ＭＳ Ｐゴシック"/>
          </rPr>
          <t>右上のフローから、自動的に計算されます。</t>
        </r>
      </text>
    </comment>
    <comment ref="D33" authorId="0" shapeId="0">
      <text>
        <r>
          <rPr>
            <sz val="9"/>
            <color rgb="FF000000"/>
            <rFont val="ＭＳ Ｐゴシック"/>
          </rPr>
          <t>前年度（令和５年度）に提出した様式２に記載した令和６年度目標値を記入してください。</t>
        </r>
      </text>
    </comment>
    <comment ref="H33" authorId="0" shapeId="0">
      <text>
        <r>
          <rPr>
            <sz val="9"/>
            <color rgb="FF000000"/>
            <rFont val="ＭＳ Ｐゴシック"/>
          </rPr>
          <t>右上のフローから、自動的に計算されます。</t>
        </r>
      </text>
    </comment>
    <comment ref="R33" authorId="0" shapeId="0">
      <text>
        <r>
          <rPr>
            <sz val="9"/>
            <color rgb="FF000000"/>
            <rFont val="ＭＳ Ｐゴシック"/>
          </rPr>
          <t>中間処理を経ずに、産業廃棄物を直接、埋立処分や海洋投入処分の委託をした量を記載してください。</t>
        </r>
      </text>
    </comment>
  </commentList>
</comments>
</file>

<file path=xl/comments9.xml><?xml version="1.0" encoding="utf-8"?>
<comments xmlns:xr="http://schemas.microsoft.com/office/spreadsheetml/2014/revision" xmlns:mc="http://schemas.openxmlformats.org/markup-compatibility/2006" xmlns="http://schemas.openxmlformats.org/spreadsheetml/2006/main" mc:Ignorable="xr">
  <authors>
    <author>作成者</author>
    <author>株式会社リバスタ</author>
  </authors>
  <commentList>
    <comment ref="AS4" authorId="0" shapeId="0">
      <text>
        <r>
          <rPr>
            <sz val="10"/>
            <color rgb="FF000000"/>
            <rFont val="ＭＳ Ｐゴシック"/>
          </rPr>
          <t>「表紙」シートで選択された○印が自動的に反映されます。</t>
        </r>
      </text>
    </comment>
    <comment ref="AU4" authorId="0" shapeId="0">
      <text>
        <r>
          <rPr>
            <sz val="10"/>
            <color rgb="FF000000"/>
            <rFont val="ＭＳ Ｐゴシック"/>
          </rPr>
          <t>「表紙」シートで選択された○印が自動的に反映されます。</t>
        </r>
      </text>
    </comment>
    <comment ref="AF5" authorId="0" shapeId="0">
      <text>
        <r>
          <rPr>
            <b/>
            <sz val="9"/>
            <color rgb="FF000000"/>
            <rFont val="ＭＳ Ｐゴシック"/>
          </rPr>
          <t xml:space="preserve"> </t>
        </r>
        <r>
          <rPr>
            <sz val="10"/>
            <color rgb="FF000000"/>
            <rFont val="ＭＳ Ｐゴシック"/>
          </rPr>
          <t>「表紙」シートに記入された「事業場の名称」が自動的に反映されます。</t>
        </r>
      </text>
    </comment>
    <comment ref="AH9" authorId="0" shapeId="0">
      <text>
        <r>
          <rPr>
            <sz val="9"/>
            <color rgb="FF000000"/>
            <rFont val="ＭＳ Ｐゴシック"/>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rPr>
          <t>自ら中間処理した後の残さについて、自社の他事業場等で処理を行った量を記載してください。</t>
        </r>
      </text>
    </comment>
    <comment ref="AU16" authorId="0" shapeId="0">
      <text>
        <r>
          <rPr>
            <sz val="9"/>
            <color rgb="FF000000"/>
            <rFont val="ＭＳ Ｐゴシック"/>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rPr>
          <t>同上</t>
        </r>
      </text>
    </comment>
    <comment ref="P18" authorId="0" shapeId="0">
      <text>
        <r>
          <rPr>
            <sz val="9"/>
            <color rgb="FF000000"/>
            <rFont val="ＭＳ Ｐゴシック"/>
          </rPr>
          <t>発生事業場内で破砕や脱水、焼却などの中間処理を行った量を記載してください。</t>
        </r>
      </text>
    </comment>
    <comment ref="Y18" authorId="0" shapeId="0">
      <text>
        <r>
          <rPr>
            <sz val="9"/>
            <color rgb="FF000000"/>
            <rFont val="ＭＳ Ｐゴシック"/>
          </rPr>
          <t>⑧、⑨、※3及びｂの合計から自動的に計算されます。</t>
        </r>
      </text>
    </comment>
    <comment ref="AH18" authorId="0" shapeId="0">
      <text>
        <r>
          <rPr>
            <sz val="9"/>
            <color rgb="FF000000"/>
            <rFont val="ＭＳ Ｐゴシック"/>
          </rPr>
          <t>右にあるｂ-1およびｂ-2から、自動的に計算されます。</t>
        </r>
      </text>
    </comment>
    <comment ref="AO18" authorId="0" shapeId="0">
      <text>
        <r>
          <rPr>
            <sz val="9"/>
            <color rgb="FF000000"/>
            <rFont val="ＭＳ Ｐゴシック"/>
          </rPr>
          <t>右側にある3つの委託目的別内訳量から、自動的に計算されます。</t>
        </r>
      </text>
    </comment>
    <comment ref="AU18" authorId="0" shapeId="0">
      <text>
        <r>
          <rPr>
            <sz val="9"/>
            <color rgb="FF000000"/>
            <rFont val="ＭＳ Ｐゴシック"/>
          </rPr>
          <t>同上</t>
        </r>
      </text>
    </comment>
    <comment ref="P21" authorId="0" shapeId="0">
      <text>
        <r>
          <rPr>
            <sz val="9"/>
            <color rgb="FF000000"/>
            <rFont val="ＭＳ Ｐゴシック"/>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rPr>
          <t>前年度（令和６年度）に提出した様式２に記載した令和６年度目標値を記入してください。</t>
        </r>
      </text>
    </comment>
    <comment ref="H24" authorId="0" shapeId="0">
      <text>
        <r>
          <rPr>
            <sz val="9"/>
            <color rgb="FF000000"/>
            <rFont val="ＭＳ Ｐゴシック"/>
          </rPr>
          <t>右上のフローから、自動的に計算されます。</t>
        </r>
      </text>
    </comment>
    <comment ref="P24" authorId="0" shapeId="0">
      <text>
        <r>
          <rPr>
            <sz val="9"/>
            <color rgb="FF000000"/>
            <rFont val="ＭＳ Ｐゴシック"/>
          </rPr>
          <t>発生事業場内での処理ではなく、自社の他事業場等で処理を行った量を記載してください。</t>
        </r>
      </text>
    </comment>
    <comment ref="AS24" authorId="0" shapeId="0">
      <text>
        <r>
          <rPr>
            <sz val="9"/>
            <color rgb="FF000000"/>
            <rFont val="ＭＳ Ｐゴシック"/>
          </rPr>
          <t>「ｂ-1中間処理委託量」の「再生利用前委託量」と「Ｂ-1中間処理委託量」の「再生利用前委託量」の合計が自動的に計算されます。</t>
        </r>
      </text>
    </comment>
    <comment ref="D25" authorId="0" shapeId="0">
      <text>
        <r>
          <rPr>
            <sz val="9"/>
            <color rgb="FF000000"/>
            <rFont val="ＭＳ Ｐゴシック"/>
          </rPr>
          <t>前年度（令和６年度）に提出した様式２に記載した令和６年度目標値を記入してください。</t>
        </r>
      </text>
    </comment>
    <comment ref="H25" authorId="0" shapeId="0">
      <text>
        <r>
          <rPr>
            <sz val="9"/>
            <color rgb="FF000000"/>
            <rFont val="ＭＳ Ｐゴシック"/>
          </rPr>
          <t>右上のフローから、自動的に計算されます。</t>
        </r>
      </text>
    </comment>
    <comment ref="D26" authorId="0" shapeId="0">
      <text>
        <r>
          <rPr>
            <sz val="9"/>
            <color rgb="FF000000"/>
            <rFont val="ＭＳ Ｐゴシック"/>
          </rPr>
          <t>前年度（令和６年度）に提出した様式２に記載した令和６年度目標値を記入してください。</t>
        </r>
      </text>
    </comment>
    <comment ref="H26" authorId="0" shapeId="0">
      <text>
        <r>
          <rPr>
            <sz val="9"/>
            <color rgb="FF000000"/>
            <rFont val="ＭＳ Ｐゴシック"/>
          </rPr>
          <t>右上のフローから、自動的に計算されます。</t>
        </r>
      </text>
    </comment>
    <comment ref="D27" authorId="0" shapeId="0">
      <text>
        <r>
          <rPr>
            <sz val="9"/>
            <color rgb="FF000000"/>
            <rFont val="ＭＳ Ｐゴシック"/>
          </rPr>
          <t>前年度（令和６年度）に提出した様式２に記載した令和６年度目標値を記入してください。</t>
        </r>
      </text>
    </comment>
    <comment ref="H27" authorId="0" shapeId="0">
      <text>
        <r>
          <rPr>
            <sz val="9"/>
            <color rgb="FF000000"/>
            <rFont val="ＭＳ Ｐゴシック"/>
          </rPr>
          <t>右上のフローから、自動的に計算されます。</t>
        </r>
      </text>
    </comment>
    <comment ref="P27" authorId="0" shapeId="0">
      <text>
        <r>
          <rPr>
            <sz val="9"/>
            <color rgb="FF000000"/>
            <rFont val="ＭＳ Ｐゴシック"/>
          </rPr>
          <t>下にあるＢ-1およびＢ-2から、自動的に計算されます。</t>
        </r>
      </text>
    </comment>
    <comment ref="AL27" authorId="0" shapeId="0">
      <text>
        <r>
          <rPr>
            <sz val="9"/>
            <color rgb="FF000000"/>
            <rFont val="ＭＳ Ｐゴシック"/>
          </rPr>
          <t>Ｂとｂの合計が自動的に計算されます。</t>
        </r>
      </text>
    </comment>
    <comment ref="AS27" authorId="0" shapeId="0">
      <text>
        <r>
          <rPr>
            <sz val="9"/>
            <color rgb="FF000000"/>
            <rFont val="ＭＳ Ｐゴシック"/>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rPr>
          <t>前年度（令和６年度）に提出した様式２に記載した令和６年度目標値を記入してください。</t>
        </r>
      </text>
    </comment>
    <comment ref="H28" authorId="0" shapeId="0">
      <text>
        <r>
          <rPr>
            <sz val="9"/>
            <color rgb="FF000000"/>
            <rFont val="ＭＳ Ｐゴシック"/>
          </rPr>
          <t>右上のフローから、自動的に計算されます。</t>
        </r>
      </text>
    </comment>
    <comment ref="AA28" authorId="0" shapeId="0">
      <text>
        <r>
          <rPr>
            <sz val="9"/>
            <color rgb="FF000000"/>
            <rFont val="ＭＳ Ｐゴシック"/>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rPr>
          <t>前年度（令和６年度）に提出した様式２に記載した令和６年度目標値を記入してください。</t>
        </r>
      </text>
    </comment>
    <comment ref="H29" authorId="0" shapeId="0">
      <text>
        <r>
          <rPr>
            <sz val="9"/>
            <color rgb="FF000000"/>
            <rFont val="ＭＳ Ｐゴシック"/>
          </rPr>
          <t>右上のフローから、自動的に計算されます。</t>
        </r>
      </text>
    </comment>
    <comment ref="AA29" authorId="0" shapeId="0">
      <text>
        <r>
          <rPr>
            <sz val="9"/>
            <color rgb="FF000000"/>
            <rFont val="ＭＳ Ｐゴシック"/>
          </rPr>
          <t>同上</t>
        </r>
      </text>
    </comment>
    <comment ref="D30" authorId="0" shapeId="0">
      <text>
        <r>
          <rPr>
            <sz val="9"/>
            <color rgb="FF000000"/>
            <rFont val="ＭＳ Ｐゴシック"/>
          </rPr>
          <t>前年度（令和６年度）に提出した様式２に記載した令和６年度目標値を記入してください。</t>
        </r>
      </text>
    </comment>
    <comment ref="H30" authorId="0" shapeId="0">
      <text>
        <r>
          <rPr>
            <sz val="9"/>
            <color rgb="FF000000"/>
            <rFont val="ＭＳ Ｐゴシック"/>
          </rPr>
          <t>右上のフローから、自動的に計算されます。</t>
        </r>
      </text>
    </comment>
    <comment ref="R30" authorId="0" shapeId="0">
      <text>
        <r>
          <rPr>
            <sz val="9"/>
            <color rgb="FF000000"/>
            <rFont val="ＭＳ Ｐゴシック"/>
          </rPr>
          <t>右側にある3つの委託目的別内訳量から、自動的に計算されます。</t>
        </r>
      </text>
    </comment>
    <comment ref="AA30" authorId="0" shapeId="0">
      <text>
        <r>
          <rPr>
            <sz val="9"/>
            <color rgb="FF000000"/>
            <rFont val="ＭＳ Ｐゴシック"/>
          </rPr>
          <t>同上</t>
        </r>
      </text>
    </comment>
    <comment ref="AL30" authorId="0" shapeId="0">
      <text>
        <r>
          <rPr>
            <sz val="9"/>
            <color rgb="FF000000"/>
            <rFont val="ＭＳ Ｐゴシック"/>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rPr>
          <t>前年度（令和６年度）に提出した様式２に記載した令和６年度目標値を記入してください。</t>
        </r>
      </text>
    </comment>
    <comment ref="H31" authorId="0" shapeId="0">
      <text>
        <r>
          <rPr>
            <sz val="9"/>
            <color rgb="FF000000"/>
            <rFont val="ＭＳ Ｐゴシック"/>
          </rPr>
          <t>右上のフローから、自動的に計算されます。</t>
        </r>
      </text>
    </comment>
    <comment ref="AS31" authorId="0" shapeId="0">
      <text>
        <r>
          <rPr>
            <sz val="9"/>
            <color rgb="FF000000"/>
            <rFont val="ＭＳ Ｐゴシック"/>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rPr>
          <t>前年度（令和６年度）に提出した様式２に記載した令和６年度目標値を記入してください。</t>
        </r>
      </text>
    </comment>
    <comment ref="H32" authorId="0" shapeId="0">
      <text>
        <r>
          <rPr>
            <sz val="9"/>
            <color rgb="FF000000"/>
            <rFont val="ＭＳ Ｐゴシック"/>
          </rPr>
          <t>右上のフローから、自動的に計算されます。</t>
        </r>
      </text>
    </comment>
    <comment ref="D33" authorId="0" shapeId="0">
      <text>
        <r>
          <rPr>
            <sz val="9"/>
            <color rgb="FF000000"/>
            <rFont val="ＭＳ Ｐゴシック"/>
          </rPr>
          <t>前年度（令和５年度）に提出した様式２に記載した令和６年度目標値を記入してください。</t>
        </r>
      </text>
    </comment>
    <comment ref="H33" authorId="0" shapeId="0">
      <text>
        <r>
          <rPr>
            <sz val="9"/>
            <color rgb="FF000000"/>
            <rFont val="ＭＳ Ｐゴシック"/>
          </rPr>
          <t>右上のフローから、自動的に計算されます。</t>
        </r>
      </text>
    </comment>
    <comment ref="R33" authorId="0" shapeId="0">
      <text>
        <r>
          <rPr>
            <sz val="9"/>
            <color rgb="FF000000"/>
            <rFont val="ＭＳ Ｐゴシック"/>
          </rPr>
          <t>中間処理を経ずに、産業廃棄物を直接、埋立処分や海洋投入処分の委託をした量を記載してください。</t>
        </r>
      </text>
    </comment>
  </commentList>
</comments>
</file>

<file path=xl/metadata.xml><?xml version="1.0" encoding="utf-8"?>
<metadata xmlns:xlrd="http://schemas.microsoft.com/office/spreadsheetml/2017/richdata" xmlns:xda="http://schemas.microsoft.com/office/spreadsheetml/2017/dynamicarray"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<sst xmlns="http://schemas.openxmlformats.org/spreadsheetml/2006/main" count="480" uniqueCount="480">
  <si>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</si>
  <si>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</si>
  <si>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</si>
  <si>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</si>
  <si>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</si>
  <si>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</si>
  <si>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</si>
  <si>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</si>
  <si>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</si>
  <si>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</si>
  <si>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</si>
  <si>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</si>
  <si>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</si>
  <si>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</si>
  <si>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</si>
  <si>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</si>
  <si>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</si>
  <si>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</si>
  <si>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</si>
  <si>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</si>
  <si>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</si>
  <si>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</si>
  <si>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</si>
  <si>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</si>
  <si>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</si>
  <si>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</si>
  <si>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</si>
  <si>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</si>
  <si>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</si>
  <si>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</si>
  <si>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</si>
  <si>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</si>
  <si>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</si>
  <si>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</si>
  <si>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</si>
  <si>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</si>
  <si>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</si>
  <si>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</si>
  <si>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</si>
  <si>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</si>
  <si>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</si>
  <si>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</si>
  <si>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</si>
  <si>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</si>
  <si>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</si>
  <si>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</si>
  <si>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</si>
  <si>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</si>
  <si>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</si>
  <si>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</si>
  <si>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</si>
  <si>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rP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</si>
  <si>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rP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</si>
  <si>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</si>
  <si>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</si>
  <si>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</si>
  <si>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</si>
  <si>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</si>
  <si>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</si>
  <si>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</si>
  <si>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</si>
  <si>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</si>
  <si>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</si>
  <si>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</si>
  <si>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</si>
  <si>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</si>
  <si>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</si>
  <si>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</si>
  <si>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</si>
  <si>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</si>
  <si>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</si>
  <si>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</si>
  <si>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</si>
  <si>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</si>
  <si>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</si>
  <si>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</si>
  <si>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</si>
  <si>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</si>
  <si>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</si>
  <si>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</si>
  <si>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</si>
  <si>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</si>
  <si>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</si>
  <si>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</si>
  <si>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</si>
  <si>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</si>
  <si>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</si>
  <si>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</si>
  <si>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</si>
  <si>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</si>
  <si>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</si>
  <si>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rP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</si>
  <si>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rP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</si>
  <si>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</si>
  <si>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</si>
  <si>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</si>
  <si>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</si>
  <si>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</si>
  <si>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</si>
  <si>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</si>
  <si>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</si>
  <si>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</si>
  <si>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</si>
  <si>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</si>
  <si>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</si>
  <si>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</si>
  <si>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</si>
  <si>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rP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</si>
  <si>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rP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</si>
  <si>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rP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</si>
  <si>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rP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</si>
  <si>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</si>
  <si>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</si>
  <si>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</si>
  <si>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</si>
  <si>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</si>
  <si>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</si>
  <si>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</si>
  <si>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</si>
  <si>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</si>
  <si>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</si>
  <si>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</si>
  <si>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</si>
  <si>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</si>
  <si>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</si>
  <si>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</si>
  <si>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</si>
  <si>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</si>
  <si>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</si>
  <si>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</si>
  <si>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</si>
  <si>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</si>
  <si>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</si>
  <si>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</si>
  <si>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</si>
  <si>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</si>
  <si>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</si>
  <si>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</si>
  <si>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</si>
  <si>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</si>
  <si>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</si>
  <si>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</si>
  <si>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</si>
  <si>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</si>
  <si>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</si>
  <si>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</si>
  <si>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</si>
  <si>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</si>
  <si>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</si>
  <si>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</si>
  <si>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</si>
  <si>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</si>
  <si>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</si>
  <si>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</si>
  <si>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</si>
  <si>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</si>
  <si>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</si>
  <si>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該当する欄に○印を記入してください。</t>
  </si>
  <si>
    <r>
      <rP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</si>
  <si>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</si>
  <si>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</si>
  <si>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</si>
  <si>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</si>
  <si>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</si>
  <si>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</si>
  <si>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</si>
  <si>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</si>
  <si>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</si>
  <si>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</si>
  <si>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</si>
  <si>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</si>
  <si>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</si>
  <si>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</si>
  <si>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</si>
  <si>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</si>
  <si>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</si>
  <si>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</si>
  <si>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</si>
  <si>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</si>
  <si>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</si>
  <si>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</si>
  <si>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</si>
  <si>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</si>
  <si>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</si>
  <si>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</si>
  <si>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</si>
  <si>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</si>
  <si>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</si>
  <si>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</si>
  <si>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</si>
  <si>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</si>
  <si>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</si>
  <si>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</si>
  <si>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</si>
  <si>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</si>
  <si>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</si>
  <si>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</si>
  <si>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</si>
  <si>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</si>
  <si>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</si>
  <si>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</si>
  <si>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</si>
  <si>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</si>
  <si>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</si>
  <si>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</si>
  <si>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</si>
  <si>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</si>
  <si>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</si>
  <si>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</si>
  <si>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</si>
  <si>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</si>
  <si>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</si>
  <si>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</si>
  <si>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</si>
  <si>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</si>
  <si>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</si>
  <si>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</si>
  <si>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</si>
  <si>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</si>
  <si>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</si>
  <si>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</si>
  <si>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</si>
  <si>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</si>
  <si>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</si>
  <si>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</si>
  <si>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</si>
  <si>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rP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</si>
  <si>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</si>
  <si>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</si>
  <si>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</si>
  <si>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</si>
  <si>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</si>
  <si>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</si>
  <si>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</si>
  <si>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</si>
  <si>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</si>
  <si>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</si>
  <si>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</si>
  <si>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</si>
  <si>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</si>
  <si>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</si>
  <si>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</si>
  <si>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</si>
  <si>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</si>
  <si>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</si>
  <si>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</si>
  <si>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</si>
  <si>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</si>
  <si>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</si>
  <si>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</si>
  <si>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</si>
  <si>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</si>
  <si>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</si>
  <si>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</si>
  <si>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</si>
  <si>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</si>
  <si>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</si>
  <si>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</si>
  <si>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</si>
  <si>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</si>
  <si>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</si>
  <si>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</si>
  <si>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</si>
  <si>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</si>
  <si>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</si>
  <si>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</si>
  <si>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</si>
  <si>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</si>
  <si>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</si>
  <si>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</si>
  <si>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</si>
  <si>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</si>
  <si>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</si>
  <si>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</si>
  <si>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</si>
  <si>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</si>
  <si>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</si>
  <si>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</si>
  <si>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</si>
  <si>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</si>
  <si>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</si>
  <si>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</si>
  <si>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</si>
  <si>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</si>
  <si>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</si>
  <si>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</si>
  <si>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</si>
  <si>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</si>
  <si>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</si>
  <si>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</si>
  <si>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</si>
  <si>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</si>
  <si>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</si>
  <si>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</si>
  <si>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</si>
  <si>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</si>
  <si>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</si>
  <si>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</si>
  <si>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</si>
  <si>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</si>
  <si>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</si>
  <si>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</si>
  <si>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</si>
  <si>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</si>
  <si>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</si>
  <si>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</si>
  <si>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</si>
  <si>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</si>
  <si>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</si>
  <si>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</si>
  <si>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</si>
  <si>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</si>
  <si>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</si>
  <si>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</si>
  <si>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</si>
  <si>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</si>
  <si>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</si>
  <si>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</si>
  <si>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</si>
  <si>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</si>
  <si>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</si>
  <si>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</si>
  <si>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</si>
  <si>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</si>
  <si>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</si>
  <si>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</si>
  <si>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</si>
  <si>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</si>
  <si>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</si>
  <si>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</si>
  <si>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</si>
  <si>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</si>
  <si>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</si>
  <si>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</si>
  <si>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</si>
  <si>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</si>
  <si>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</si>
  <si>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</si>
  <si>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</si>
  <si>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</si>
  <si>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</si>
  <si>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</si>
  <si>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</si>
  <si>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rP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</si>
  <si>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</si>
  <si>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</si>
  <si>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</si>
  <si>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</si>
  <si>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</si>
  <si>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</si>
  <si>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</si>
  <si>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</si>
  <si>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</si>
  <si>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</si>
  <si>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</si>
  <si>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</si>
  <si>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</si>
  <si>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</si>
  <si>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</si>
  <si>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</si>
  <si>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</si>
  <si>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</si>
  <si>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</si>
  <si>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</si>
  <si>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</si>
  <si>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</si>
  <si>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</si>
  <si>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</si>
  <si>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</si>
  <si>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</si>
  <si>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</si>
  <si>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</si>
  <si>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</si>
  <si>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</si>
  <si>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</si>
  <si>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</si>
  <si>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</si>
  <si>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</si>
  <si>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</si>
  <si>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</si>
  <si>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</si>
  <si>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</si>
  <si>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</si>
  <si>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</si>
  <si>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</si>
  <si>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</si>
  <si>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</si>
  <si>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</si>
  <si>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</si>
  <si>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</si>
  <si>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</si>
  <si>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</si>
  <si>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</si>
  <si>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</si>
  <si>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</si>
  <si>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</si>
  <si>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</si>
  <si>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</si>
  <si>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</si>
  <si>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</si>
  <si>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</si>
  <si>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</si>
  <si>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</si>
  <si>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</si>
  <si>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</si>
  <si>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</si>
  <si>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</si>
  <si>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</si>
  <si>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</si>
  <si>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</si>
  <si>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</si>
  <si>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</si>
  <si>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</si>
  <si>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</si>
  <si>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</si>
  <si>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</si>
  <si>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</si>
  <si>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</si>
  <si>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</si>
  <si>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</si>
  <si>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</si>
  <si>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</si>
  <si>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</si>
  <si>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</si>
  <si>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</si>
  <si>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</si>
  <si>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</si>
  <si>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</si>
  <si>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</si>
  <si>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</si>
  <si>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</si>
  <si>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</si>
  <si>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</si>
  <si>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</si>
  <si>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</si>
  <si>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</si>
  <si>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</si>
  <si>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</si>
  <si>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rP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</si>
  <si>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</si>
  <si>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</si>
  <si>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</si>
  <si>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</si>
  <si>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</si>
  <si>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</si>
  <si>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</si>
  <si>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</si>
  <si>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</si>
  <si>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</si>
  <si>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</si>
  <si>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</si>
  <si>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</si>
  <si>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</si>
  <si>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</si>
  <si>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</si>
  <si>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</si>
  <si>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</si>
  <si>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</si>
  <si>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</si>
  <si>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</si>
  <si>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</si>
  <si>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</si>
  <si>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{{CreatedDate}}</t>
    <phoneticPr fontId="3"/>
  </si>
  <si>
    <t>{{FullAddressApplyUser}}</t>
    <phoneticPr fontId="3"/>
  </si>
  <si>
    <t>{{FullNmApplyUserWithTitle}}</t>
    <phoneticPr fontId="3"/>
  </si>
  <si>
    <t>{{TelApplyUser}}</t>
    <phoneticPr fontId="3"/>
  </si>
  <si>
    <t>{{BusinessSiteNm}}</t>
    <phoneticPr fontId="3"/>
  </si>
  <si>
    <t>{{BusinessLocation}}</t>
    <phoneticPr fontId="3"/>
  </si>
  <si>
    <t>{{BusinessType}}</t>
    <phoneticPr fontId="3"/>
  </si>
  <si>
    <t>{{BusinessScale}}</t>
    <phoneticPr fontId="3"/>
  </si>
  <si>
    <t>{{EmpNum}}</t>
    <phoneticPr fontId="3"/>
  </si>
  <si>
    <t/>
  </si>
  <si>
    <t>令和7年6月13日</t>
  </si>
  <si>
    <t>神奈川県横浜市南区花之木町2-26</t>
  </si>
  <si>
    <t>馬淵建設㈱
代表取締役社長　馬淵　圭雄</t>
  </si>
  <si>
    <t>045-712-1221</t>
  </si>
  <si>
    <t>馬淵建設㈱</t>
  </si>
  <si>
    <t>総合建設業</t>
  </si>
  <si>
    <t>271億5,203万円(2024年5月期)</t>
  </si>
  <si>
    <t>322名(2024年5月末日現在)</t>
  </si>
</sst>
</file>

<file path=xl/styles.xml><?xml version="1.0" encoding="utf-8"?>
<styleSheet xmlns:mc="http://schemas.openxmlformats.org/markup-compatibility/2006" xmlns:x14ac="http://schemas.microsoft.com/office/spreadsheetml/2009/9/ac" xmlns="http://schemas.openxmlformats.org/spreadsheetml/2006/main" mc:Ignorable="x14ac">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Comma [0]" xfId="1" builtinId="6"/>
    <cellStyle name="Normal"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theme" Target="theme/theme1.xml" /><Relationship Id="rId26" Type="http://schemas.openxmlformats.org/officeDocument/2006/relationships/styles" Target="styles.xml" /><Relationship Id="rId27" Type="http://schemas.openxmlformats.org/officeDocument/2006/relationships/sharedStrings" Target="sharedStrings.xml" /><Relationship Id="rId28" Type="http://schemas.openxmlformats.org/officeDocument/2006/relationships/customXml" Target="../customXml/item1.xml" /><Relationship Id="rId29" Type="http://schemas.openxmlformats.org/officeDocument/2006/relationships/customXml" Target="../customXml/item2.xml" /><Relationship Id="rId30" Type="http://schemas.openxmlformats.org/officeDocument/2006/relationships/customXml" Target="../customXml/item3.xml" /><Relationship Id="rId31" Type="http://schemas.openxmlformats.org/officeDocument/2006/relationships/sheetMetadata" Target="metadata.xml" /></Relationships>
</file>

<file path=xl/drawings/drawing1.xml><?xml version="1.0" encoding="utf-8"?>
<xdr:wsDr xmlns:a="http://schemas.openxmlformats.org/drawingml/2006/main" xmlns:xdr="http://schemas.openxmlformats.org/drawingml/2006/spreadsheetDrawing">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100-0000647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100-0000657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6D7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2"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13" name="AutoShape 18">
          <a:extLst>
            <a:ext uri="{FF2B5EF4-FFF2-40B4-BE49-F238E27FC236}">
              <a16:creationId xmlns:a16="http://schemas.microsoft.com/office/drawing/2014/main" id="{00000000-0008-0000-0100-00006F74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4"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5"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6"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17"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18"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15515"/>
          <a:ext cx="657225" cy="638175"/>
          <a:chOff x="1847850" y="2215515"/>
          <a:chExt cx="6572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847850" y="2853689"/>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833563" y="2534602"/>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2143125" y="2225040"/>
            <a:ext cx="36195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6786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333375</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60604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5"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26"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72350" y="47872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7"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28" name="Line 1">
          <a:extLst>
            <a:ext uri="{FF2B5EF4-FFF2-40B4-BE49-F238E27FC236}">
              <a16:creationId xmlns:a16="http://schemas.microsoft.com/office/drawing/2014/main" id="{00000000-0008-0000-0100-00007B7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a="http://schemas.openxmlformats.org/drawingml/2006/main" xmlns:xdr="http://schemas.openxmlformats.org/drawingml/2006/spreadsheetDrawing">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A00-0000A96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A00-0000AA6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BF6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A00-0000C164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9"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205990"/>
          <a:ext cx="657225" cy="638175"/>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36"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434262" y="4782503"/>
          <a:ext cx="0" cy="2190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A00-0000CA6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a="http://schemas.openxmlformats.org/drawingml/2006/main" xmlns:xdr="http://schemas.openxmlformats.org/drawingml/2006/spreadsheetDrawing">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B00-0000A86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B00-0000A96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BE6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B00-0000C068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3"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15515"/>
          <a:ext cx="657225" cy="638175"/>
          <a:chOff x="1838325" y="2215515"/>
          <a:chExt cx="6572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B00-0000C96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a="http://schemas.openxmlformats.org/drawingml/2006/main" xmlns:xdr="http://schemas.openxmlformats.org/drawingml/2006/spreadsheetDrawing">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C00-0000A76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C00-0000A86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BD6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1">
          <a:extLst>
            <a:ext uri="{FF2B5EF4-FFF2-40B4-BE49-F238E27FC236}">
              <a16:creationId xmlns:a16="http://schemas.microsoft.com/office/drawing/2014/main" id="{00000000-0008-0000-0C00-0000BF6C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7"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205990"/>
          <a:ext cx="657225" cy="638175"/>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C00-0000C86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a="http://schemas.openxmlformats.org/drawingml/2006/main" xmlns:xdr="http://schemas.openxmlformats.org/drawingml/2006/spreadsheetDrawing">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D00-0000A77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D00-0000A87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BD7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6" name="AutoShape 211">
          <a:extLst>
            <a:ext uri="{FF2B5EF4-FFF2-40B4-BE49-F238E27FC236}">
              <a16:creationId xmlns:a16="http://schemas.microsoft.com/office/drawing/2014/main" id="{00000000-0008-0000-0D00-0000BF70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133350</xdr:rowOff>
    </xdr:to>
    <xdr:grpSp>
      <xdr:nvGrpSpPr>
        <xdr:cNvPr id="33"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96465"/>
          <a:ext cx="657225" cy="628650"/>
          <a:chOff x="1838325" y="2196465"/>
          <a:chExt cx="6572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838325" y="2825115"/>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828800" y="2510790"/>
            <a:ext cx="62865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7746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36"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419975" y="47682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D00-0000C87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a="http://schemas.openxmlformats.org/drawingml/2006/main" xmlns:xdr="http://schemas.openxmlformats.org/drawingml/2006/spreadsheetDrawing">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E00-0000453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E00-0000463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563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0E00-0000583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25040"/>
          <a:ext cx="657225" cy="638175"/>
          <a:chOff x="1838325" y="2225040"/>
          <a:chExt cx="6572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a="http://schemas.openxmlformats.org/drawingml/2006/main" xmlns:xdr="http://schemas.openxmlformats.org/drawingml/2006/spreadsheetDrawing">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F00-00004042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F00-00004142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5142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0F00-00005342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1551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31"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429500"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F00-00005C42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a="http://schemas.openxmlformats.org/drawingml/2006/main" xmlns:xdr="http://schemas.openxmlformats.org/drawingml/2006/spreadsheetDrawing">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000-00000D4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000-00000E4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1E4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000-0000204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1551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3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429500" y="47777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a="http://schemas.openxmlformats.org/drawingml/2006/main" xmlns:xdr="http://schemas.openxmlformats.org/drawingml/2006/spreadsheetDrawing">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100-00006B3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100-00006C3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7C3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100-00007E3A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219075</xdr:rowOff>
    </xdr:from>
    <xdr:to>
      <xdr:col>33</xdr:col>
      <xdr:colOff>0</xdr:colOff>
      <xdr:row>13</xdr:row>
      <xdr:rowOff>219075</xdr:rowOff>
    </xdr:to>
    <xdr:sp macro="" textlink="">
      <xdr:nvSpPr>
        <xdr:cNvPr id="24"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805988" y="37919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25040"/>
          <a:ext cx="657225" cy="638175"/>
          <a:chOff x="1838325" y="2225040"/>
          <a:chExt cx="6572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100-0000873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a="http://schemas.openxmlformats.org/drawingml/2006/main" xmlns:xdr="http://schemas.openxmlformats.org/drawingml/2006/spreadsheetDrawing">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200-00004E46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200-00004F46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5F46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1" name="AutoShape 211">
          <a:extLst>
            <a:ext uri="{FF2B5EF4-FFF2-40B4-BE49-F238E27FC236}">
              <a16:creationId xmlns:a16="http://schemas.microsoft.com/office/drawing/2014/main" id="{00000000-0008-0000-1200-00006146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1551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31"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400925" y="47682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200-00006A46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a="http://schemas.openxmlformats.org/drawingml/2006/main" xmlns:xdr="http://schemas.openxmlformats.org/drawingml/2006/spreadsheetDrawing">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300-0000454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300-0000464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564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1300-0000584A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2"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23"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715500" y="47682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209550</xdr:rowOff>
    </xdr:from>
    <xdr:to>
      <xdr:col>33</xdr:col>
      <xdr:colOff>0</xdr:colOff>
      <xdr:row>13</xdr:row>
      <xdr:rowOff>209550</xdr:rowOff>
    </xdr:to>
    <xdr:sp macro="" textlink="">
      <xdr:nvSpPr>
        <xdr:cNvPr id="24"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805988" y="37823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8"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205990"/>
          <a:ext cx="657225" cy="638175"/>
          <a:chOff x="1838325" y="2205990"/>
          <a:chExt cx="6572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31"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443788" y="4763453"/>
          <a:ext cx="0" cy="2190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300-0000614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a="http://schemas.openxmlformats.org/drawingml/2006/main" xmlns:xdr="http://schemas.openxmlformats.org/drawingml/2006/spreadsheetDrawing">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200-0000BF0F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200-0000C00F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CD0F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18" name="AutoShape 89">
          <a:extLst>
            <a:ext uri="{FF2B5EF4-FFF2-40B4-BE49-F238E27FC236}">
              <a16:creationId xmlns:a16="http://schemas.microsoft.com/office/drawing/2014/main" id="{00000000-0008-0000-0200-0000CF0F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19"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734550" y="47777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0"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205990"/>
          <a:ext cx="657225" cy="638175"/>
          <a:chOff x="1838325" y="2205990"/>
          <a:chExt cx="6572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2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443788" y="4792028"/>
          <a:ext cx="0" cy="2190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a="http://schemas.openxmlformats.org/drawingml/2006/main" xmlns:xdr="http://schemas.openxmlformats.org/drawingml/2006/spreadsheetDrawing">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400-00004B37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400-00004C37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5C37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1" name="AutoShape 211">
          <a:extLst>
            <a:ext uri="{FF2B5EF4-FFF2-40B4-BE49-F238E27FC236}">
              <a16:creationId xmlns:a16="http://schemas.microsoft.com/office/drawing/2014/main" id="{00000000-0008-0000-1400-00005E37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2"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4"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28"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96465"/>
          <a:ext cx="657225" cy="638175"/>
          <a:chOff x="1838325" y="2196465"/>
          <a:chExt cx="6572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400-00006737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a="http://schemas.openxmlformats.org/drawingml/2006/main" xmlns:xdr="http://schemas.openxmlformats.org/drawingml/2006/spreadsheetDrawing">
  <xdr:twoCellAnchor>
    <xdr:from>
      <xdr:col>2</xdr:col>
      <xdr:colOff>123825</xdr:colOff>
      <xdr:row>1</xdr:row>
      <xdr:rowOff>66675</xdr:rowOff>
    </xdr:from>
    <xdr:to>
      <xdr:col>3</xdr:col>
      <xdr:colOff>266700</xdr:colOff>
      <xdr:row>1</xdr:row>
      <xdr:rowOff>266700</xdr:rowOff>
    </xdr:to>
    <xdr:sp macro="" textlink="">
      <xdr:nvSpPr>
        <xdr:cNvPr id="2"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9600" y="333375"/>
          <a:ext cx="438150" cy="200025"/>
        </a:xfrm>
        <a:prstGeom prst="rect">
          <a:avLst/>
        </a:prstGeom>
        <a:solidFill>
          <a:srgbClr val="FF0000"/>
        </a:solidFill>
        <a:ln w="9525">
          <a:solidFill>
            <a:srgbClr val="000000"/>
          </a:solidFill>
          <a:miter lim="800000"/>
          <a:headEnd/>
          <a:tailEnd/>
        </a:ln>
        <a:extLst/>
      </xdr:spPr>
      <xdr:style>
        <a:lnRef idx="2">
          <a:scrgbClr r="0" g="0" b="0"/>
        </a:lnRef>
        <a:fillRef idx="1">
          <a:scrgbClr r="0" g="0" b="0"/>
        </a:fillRef>
        <a:effectRef idx="0">
          <a:schemeClr val="accent1"/>
        </a:effectRef>
        <a:fontRef idx="major"/>
      </xdr:style>
    </xdr:sp>
    <xdr:clientData/>
  </xdr:twoCellAnchor>
</xdr:wsDr>
</file>

<file path=xl/drawings/drawing3.xml><?xml version="1.0" encoding="utf-8"?>
<xdr:wsDr xmlns:a="http://schemas.openxmlformats.org/drawingml/2006/main" xmlns:xdr="http://schemas.openxmlformats.org/drawingml/2006/spreadsheetDrawing">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300-0000C151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300-0000C251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D551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3"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4" name="AutoShape 217">
          <a:extLst>
            <a:ext uri="{FF2B5EF4-FFF2-40B4-BE49-F238E27FC236}">
              <a16:creationId xmlns:a16="http://schemas.microsoft.com/office/drawing/2014/main" id="{00000000-0008-0000-0300-0000D751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5"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6"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0"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15515"/>
          <a:ext cx="657225" cy="638175"/>
          <a:chOff x="1838325" y="2215515"/>
          <a:chExt cx="6572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33"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300-0000E051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a="http://schemas.openxmlformats.org/drawingml/2006/main" xmlns:xdr="http://schemas.openxmlformats.org/drawingml/2006/spreadsheetDrawing">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400-00009E7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400-00009F7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B47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171450</xdr:rowOff>
    </xdr:to>
    <xdr:sp macro="" textlink="">
      <xdr:nvSpPr>
        <xdr:cNvPr id="26" name="AutoShape 212">
          <a:extLst>
            <a:ext uri="{FF2B5EF4-FFF2-40B4-BE49-F238E27FC236}">
              <a16:creationId xmlns:a16="http://schemas.microsoft.com/office/drawing/2014/main" id="{00000000-0008-0000-0400-0000B6780E00}"/>
            </a:ext>
          </a:extLst>
        </xdr:cNvPr>
        <xdr:cNvSpPr>
          <a:spLocks/>
        </xdr:cNvSpPr>
      </xdr:nvSpPr>
      <xdr:spPr bwMode="auto">
        <a:xfrm>
          <a:off x="13325475" y="4491990"/>
          <a:ext cx="180975" cy="657225"/>
        </a:xfrm>
        <a:prstGeom prst="leftBracket">
          <a:avLst>
            <a:gd name="adj" fmla="val 29809"/>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33"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96465"/>
          <a:ext cx="657225" cy="638175"/>
          <a:chOff x="1838325" y="2196465"/>
          <a:chExt cx="6572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36"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419975"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400-0000BF7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a="http://schemas.openxmlformats.org/drawingml/2006/main" xmlns:xdr="http://schemas.openxmlformats.org/drawingml/2006/spreadsheetDrawing">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500-00009F5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500-0000A05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B55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2">
          <a:extLst>
            <a:ext uri="{FF2B5EF4-FFF2-40B4-BE49-F238E27FC236}">
              <a16:creationId xmlns:a16="http://schemas.microsoft.com/office/drawing/2014/main" id="{00000000-0008-0000-0500-0000B758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7"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34565"/>
          <a:ext cx="657225" cy="628650"/>
          <a:chOff x="1838325" y="2234565"/>
          <a:chExt cx="6572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838325" y="2863215"/>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828800" y="2548890"/>
            <a:ext cx="62865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2133600" y="2244090"/>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8691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36"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400925"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500-0000C05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a="http://schemas.openxmlformats.org/drawingml/2006/main" xmlns:xdr="http://schemas.openxmlformats.org/drawingml/2006/spreadsheetDrawing">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600-00009D7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600-00009E7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B37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6"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7"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1"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25040"/>
          <a:ext cx="657225" cy="638175"/>
          <a:chOff x="1838325" y="2225040"/>
          <a:chExt cx="657225" cy="638175"/>
        </a:xfrm>
        <a:noFill/>
      </xdr:grpSpPr>
      <xdr:cxnSp macro="">
        <xdr:nvCxnSpPr>
          <xdr:cNvPr id="28" name="直線コネクタ 195">
            <a:extLst>
              <a:ext uri="{FF2B5EF4-FFF2-40B4-BE49-F238E27FC236}">
                <a16:creationId xmlns:a16="http://schemas.microsoft.com/office/drawing/2014/main" id="{00000000-0008-0000-06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9"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0" name="直線コネクタ 197">
            <a:extLst>
              <a:ext uri="{FF2B5EF4-FFF2-40B4-BE49-F238E27FC236}">
                <a16:creationId xmlns:a16="http://schemas.microsoft.com/office/drawing/2014/main" id="{00000000-0008-0000-06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2"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3"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600-0000BE7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37" name="AutoShape 18">
          <a:extLst>
            <a:ext uri="{FF2B5EF4-FFF2-40B4-BE49-F238E27FC236}">
              <a16:creationId xmlns:a16="http://schemas.microsoft.com/office/drawing/2014/main" id="{8200165E-AA9E-4FC4-A933-82FDCB2D65E7}"/>
            </a:ext>
          </a:extLst>
        </xdr:cNvPr>
        <xdr:cNvSpPr>
          <a:spLocks/>
        </xdr:cNvSpPr>
      </xdr:nvSpPr>
      <xdr:spPr bwMode="auto">
        <a:xfrm>
          <a:off x="13326643" y="3559708"/>
          <a:ext cx="152154" cy="660596"/>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38"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2058401" y="2046278"/>
          <a:ext cx="916266" cy="4807"/>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39" name="AutoShape 15">
          <a:extLst>
            <a:ext uri="{FF2B5EF4-FFF2-40B4-BE49-F238E27FC236}">
              <a16:creationId xmlns:a16="http://schemas.microsoft.com/office/drawing/2014/main" id="{CB29171A-352C-4CD4-A907-49523AF04189}"/>
            </a:ext>
          </a:extLst>
        </xdr:cNvPr>
        <xdr:cNvSpPr>
          <a:spLocks/>
        </xdr:cNvSpPr>
      </xdr:nvSpPr>
      <xdr:spPr bwMode="auto">
        <a:xfrm>
          <a:off x="12972909" y="1547294"/>
          <a:ext cx="287818" cy="1008714"/>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40"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2971583" y="1873143"/>
          <a:ext cx="347962" cy="182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41"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2972923" y="2232856"/>
          <a:ext cx="349999" cy="4476"/>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42" name="フリーフォーム: 図形 10">
          <a:extLst>
            <a:ext uri="{FF2B5EF4-FFF2-40B4-BE49-F238E27FC236}">
              <a16:creationId xmlns:a16="http://schemas.microsoft.com/office/drawing/2014/main" id="{98211635-A41D-8886-7BAB-3C8EEC571E89}"/>
            </a:ext>
          </a:extLst>
        </xdr:cNvPr>
        <xdr:cNvSpPr/>
      </xdr:nvSpPr>
      <xdr:spPr bwMode="auto">
        <a:xfrm>
          <a:off x="13127661" y="3834265"/>
          <a:ext cx="3914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xdr:spPr>
      <xdr:txBody>
        <a:bodyPr vertOverflow="clip" horzOverflow="clip" rtlCol="0" anchor="t"/>
        <a:lstStyle/>
        <a:p>
          <a:pPr algn="l" rtl="0"/>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43" name="フリーフォーム: 図形 11">
          <a:extLst>
            <a:ext uri="{FF2B5EF4-FFF2-40B4-BE49-F238E27FC236}">
              <a16:creationId xmlns:a16="http://schemas.microsoft.com/office/drawing/2014/main" id="{D7500C81-60CA-49B6-995B-1EA9D3D210F3}"/>
            </a:ext>
          </a:extLst>
        </xdr:cNvPr>
        <xdr:cNvSpPr/>
      </xdr:nvSpPr>
      <xdr:spPr bwMode="auto">
        <a:xfrm>
          <a:off x="15420277" y="5603006"/>
          <a:ext cx="466510" cy="1337412"/>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xdr:spPr>
      <xdr:txBody>
        <a:bodyPr vertOverflow="clip" horzOverflow="clip" rtlCol="0" anchor="t"/>
        <a:lstStyle/>
        <a:p>
          <a:pPr algn="l" rtl="0"/>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44" name="AutoShape 18">
          <a:extLst>
            <a:ext uri="{FF2B5EF4-FFF2-40B4-BE49-F238E27FC236}">
              <a16:creationId xmlns:a16="http://schemas.microsoft.com/office/drawing/2014/main" id="{8B8BA415-68F0-448F-8953-3302227CB7E6}"/>
            </a:ext>
          </a:extLst>
        </xdr:cNvPr>
        <xdr:cNvSpPr>
          <a:spLocks/>
        </xdr:cNvSpPr>
      </xdr:nvSpPr>
      <xdr:spPr bwMode="auto">
        <a:xfrm flipH="1">
          <a:off x="15373350" y="5131630"/>
          <a:ext cx="208963" cy="980783"/>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45"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5391891" y="5791576"/>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46"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5391322" y="5471808"/>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xdr:spPr>
    </xdr:sp>
    <xdr:clientData/>
  </xdr:twoCellAnchor>
</xdr:wsDr>
</file>

<file path=xl/drawings/drawing7.xml><?xml version="1.0" encoding="utf-8"?>
<xdr:wsDr xmlns:a="http://schemas.openxmlformats.org/drawingml/2006/main" xmlns:xdr="http://schemas.openxmlformats.org/drawingml/2006/spreadsheetDrawing">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700-0000A95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700-0000AA5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BF5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6" name="AutoShape 212">
          <a:extLst>
            <a:ext uri="{FF2B5EF4-FFF2-40B4-BE49-F238E27FC236}">
              <a16:creationId xmlns:a16="http://schemas.microsoft.com/office/drawing/2014/main" id="{00000000-0008-0000-0700-0000C15C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190500</xdr:rowOff>
    </xdr:from>
    <xdr:to>
      <xdr:col>44</xdr:col>
      <xdr:colOff>0</xdr:colOff>
      <xdr:row>16</xdr:row>
      <xdr:rowOff>190500</xdr:rowOff>
    </xdr:to>
    <xdr:sp macro="" textlink="">
      <xdr:nvSpPr>
        <xdr:cNvPr id="27"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325475" y="482536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9"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205990"/>
          <a:ext cx="657225" cy="638175"/>
          <a:chOff x="1838325" y="2205990"/>
          <a:chExt cx="6572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3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419975" y="47777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a="http://schemas.openxmlformats.org/drawingml/2006/main" xmlns:xdr="http://schemas.openxmlformats.org/drawingml/2006/spreadsheetDrawing">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800-0000D55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800-0000D65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EB5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114300</xdr:rowOff>
    </xdr:from>
    <xdr:to>
      <xdr:col>44</xdr:col>
      <xdr:colOff>0</xdr:colOff>
      <xdr:row>17</xdr:row>
      <xdr:rowOff>104775</xdr:rowOff>
    </xdr:to>
    <xdr:sp macro="" textlink="">
      <xdr:nvSpPr>
        <xdr:cNvPr id="26" name="AutoShape 211">
          <a:extLst>
            <a:ext uri="{FF2B5EF4-FFF2-40B4-BE49-F238E27FC236}">
              <a16:creationId xmlns:a16="http://schemas.microsoft.com/office/drawing/2014/main" id="{00000000-0008-0000-0800-0000ED540E00}"/>
            </a:ext>
          </a:extLst>
        </xdr:cNvPr>
        <xdr:cNvSpPr>
          <a:spLocks/>
        </xdr:cNvSpPr>
      </xdr:nvSpPr>
      <xdr:spPr bwMode="auto">
        <a:xfrm>
          <a:off x="13325475" y="4434840"/>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7"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205990"/>
          <a:ext cx="657225" cy="638175"/>
          <a:chOff x="1838325" y="2205990"/>
          <a:chExt cx="6572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36"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453312" y="4801553"/>
          <a:ext cx="0" cy="2190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800-0000F65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a="http://schemas.openxmlformats.org/drawingml/2006/main" xmlns:xdr="http://schemas.openxmlformats.org/drawingml/2006/spreadsheetDrawing">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900-0000A76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900-0000A86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BD6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1">
          <a:extLst>
            <a:ext uri="{FF2B5EF4-FFF2-40B4-BE49-F238E27FC236}">
              <a16:creationId xmlns:a16="http://schemas.microsoft.com/office/drawing/2014/main" id="{00000000-0008-0000-0900-0000BF60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142875</xdr:rowOff>
    </xdr:from>
    <xdr:to>
      <xdr:col>44</xdr:col>
      <xdr:colOff>0</xdr:colOff>
      <xdr:row>16</xdr:row>
      <xdr:rowOff>142875</xdr:rowOff>
    </xdr:to>
    <xdr:sp macro="" textlink="">
      <xdr:nvSpPr>
        <xdr:cNvPr id="27"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325475" y="4777740"/>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25040"/>
          <a:ext cx="657225" cy="638175"/>
          <a:chOff x="1838325" y="2225040"/>
          <a:chExt cx="6572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36"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419975" y="47872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900-0000C86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theme/_rels/theme1.xml.rels><?xml version="1.0" encoding="utf-8" standalone="yes"?><Relationships xmlns="http://schemas.openxmlformats.org/package/2006/relationships" />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xmlns:a="http://schemas.openxmlformats.org/drawingml/2006/main">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xmlns:a="http://schemas.openxmlformats.org/drawingml/2006/main">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xmlns:a="http://schemas.openxmlformats.org/drawingml/2006/main">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xmlns:a="http://schemas.openxmlformats.org/drawingml/2006/main">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xmlns:a="http://schemas.openxmlformats.org/drawingml/2006/main">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10.xml.rels><?xml version="1.0" encoding="utf-8" standalone="yes"?><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9.xml" /><Relationship Id="rId3" Type="http://schemas.openxmlformats.org/officeDocument/2006/relationships/vmlDrawing" Target="../drawings/vmlDrawing10.vml" /><Relationship Id="rId4" Type="http://schemas.openxmlformats.org/officeDocument/2006/relationships/comments" Target="../comments10.xml" /></Relationships>
</file>

<file path=xl/worksheets/_rels/sheet11.xml.rels><?xml version="1.0" encoding="utf-8" standalone="yes"?><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10.xml" /><Relationship Id="rId3" Type="http://schemas.openxmlformats.org/officeDocument/2006/relationships/vmlDrawing" Target="../drawings/vmlDrawing11.vml" /><Relationship Id="rId4" Type="http://schemas.openxmlformats.org/officeDocument/2006/relationships/comments" Target="../comments11.xml" /></Relationships>
</file>

<file path=xl/worksheets/_rels/sheet12.xml.rels><?xml version="1.0" encoding="utf-8" standalone="yes"?><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11.xml" /><Relationship Id="rId3" Type="http://schemas.openxmlformats.org/officeDocument/2006/relationships/vmlDrawing" Target="../drawings/vmlDrawing12.vml" /><Relationship Id="rId4" Type="http://schemas.openxmlformats.org/officeDocument/2006/relationships/comments" Target="../comments12.xml" /></Relationships>
</file>

<file path=xl/worksheets/_rels/sheet13.xml.rels><?xml version="1.0" encoding="utf-8" standalone="yes"?><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12.xml" /><Relationship Id="rId3" Type="http://schemas.openxmlformats.org/officeDocument/2006/relationships/vmlDrawing" Target="../drawings/vmlDrawing13.vml" /><Relationship Id="rId4" Type="http://schemas.openxmlformats.org/officeDocument/2006/relationships/comments" Target="../comments13.xml" /></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13.xml" /><Relationship Id="rId3" Type="http://schemas.openxmlformats.org/officeDocument/2006/relationships/vmlDrawing" Target="../drawings/vmlDrawing14.vml" /><Relationship Id="rId4" Type="http://schemas.openxmlformats.org/officeDocument/2006/relationships/comments" Target="../comments14.xml" /></Relationships>
</file>

<file path=xl/worksheets/_rels/sheet15.xml.rels><?xml version="1.0" encoding="utf-8" standalone="yes"?><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14.xml" /><Relationship Id="rId3" Type="http://schemas.openxmlformats.org/officeDocument/2006/relationships/vmlDrawing" Target="../drawings/vmlDrawing15.vml" /><Relationship Id="rId4" Type="http://schemas.openxmlformats.org/officeDocument/2006/relationships/comments" Target="../comments15.xml" /></Relationships>
</file>

<file path=xl/worksheets/_rels/sheet16.xml.rels><?xml version="1.0" encoding="utf-8" standalone="yes"?><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15.xml" /><Relationship Id="rId3" Type="http://schemas.openxmlformats.org/officeDocument/2006/relationships/vmlDrawing" Target="../drawings/vmlDrawing16.vml" /><Relationship Id="rId4" Type="http://schemas.openxmlformats.org/officeDocument/2006/relationships/comments" Target="../comments16.xml" /></Relationships>
</file>

<file path=xl/worksheets/_rels/sheet17.xml.rels><?xml version="1.0" encoding="utf-8" standalone="yes"?><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16.xml" /><Relationship Id="rId3" Type="http://schemas.openxmlformats.org/officeDocument/2006/relationships/vmlDrawing" Target="../drawings/vmlDrawing17.vml" /><Relationship Id="rId4" Type="http://schemas.openxmlformats.org/officeDocument/2006/relationships/comments" Target="../comments17.xml" /></Relationships>
</file>

<file path=xl/worksheets/_rels/sheet18.xml.rels><?xml version="1.0" encoding="utf-8" standalone="yes"?><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drawing" Target="../drawings/drawing17.xml" /><Relationship Id="rId3" Type="http://schemas.openxmlformats.org/officeDocument/2006/relationships/vmlDrawing" Target="../drawings/vmlDrawing18.vml" /><Relationship Id="rId4" Type="http://schemas.openxmlformats.org/officeDocument/2006/relationships/comments" Target="../comments18.xml" /></Relationships>
</file>

<file path=xl/worksheets/_rels/sheet19.xml.rels><?xml version="1.0" encoding="utf-8" standalone="yes"?><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drawing" Target="../drawings/drawing18.xml" /><Relationship Id="rId3" Type="http://schemas.openxmlformats.org/officeDocument/2006/relationships/vmlDrawing" Target="../drawings/vmlDrawing19.vml" /><Relationship Id="rId4" Type="http://schemas.openxmlformats.org/officeDocument/2006/relationships/comments" Target="../comments19.xml"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20.xml.rels><?xml version="1.0" encoding="utf-8" standalone="yes"?><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drawing" Target="../drawings/drawing19.xml" /><Relationship Id="rId3" Type="http://schemas.openxmlformats.org/officeDocument/2006/relationships/vmlDrawing" Target="../drawings/vmlDrawing20.vml" /><Relationship Id="rId4" Type="http://schemas.openxmlformats.org/officeDocument/2006/relationships/comments" Target="../comments20.xml" /></Relationships>
</file>

<file path=xl/worksheets/_rels/sheet21.xml.rels><?xml version="1.0" encoding="utf-8" standalone="yes"?><Relationships xmlns="http://schemas.openxmlformats.org/package/2006/relationships"><Relationship Id="rId1" Type="http://schemas.openxmlformats.org/officeDocument/2006/relationships/printerSettings" Target="../printerSettings/printerSettings21.bin" /><Relationship Id="rId2" Type="http://schemas.openxmlformats.org/officeDocument/2006/relationships/drawing" Target="../drawings/drawing20.xml" /><Relationship Id="rId3" Type="http://schemas.openxmlformats.org/officeDocument/2006/relationships/vmlDrawing" Target="../drawings/vmlDrawing21.vml" /><Relationship Id="rId4" Type="http://schemas.openxmlformats.org/officeDocument/2006/relationships/comments" Target="../comments21.xml" /></Relationships>
</file>

<file path=xl/worksheets/_rels/sheet22.xml.rels><?xml version="1.0" encoding="utf-8" standalone="yes"?><Relationships xmlns="http://schemas.openxmlformats.org/package/2006/relationships"><Relationship Id="rId1" Type="http://schemas.openxmlformats.org/officeDocument/2006/relationships/printerSettings" Target="../printerSettings/printerSettings22.bin" /><Relationship Id="rId2" Type="http://schemas.openxmlformats.org/officeDocument/2006/relationships/drawing" Target="../drawings/drawing21.xml" /></Relationships>
</file>

<file path=xl/worksheets/_rels/sheet23.xml.rels><?xml version="1.0" encoding="utf-8" standalone="yes"?><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 standalone="yes"?><Relationships xmlns="http://schemas.openxmlformats.org/package/2006/relationships"><Relationship Id="rId1" Type="http://schemas.openxmlformats.org/officeDocument/2006/relationships/printerSettings" Target="../printerSettings/printerSettings24.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 Id="rId3" Type="http://schemas.openxmlformats.org/officeDocument/2006/relationships/vmlDrawing" Target="../drawings/vmlDrawing4.vml" /><Relationship Id="rId4" Type="http://schemas.openxmlformats.org/officeDocument/2006/relationships/comments" Target="../comments4.xml"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 Id="rId3" Type="http://schemas.openxmlformats.org/officeDocument/2006/relationships/vmlDrawing" Target="../drawings/vmlDrawing5.vml" /><Relationship Id="rId4" Type="http://schemas.openxmlformats.org/officeDocument/2006/relationships/comments" Target="../comments5.xml"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5.xml" /><Relationship Id="rId3" Type="http://schemas.openxmlformats.org/officeDocument/2006/relationships/vmlDrawing" Target="../drawings/vmlDrawing6.vml" /><Relationship Id="rId4" Type="http://schemas.openxmlformats.org/officeDocument/2006/relationships/comments" Target="../comments6.xml"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6.xml" /><Relationship Id="rId3" Type="http://schemas.openxmlformats.org/officeDocument/2006/relationships/vmlDrawing" Target="../drawings/vmlDrawing7.vml" /><Relationship Id="rId4" Type="http://schemas.openxmlformats.org/officeDocument/2006/relationships/comments" Target="../comments7.xml"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7.xml" /><Relationship Id="rId3" Type="http://schemas.openxmlformats.org/officeDocument/2006/relationships/vmlDrawing" Target="../drawings/vmlDrawing8.vml" /><Relationship Id="rId4" Type="http://schemas.openxmlformats.org/officeDocument/2006/relationships/comments" Target="../comments8.xml" /></Relationships>
</file>

<file path=xl/worksheets/_rels/sheet9.xml.rels><?xml version="1.0" encoding="utf-8" standalone="yes"?><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8.xml" /><Relationship Id="rId3" Type="http://schemas.openxmlformats.org/officeDocument/2006/relationships/vmlDrawing" Target="../drawings/vmlDrawing9.vml" /><Relationship Id="rId4" Type="http://schemas.openxmlformats.org/officeDocument/2006/relationships/comments" Target="../comments9.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codeName="Sheet25"/>
  <dimension ref="A2:AB144"/>
  <sheetViews>
    <sheetView showGridLines="0" tabSelected="1" view="pageBreakPreview" topLeftCell="C26" zoomScaleNormal="100" zoomScaleSheetLayoutView="100" workbookViewId="0">
      <selection pane="topLeft" activeCell="C26" sqref="C26"/>
    </sheetView>
  </sheetViews>
  <sheetFormatPr defaultColWidth="9" defaultRowHeight="12"/>
  <cols>
    <col min="1" max="1" width="1" style="22" customWidth="1"/>
    <col min="2" max="2" width="3.36328125" style="22" customWidth="1"/>
    <col min="3" max="3" width="3.36328125" style="21" customWidth="1"/>
    <col min="4" max="4" width="3.90625" style="21" customWidth="1"/>
    <col min="5" max="5" width="9.6328125" style="21" customWidth="1"/>
    <col min="6" max="6" width="2.90625" style="21" customWidth="1"/>
    <col min="7" max="7" width="6.90625" style="21" customWidth="1"/>
    <col min="8" max="8" width="13.90625" style="21" customWidth="1"/>
    <col min="9" max="9" width="5.90625" style="21" customWidth="1"/>
    <col min="10" max="10" width="3.90625" style="21" customWidth="1"/>
    <col min="11" max="11" width="10.90625" style="21" customWidth="1"/>
    <col min="12" max="12" width="6.90625" style="21" customWidth="1"/>
    <col min="13" max="13" width="7.90625" style="21" customWidth="1"/>
    <col min="14" max="14" width="6.90625" style="21" customWidth="1"/>
    <col min="15" max="15" width="7.90625" style="21" customWidth="1"/>
    <col min="16" max="16" width="2.08984375" style="21" customWidth="1"/>
    <col min="17" max="18" width="9" style="21" customWidth="1"/>
    <col min="19" max="19" width="10.90625" style="21" customWidth="1"/>
    <col min="20" max="20" width="9" style="21" customWidth="1"/>
    <col min="21" max="21" width="13.36328125" style="21" customWidth="1"/>
    <col min="22" max="27" width="9" style="21" customWidth="1"/>
    <col min="28" max="28" width="33.90625" style="21" customWidth="1"/>
    <col min="29" max="16384" width="9" style="21" customWidth="1"/>
  </cols>
  <sheetData>
    <row r="2" ht="13">
      <c r="C2" s="20" t="s">
        <v>50</v>
      </c>
    </row>
    <row r="3" ht="13">
      <c r="C3" s="20" t="s">
        <v>158</v>
      </c>
    </row>
    <row r="4" s="73" customFormat="1" ht="13">
      <c r="A4" s="72"/>
      <c r="B4" s="72"/>
      <c r="C4" s="20" t="s">
        <v>357</v>
      </c>
      <c r="E4" s="92"/>
    </row>
    <row r="5" s="283" customFormat="1" ht="13">
      <c r="A5" s="281"/>
      <c r="B5" s="281"/>
      <c r="C5" s="286" t="s">
        <v>344</v>
      </c>
      <c r="E5" s="284"/>
    </row>
    <row r="6" ht="13">
      <c r="C6" s="20"/>
    </row>
    <row r="7" ht="13">
      <c r="C7" s="20" t="s">
        <v>2</v>
      </c>
      <c r="Q7" s="20"/>
    </row>
    <row r="8" s="283" customFormat="1" ht="13">
      <c r="A8" s="281"/>
      <c r="B8" s="281"/>
      <c r="C8" s="286" t="s">
        <v>346</v>
      </c>
      <c r="D8" s="287"/>
      <c r="E8" s="287"/>
      <c r="F8" s="287"/>
      <c r="G8" s="288"/>
      <c r="H8" s="288"/>
      <c r="I8" s="288"/>
      <c r="J8" s="288"/>
      <c r="K8" s="288"/>
      <c r="L8" s="288"/>
      <c r="M8" s="288"/>
      <c r="N8" s="288"/>
      <c r="O8" s="288"/>
      <c r="P8" s="288"/>
      <c r="Q8" s="288"/>
      <c r="R8" s="288"/>
      <c r="W8" s="282"/>
      <c r="X8" s="282"/>
      <c r="Y8" s="285"/>
    </row>
    <row r="9" s="283" customFormat="1" ht="13">
      <c r="A9" s="281"/>
      <c r="B9" s="281"/>
      <c r="C9" s="286"/>
      <c r="D9" s="286" t="s">
        <v>437</v>
      </c>
      <c r="E9" s="287"/>
      <c r="F9" s="287"/>
      <c r="G9" s="288"/>
      <c r="H9" s="288"/>
      <c r="I9" s="288"/>
      <c r="J9" s="288"/>
      <c r="K9" s="288"/>
      <c r="L9" s="288"/>
      <c r="M9" s="288"/>
      <c r="N9" s="288"/>
      <c r="O9" s="288"/>
      <c r="P9" s="288"/>
      <c r="Q9" s="288"/>
      <c r="R9" s="288"/>
      <c r="W9" s="282"/>
      <c r="X9" s="282"/>
      <c r="Y9" s="285"/>
    </row>
    <row r="10" s="283" customFormat="1" ht="13">
      <c r="A10" s="281"/>
      <c r="B10" s="281"/>
      <c r="C10" s="288"/>
      <c r="D10" s="288"/>
      <c r="E10" s="286" t="s">
        <v>433</v>
      </c>
      <c r="F10" s="288"/>
      <c r="G10" s="288"/>
      <c r="H10" s="288"/>
      <c r="I10" s="288"/>
      <c r="J10" s="288"/>
      <c r="K10" s="288"/>
      <c r="L10" s="288"/>
      <c r="M10" s="288"/>
      <c r="N10" s="288"/>
      <c r="O10" s="288"/>
      <c r="P10" s="288"/>
      <c r="Q10" s="288"/>
      <c r="R10" s="288"/>
      <c r="W10" s="282"/>
      <c r="X10" s="282"/>
      <c r="Y10" s="285"/>
    </row>
    <row r="11" ht="13">
      <c r="C11" s="286" t="s">
        <v>347</v>
      </c>
      <c r="D11" s="288"/>
      <c r="E11" s="288"/>
      <c r="F11" s="288"/>
      <c r="G11" s="288"/>
      <c r="H11" s="288"/>
      <c r="I11" s="288"/>
      <c r="J11" s="288"/>
      <c r="K11" s="288"/>
      <c r="L11" s="288"/>
      <c r="M11" s="288"/>
      <c r="N11" s="288"/>
      <c r="O11" s="288"/>
      <c r="P11" s="288"/>
      <c r="Q11" s="288"/>
      <c r="R11" s="288"/>
      <c r="W11" s="20"/>
      <c r="X11" s="20"/>
      <c r="Y11" s="275"/>
    </row>
    <row r="12" ht="13">
      <c r="C12" s="286" t="s">
        <v>348</v>
      </c>
      <c r="D12" s="288"/>
      <c r="E12" s="288"/>
      <c r="F12" s="288"/>
      <c r="G12" s="288"/>
      <c r="H12" s="288"/>
      <c r="I12" s="288"/>
      <c r="J12" s="288"/>
      <c r="K12" s="288"/>
      <c r="L12" s="288"/>
      <c r="M12" s="288"/>
      <c r="N12" s="288"/>
      <c r="O12" s="288"/>
      <c r="P12" s="288"/>
      <c r="Q12" s="288"/>
      <c r="R12" s="288"/>
      <c r="W12" s="20"/>
      <c r="X12" s="20"/>
      <c r="Y12" s="275"/>
    </row>
    <row r="13" ht="13">
      <c r="C13" s="286" t="s">
        <v>349</v>
      </c>
      <c r="D13" s="288"/>
      <c r="E13" s="288"/>
      <c r="F13" s="288"/>
      <c r="G13" s="288"/>
      <c r="H13" s="288"/>
      <c r="I13" s="288"/>
      <c r="J13" s="288"/>
      <c r="K13" s="288"/>
      <c r="L13" s="288"/>
      <c r="M13" s="288"/>
      <c r="N13" s="288"/>
      <c r="O13" s="288"/>
      <c r="P13" s="288"/>
      <c r="Q13" s="288"/>
      <c r="R13" s="288"/>
      <c r="X13" s="20"/>
      <c r="Y13" s="275"/>
    </row>
    <row r="14" ht="13">
      <c r="C14" s="286"/>
      <c r="D14" s="288"/>
      <c r="E14" s="288"/>
      <c r="F14" s="288"/>
      <c r="G14" s="288"/>
      <c r="H14" s="288"/>
      <c r="I14" s="288"/>
      <c r="J14" s="288"/>
      <c r="K14" s="288"/>
      <c r="L14" s="288"/>
      <c r="M14" s="288"/>
      <c r="N14" s="288"/>
      <c r="O14" s="288"/>
      <c r="P14" s="288"/>
      <c r="Q14" s="288"/>
      <c r="R14" s="288"/>
      <c r="X14" s="20"/>
      <c r="Y14" s="275"/>
    </row>
    <row r="15" ht="13">
      <c r="B15" s="72"/>
      <c r="C15" s="286" t="s">
        <v>438</v>
      </c>
      <c r="D15" s="289"/>
      <c r="E15" s="289"/>
      <c r="F15" s="288"/>
      <c r="G15" s="288"/>
      <c r="H15" s="288"/>
      <c r="I15" s="288"/>
      <c r="J15" s="288"/>
      <c r="K15" s="288"/>
      <c r="L15" s="288"/>
      <c r="M15" s="288"/>
      <c r="N15" s="288"/>
      <c r="O15" s="288"/>
      <c r="P15" s="288"/>
      <c r="Q15" s="288"/>
      <c r="R15" s="288"/>
      <c r="W15" s="20"/>
      <c r="X15" s="20"/>
      <c r="Y15" s="275"/>
    </row>
    <row r="16" s="73" customFormat="1" ht="13">
      <c r="A16" s="72"/>
      <c r="B16" s="72"/>
      <c r="C16" s="286" t="s">
        <v>341</v>
      </c>
      <c r="D16" s="289"/>
      <c r="E16" s="289"/>
      <c r="F16" s="289"/>
      <c r="G16" s="289"/>
      <c r="H16" s="289"/>
      <c r="I16" s="289"/>
      <c r="J16" s="289"/>
      <c r="K16" s="289"/>
      <c r="L16" s="289"/>
      <c r="M16" s="289"/>
      <c r="N16" s="289"/>
      <c r="O16" s="289"/>
      <c r="P16" s="289"/>
      <c r="Q16" s="289"/>
      <c r="R16" s="289"/>
      <c r="W16" s="20"/>
      <c r="X16" s="279"/>
      <c r="Y16" s="279"/>
    </row>
    <row r="17" ht="36.75" customHeight="1">
      <c r="C17" s="445" t="s">
        <v>342</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ht="13">
      <c r="C19" s="20" t="s">
        <v>3</v>
      </c>
      <c r="Q19" s="20"/>
      <c r="R19" s="20"/>
      <c r="S19" s="88"/>
    </row>
    <row r="20" ht="13">
      <c r="C20" s="443"/>
      <c r="D20" s="444"/>
      <c r="E20" s="20" t="s">
        <v>49</v>
      </c>
      <c r="Q20" s="20"/>
      <c r="R20" s="88"/>
      <c r="S20" s="88"/>
    </row>
    <row r="21" ht="13">
      <c r="C21" s="447" t="s">
        <v>353</v>
      </c>
      <c r="D21" s="448"/>
      <c r="E21" s="20" t="s">
        <v>343</v>
      </c>
      <c r="Q21" s="20"/>
      <c r="R21" s="88"/>
      <c r="S21" s="88"/>
    </row>
    <row r="22" ht="13">
      <c r="C22" s="470" t="s">
        <v>354</v>
      </c>
      <c r="D22" s="471"/>
      <c r="E22" s="20" t="s">
        <v>1</v>
      </c>
      <c r="Q22" s="20"/>
      <c r="R22" s="88"/>
      <c r="S22" s="88"/>
    </row>
    <row r="23" ht="13">
      <c r="C23" s="472" t="s">
        <v>355</v>
      </c>
      <c r="D23" s="473"/>
      <c r="E23" s="20" t="s">
        <v>46</v>
      </c>
      <c r="Q23" s="20"/>
      <c r="R23" s="20"/>
      <c r="S23" s="88"/>
    </row>
    <row r="24" ht="13">
      <c r="C24" s="474" t="s">
        <v>356</v>
      </c>
      <c r="D24" s="475"/>
      <c r="E24" s="286" t="s">
        <v>345</v>
      </c>
      <c r="Q24" s="20"/>
      <c r="R24" s="20"/>
      <c r="S24" s="88"/>
    </row>
    <row r="25" ht="13">
      <c r="E25" s="286" t="s">
        <v>350</v>
      </c>
      <c r="Q25" s="20"/>
      <c r="R25" s="20"/>
      <c r="S25" s="88"/>
    </row>
    <row r="26" ht="13.5" thickBot="1">
      <c r="E26" s="385"/>
      <c r="O26" s="98" t="s">
        <v>157</v>
      </c>
      <c r="Q26" s="20"/>
      <c r="R26" s="20"/>
      <c r="S26" s="88"/>
    </row>
    <row r="27" ht="13">
      <c r="A27" s="21">
        <v>14</v>
      </c>
      <c r="M27" s="452" t="s">
        <v>325</v>
      </c>
      <c r="N27" s="96" t="s">
        <v>112</v>
      </c>
      <c r="O27" s="97" t="s">
        <v>113</v>
      </c>
      <c r="Q27" s="20"/>
      <c r="R27" s="20"/>
      <c r="S27" s="88"/>
    </row>
    <row r="28" ht="20.15" customHeight="1" thickBot="1">
      <c r="A28" s="22">
        <f>+R86</f>
      </c>
      <c r="C28" s="21" t="s">
        <v>294</v>
      </c>
      <c r="M28" s="453"/>
      <c r="N28" s="243" t="s">
        <v>154</v>
      </c>
      <c r="O28" s="244" t="s">
        <v>471</v>
      </c>
      <c r="Q28" s="20"/>
      <c r="R28" s="20"/>
      <c r="S28" s="88"/>
    </row>
    <row r="29" ht="13">
      <c r="C29" s="487" t="s">
        <v>389</v>
      </c>
      <c r="D29" s="488"/>
      <c r="E29" s="488"/>
      <c r="F29" s="488"/>
      <c r="G29" s="488"/>
      <c r="H29" s="488"/>
      <c r="I29" s="488"/>
      <c r="J29" s="488"/>
      <c r="K29" s="488"/>
      <c r="L29" s="488"/>
      <c r="M29" s="488"/>
      <c r="N29" s="488"/>
      <c r="O29" s="488"/>
      <c r="Q29" s="20"/>
      <c r="R29" s="20"/>
      <c r="S29" s="275"/>
    </row>
    <row r="30" ht="13">
      <c r="C30" s="75"/>
      <c r="D30" s="76"/>
      <c r="E30" s="76"/>
      <c r="F30" s="76"/>
      <c r="G30" s="76"/>
      <c r="H30" s="76"/>
      <c r="I30" s="76"/>
      <c r="J30" s="76"/>
      <c r="K30" s="76"/>
      <c r="L30" s="76"/>
      <c r="M30" s="76"/>
      <c r="N30" s="76"/>
      <c r="O30" s="77"/>
      <c r="Q30" s="20"/>
      <c r="R30" s="20"/>
      <c r="S30" s="275"/>
      <c r="U30" s="89"/>
    </row>
    <row r="31" ht="12" customHeight="1">
      <c r="C31" s="494" t="s">
        <v>295</v>
      </c>
      <c r="D31" s="495"/>
      <c r="E31" s="495"/>
      <c r="F31" s="495"/>
      <c r="G31" s="495"/>
      <c r="H31" s="495"/>
      <c r="I31" s="495"/>
      <c r="J31" s="495"/>
      <c r="K31" s="495"/>
      <c r="L31" s="495"/>
      <c r="M31" s="495"/>
      <c r="N31" s="495"/>
      <c r="O31" s="496"/>
      <c r="P31" s="20"/>
      <c r="Q31" s="20"/>
      <c r="S31" s="20"/>
      <c r="T31" s="20"/>
      <c r="U31" s="275"/>
    </row>
    <row r="32" ht="12" customHeight="1">
      <c r="C32" s="497"/>
      <c r="D32" s="498"/>
      <c r="E32" s="498"/>
      <c r="F32" s="498"/>
      <c r="G32" s="498"/>
      <c r="H32" s="498"/>
      <c r="I32" s="498"/>
      <c r="J32" s="498"/>
      <c r="K32" s="498"/>
      <c r="L32" s="498"/>
      <c r="M32" s="498"/>
      <c r="N32" s="498"/>
      <c r="O32" s="499"/>
      <c r="Q32" s="20"/>
      <c r="R32" s="20"/>
      <c r="S32" s="88"/>
    </row>
    <row r="33" ht="10.4" customHeight="1">
      <c r="C33" s="78"/>
      <c r="O33" s="79"/>
      <c r="Q33" s="20"/>
      <c r="R33" s="20"/>
      <c r="S33" s="20"/>
    </row>
    <row r="34" ht="14">
      <c r="C34" s="78"/>
      <c r="L34" s="500" t="s">
        <v>472</v>
      </c>
      <c r="M34" s="501"/>
      <c r="N34" s="501"/>
      <c r="O34" s="502"/>
      <c r="Q34" s="20"/>
      <c r="R34" s="20"/>
      <c r="S34" s="20"/>
    </row>
    <row r="35" ht="11.25" customHeight="1">
      <c r="C35" s="78"/>
      <c r="O35" s="80"/>
      <c r="Q35" s="20"/>
      <c r="R35" s="20"/>
      <c r="S35" s="20"/>
    </row>
    <row r="36" ht="13">
      <c r="C36" s="468" t="s">
        <v>41</v>
      </c>
      <c r="D36" s="469"/>
      <c r="E36" s="469"/>
      <c r="F36" s="469"/>
      <c r="G36" s="275" t="s">
        <v>5</v>
      </c>
      <c r="O36" s="79"/>
      <c r="Q36" s="20"/>
      <c r="R36" s="20"/>
      <c r="S36" s="20"/>
    </row>
    <row r="37" ht="13">
      <c r="C37" s="78"/>
      <c r="O37" s="79"/>
      <c r="Q37" s="20"/>
      <c r="R37" s="20"/>
      <c r="S37" s="88"/>
    </row>
    <row r="38" ht="13">
      <c r="A38" s="22">
        <v>3</v>
      </c>
      <c r="C38" s="78"/>
      <c r="H38" s="221" t="s">
        <v>340</v>
      </c>
      <c r="I38" s="221"/>
      <c r="O38" s="79"/>
      <c r="Q38" s="20"/>
      <c r="R38" s="20"/>
      <c r="S38" s="88"/>
    </row>
    <row r="39" ht="26.25" customHeight="1">
      <c r="C39" s="78"/>
      <c r="H39" s="23" t="s">
        <v>6</v>
      </c>
      <c r="I39" s="23"/>
      <c r="J39" s="480" t="s">
        <v>473</v>
      </c>
      <c r="K39" s="480"/>
      <c r="L39" s="481"/>
      <c r="M39" s="481"/>
      <c r="N39" s="481"/>
      <c r="O39" s="482"/>
      <c r="Q39" s="20"/>
      <c r="R39" s="20"/>
    </row>
    <row r="40" ht="26.25" customHeight="1">
      <c r="C40" s="78"/>
      <c r="H40" s="23" t="s">
        <v>7</v>
      </c>
      <c r="I40" s="23"/>
      <c r="J40" s="480" t="s">
        <v>474</v>
      </c>
      <c r="K40" s="480"/>
      <c r="L40" s="481"/>
      <c r="M40" s="481"/>
      <c r="N40" s="481"/>
      <c r="O40" s="482"/>
    </row>
    <row r="41">
      <c r="C41" s="78"/>
      <c r="J41" s="21" t="s">
        <v>8</v>
      </c>
      <c r="O41" s="79"/>
    </row>
    <row r="42">
      <c r="C42" s="78"/>
      <c r="J42" s="24" t="s">
        <v>9</v>
      </c>
      <c r="K42" s="24"/>
      <c r="L42" s="483" t="s">
        <v>475</v>
      </c>
      <c r="M42" s="483"/>
      <c r="N42" s="483"/>
      <c r="O42" s="484"/>
    </row>
    <row r="43">
      <c r="C43" s="78"/>
      <c r="J43" s="24"/>
      <c r="K43" s="24"/>
      <c r="O43" s="79"/>
    </row>
    <row r="44" ht="8.25" customHeight="1">
      <c r="C44" s="78"/>
      <c r="O44" s="79"/>
    </row>
    <row r="45" ht="30" customHeight="1">
      <c r="A45" s="22">
        <v>4</v>
      </c>
      <c r="C45" s="503" t="s">
        <v>439</v>
      </c>
      <c r="D45" s="504"/>
      <c r="E45" s="504"/>
      <c r="F45" s="504"/>
      <c r="G45" s="504"/>
      <c r="H45" s="504"/>
      <c r="I45" s="504"/>
      <c r="J45" s="504"/>
      <c r="K45" s="504"/>
      <c r="L45" s="504"/>
      <c r="M45" s="504"/>
      <c r="N45" s="504"/>
      <c r="O45" s="505"/>
    </row>
    <row r="46">
      <c r="C46" s="81"/>
      <c r="D46" s="25"/>
      <c r="E46" s="25"/>
      <c r="F46" s="25"/>
      <c r="G46" s="25"/>
      <c r="H46" s="25"/>
      <c r="I46" s="25"/>
      <c r="J46" s="25"/>
      <c r="K46" s="25"/>
      <c r="L46" s="25"/>
      <c r="M46" s="25"/>
      <c r="N46" s="25"/>
      <c r="O46" s="82"/>
    </row>
    <row r="47" ht="18" customHeight="1">
      <c r="C47" s="457" t="s">
        <v>10</v>
      </c>
      <c r="D47" s="458"/>
      <c r="E47" s="459"/>
      <c r="F47" s="463" t="s">
        <v>476</v>
      </c>
      <c r="G47" s="464"/>
      <c r="H47" s="465"/>
      <c r="I47" s="465"/>
      <c r="J47" s="465"/>
      <c r="K47" s="465"/>
      <c r="L47" s="465"/>
      <c r="M47" s="454" t="s">
        <v>434</v>
      </c>
      <c r="N47" s="455"/>
      <c r="O47" s="456"/>
    </row>
    <row r="48" ht="18" customHeight="1">
      <c r="C48" s="460"/>
      <c r="D48" s="461"/>
      <c r="E48" s="462"/>
      <c r="F48" s="466"/>
      <c r="G48" s="467"/>
      <c r="H48" s="467"/>
      <c r="I48" s="467"/>
      <c r="J48" s="467"/>
      <c r="K48" s="467"/>
      <c r="L48" s="467"/>
      <c r="M48" s="506"/>
      <c r="N48" s="507"/>
      <c r="O48" s="508"/>
    </row>
    <row r="49" ht="18" customHeight="1">
      <c r="C49" s="457" t="s">
        <v>11</v>
      </c>
      <c r="D49" s="489"/>
      <c r="E49" s="490"/>
      <c r="F49" s="476" t="s">
        <v>473</v>
      </c>
      <c r="G49" s="477"/>
      <c r="H49" s="477"/>
      <c r="I49" s="477"/>
      <c r="J49" s="477"/>
      <c r="K49" s="477"/>
      <c r="L49" s="126" t="s">
        <v>171</v>
      </c>
      <c r="M49" s="386"/>
      <c r="N49" s="509" t="s">
        <v>475</v>
      </c>
      <c r="O49" s="510"/>
    </row>
    <row r="50" ht="18" customHeight="1">
      <c r="C50" s="491"/>
      <c r="D50" s="492"/>
      <c r="E50" s="493"/>
      <c r="F50" s="478"/>
      <c r="G50" s="479"/>
      <c r="H50" s="479"/>
      <c r="I50" s="479"/>
      <c r="J50" s="479"/>
      <c r="K50" s="479"/>
      <c r="L50" s="387"/>
      <c r="M50" s="485"/>
      <c r="N50" s="486"/>
      <c r="O50" s="276"/>
    </row>
    <row r="51" ht="26.25" customHeight="1">
      <c r="C51" s="177" t="s">
        <v>363</v>
      </c>
      <c r="D51" s="178"/>
      <c r="E51" s="178"/>
      <c r="F51" s="290"/>
      <c r="G51" s="290"/>
      <c r="H51" s="290"/>
      <c r="I51" s="290"/>
      <c r="J51" s="290"/>
      <c r="K51" s="290"/>
      <c r="L51" s="291"/>
      <c r="M51" s="292"/>
      <c r="N51" s="388"/>
      <c r="O51" s="293"/>
    </row>
    <row r="52" ht="24" customHeight="1">
      <c r="C52" s="294"/>
      <c r="D52" s="304" t="s">
        <v>17</v>
      </c>
      <c r="E52" s="305" t="s">
        <v>12</v>
      </c>
      <c r="F52" s="539" t="s">
        <v>117</v>
      </c>
      <c r="G52" s="540"/>
      <c r="H52" s="540"/>
      <c r="I52" s="540"/>
      <c r="J52" s="30" t="s">
        <v>47</v>
      </c>
      <c r="K52" s="30"/>
      <c r="L52" s="541" t="s">
        <v>477</v>
      </c>
      <c r="M52" s="541"/>
      <c r="N52" s="542"/>
      <c r="O52" s="543"/>
    </row>
    <row r="53" ht="22.5" customHeight="1">
      <c r="C53" s="295"/>
      <c r="D53" s="306" t="s">
        <v>19</v>
      </c>
      <c r="E53" s="307" t="s">
        <v>364</v>
      </c>
      <c r="F53" s="544" t="s">
        <v>365</v>
      </c>
      <c r="G53" s="545"/>
      <c r="H53" s="546"/>
      <c r="I53" s="544" t="s">
        <v>366</v>
      </c>
      <c r="J53" s="547"/>
      <c r="K53" s="548"/>
      <c r="L53" s="549"/>
      <c r="M53" s="550"/>
      <c r="N53" s="389" t="s">
        <v>367</v>
      </c>
      <c r="O53" s="390"/>
    </row>
    <row r="54" ht="22.5" customHeight="1">
      <c r="C54" s="295"/>
      <c r="D54" s="294"/>
      <c r="E54" s="310"/>
      <c r="F54" s="544" t="s">
        <v>368</v>
      </c>
      <c r="G54" s="545"/>
      <c r="H54" s="546"/>
      <c r="I54" s="551" t="s">
        <v>369</v>
      </c>
      <c r="J54" s="547"/>
      <c r="K54" s="547"/>
      <c r="L54" s="549"/>
      <c r="M54" s="550"/>
      <c r="N54" s="389" t="s">
        <v>367</v>
      </c>
      <c r="O54" s="390"/>
    </row>
    <row r="55" ht="22.5" customHeight="1">
      <c r="C55" s="295"/>
      <c r="D55" s="552" t="s">
        <v>370</v>
      </c>
      <c r="E55" s="553"/>
      <c r="F55" s="544" t="s">
        <v>371</v>
      </c>
      <c r="G55" s="545"/>
      <c r="H55" s="546"/>
      <c r="I55" s="551" t="s">
        <v>372</v>
      </c>
      <c r="J55" s="547"/>
      <c r="K55" s="547"/>
      <c r="L55" s="549"/>
      <c r="M55" s="550"/>
      <c r="N55" s="389" t="s">
        <v>373</v>
      </c>
      <c r="O55" s="390"/>
    </row>
    <row r="56" ht="22.5" customHeight="1">
      <c r="C56" s="295"/>
      <c r="D56" s="552"/>
      <c r="E56" s="553"/>
      <c r="F56" s="544" t="s">
        <v>374</v>
      </c>
      <c r="G56" s="545"/>
      <c r="H56" s="546"/>
      <c r="I56" s="551" t="s">
        <v>375</v>
      </c>
      <c r="J56" s="547"/>
      <c r="K56" s="547"/>
      <c r="L56" s="549"/>
      <c r="M56" s="550"/>
      <c r="N56" s="389" t="s">
        <v>367</v>
      </c>
      <c r="O56" s="390"/>
    </row>
    <row r="57" ht="26.25" customHeight="1">
      <c r="C57" s="295"/>
      <c r="D57" s="294"/>
      <c r="E57" s="310"/>
      <c r="F57" s="223" t="s">
        <v>376</v>
      </c>
      <c r="G57" s="296"/>
      <c r="H57" s="296"/>
      <c r="I57" s="296"/>
      <c r="J57" s="35"/>
      <c r="K57" s="35"/>
      <c r="L57" s="297"/>
      <c r="M57" s="297"/>
      <c r="N57" s="298"/>
      <c r="O57" s="299"/>
    </row>
    <row r="58" ht="26.25" customHeight="1">
      <c r="C58" s="295"/>
      <c r="D58" s="315"/>
      <c r="E58" s="316"/>
      <c r="F58" s="533" t="s">
        <v>478</v>
      </c>
      <c r="G58" s="534"/>
      <c r="H58" s="534"/>
      <c r="I58" s="534"/>
      <c r="J58" s="534"/>
      <c r="K58" s="534"/>
      <c r="L58" s="534"/>
      <c r="M58" s="534"/>
      <c r="N58" s="534"/>
      <c r="O58" s="535"/>
    </row>
    <row r="59" ht="26.25" customHeight="1">
      <c r="C59" s="300"/>
      <c r="D59" s="317" t="s">
        <v>24</v>
      </c>
      <c r="E59" s="318" t="s">
        <v>377</v>
      </c>
      <c r="F59" s="536" t="s">
        <v>479</v>
      </c>
      <c r="G59" s="537"/>
      <c r="H59" s="537"/>
      <c r="I59" s="537"/>
      <c r="J59" s="537"/>
      <c r="K59" s="537"/>
      <c r="L59" s="537"/>
      <c r="M59" s="537"/>
      <c r="N59" s="537"/>
      <c r="O59" s="538"/>
    </row>
    <row r="60" ht="30" customHeight="1">
      <c r="C60" s="516" t="s">
        <v>296</v>
      </c>
      <c r="D60" s="517"/>
      <c r="E60" s="518"/>
      <c r="F60" s="519" t="s">
        <v>440</v>
      </c>
      <c r="G60" s="520"/>
      <c r="H60" s="520"/>
      <c r="I60" s="520"/>
      <c r="J60" s="520"/>
      <c r="K60" s="520"/>
      <c r="L60" s="520"/>
      <c r="M60" s="520"/>
      <c r="N60" s="520"/>
      <c r="O60" s="521"/>
      <c r="Q60" s="26"/>
    </row>
    <row r="61" ht="18" customHeight="1">
      <c r="C61" s="177" t="s">
        <v>316</v>
      </c>
      <c r="D61" s="176"/>
      <c r="E61" s="178"/>
      <c r="F61" s="27"/>
      <c r="G61" s="27"/>
      <c r="H61" s="28"/>
      <c r="I61" s="28"/>
      <c r="J61" s="29"/>
      <c r="K61" s="29"/>
      <c r="L61" s="30"/>
      <c r="M61" s="30"/>
      <c r="N61" s="30"/>
      <c r="O61" s="31"/>
      <c r="Q61" s="26"/>
    </row>
    <row r="62" ht="24.75" customHeight="1">
      <c r="C62" s="522"/>
      <c r="D62" s="449" t="s">
        <v>297</v>
      </c>
      <c r="E62" s="450"/>
      <c r="F62" s="450"/>
      <c r="G62" s="451"/>
      <c r="H62" s="449" t="s">
        <v>317</v>
      </c>
      <c r="I62" s="451"/>
      <c r="J62" s="449" t="s">
        <v>298</v>
      </c>
      <c r="K62" s="450"/>
      <c r="L62" s="451"/>
      <c r="M62" s="449" t="s">
        <v>318</v>
      </c>
      <c r="N62" s="450"/>
      <c r="O62" s="451"/>
      <c r="Q62" s="26"/>
    </row>
    <row r="63" ht="24.75" customHeight="1">
      <c r="C63" s="522"/>
      <c r="D63" s="513" t="s">
        <v>299</v>
      </c>
      <c r="E63" s="514"/>
      <c r="F63" s="514"/>
      <c r="G63" s="515"/>
      <c r="H63" s="379">
        <f>+別紙!AA9</f>
      </c>
      <c r="I63" s="240" t="s">
        <v>4</v>
      </c>
      <c r="J63" s="525" t="s">
        <v>323</v>
      </c>
      <c r="K63" s="526"/>
      <c r="L63" s="527"/>
      <c r="M63" s="523">
        <f>+別紙!AA14</f>
      </c>
      <c r="N63" s="524"/>
      <c r="O63" s="391" t="s">
        <v>4</v>
      </c>
      <c r="P63" s="162"/>
      <c r="Q63" s="127"/>
      <c r="R63" s="127"/>
      <c r="S63" s="127"/>
      <c r="T63" s="127"/>
      <c r="U63" s="127"/>
    </row>
    <row r="64" ht="24.75" customHeight="1">
      <c r="C64" s="522"/>
      <c r="D64" s="513" t="s">
        <v>300</v>
      </c>
      <c r="E64" s="514"/>
      <c r="F64" s="514"/>
      <c r="G64" s="515"/>
      <c r="H64" s="379">
        <f>+別紙!AA10</f>
      </c>
      <c r="I64" s="240" t="s">
        <v>4</v>
      </c>
      <c r="J64" s="525" t="s">
        <v>304</v>
      </c>
      <c r="K64" s="526"/>
      <c r="L64" s="527"/>
      <c r="M64" s="523">
        <f>+別紙!AA15</f>
      </c>
      <c r="N64" s="524"/>
      <c r="O64" s="31" t="s">
        <v>4</v>
      </c>
      <c r="P64" s="531"/>
      <c r="Q64" s="532"/>
      <c r="R64" s="532"/>
      <c r="S64" s="532"/>
    </row>
    <row r="65" ht="24.75" customHeight="1">
      <c r="C65" s="522"/>
      <c r="D65" s="513" t="s">
        <v>301</v>
      </c>
      <c r="E65" s="514"/>
      <c r="F65" s="514"/>
      <c r="G65" s="515"/>
      <c r="H65" s="379">
        <f>+別紙!AA11</f>
      </c>
      <c r="I65" s="240" t="s">
        <v>4</v>
      </c>
      <c r="J65" s="513" t="s">
        <v>305</v>
      </c>
      <c r="K65" s="514"/>
      <c r="L65" s="515"/>
      <c r="M65" s="523">
        <f>+別紙!AA16</f>
      </c>
      <c r="N65" s="524"/>
      <c r="O65" s="378" t="s">
        <v>4</v>
      </c>
      <c r="P65" s="160"/>
      <c r="Q65" s="161"/>
      <c r="R65" s="161"/>
      <c r="S65" s="161"/>
    </row>
    <row r="66" ht="24.75" customHeight="1">
      <c r="C66" s="392"/>
      <c r="D66" s="513" t="s">
        <v>302</v>
      </c>
      <c r="E66" s="514"/>
      <c r="F66" s="514"/>
      <c r="G66" s="515"/>
      <c r="H66" s="379">
        <f>+別紙!AA12</f>
      </c>
      <c r="I66" s="240" t="s">
        <v>4</v>
      </c>
      <c r="J66" s="513" t="s">
        <v>386</v>
      </c>
      <c r="K66" s="514"/>
      <c r="L66" s="515"/>
      <c r="M66" s="523">
        <f>+別紙!AA17</f>
      </c>
      <c r="N66" s="524"/>
      <c r="O66" s="378" t="s">
        <v>4</v>
      </c>
      <c r="P66" s="160"/>
      <c r="Q66" s="161"/>
      <c r="R66" s="161"/>
      <c r="S66" s="161"/>
    </row>
    <row r="67" ht="24.75" customHeight="1">
      <c r="C67" s="393"/>
      <c r="D67" s="513" t="s">
        <v>303</v>
      </c>
      <c r="E67" s="514"/>
      <c r="F67" s="514"/>
      <c r="G67" s="515"/>
      <c r="H67" s="379">
        <f>+別紙!AA13</f>
      </c>
      <c r="I67" s="240" t="s">
        <v>4</v>
      </c>
      <c r="J67" s="513" t="s">
        <v>387</v>
      </c>
      <c r="K67" s="514"/>
      <c r="L67" s="515"/>
      <c r="M67" s="523">
        <f>+別紙!AA18</f>
      </c>
      <c r="N67" s="524"/>
      <c r="O67" s="378" t="s">
        <v>4</v>
      </c>
      <c r="P67" s="160"/>
      <c r="Q67" s="161"/>
      <c r="R67" s="161"/>
      <c r="S67" s="161"/>
    </row>
    <row r="68" ht="24" customHeight="1">
      <c r="C68" s="528" t="s">
        <v>15</v>
      </c>
      <c r="D68" s="529"/>
      <c r="E68" s="530"/>
      <c r="F68" s="27"/>
      <c r="G68" s="27"/>
      <c r="H68" s="28"/>
      <c r="I68" s="28"/>
      <c r="J68" s="29"/>
      <c r="K68" s="29"/>
      <c r="L68" s="30"/>
      <c r="M68" s="30"/>
      <c r="N68" s="30"/>
      <c r="O68" s="31"/>
    </row>
    <row r="69" ht="10.4" customHeight="1">
      <c r="C69" s="394"/>
      <c r="D69" s="395"/>
      <c r="E69" s="395"/>
      <c r="F69" s="32"/>
      <c r="G69" s="32"/>
      <c r="H69" s="33"/>
      <c r="I69" s="33"/>
      <c r="J69" s="34"/>
      <c r="K69" s="34"/>
      <c r="L69" s="35"/>
      <c r="M69" s="35"/>
      <c r="N69" s="35"/>
      <c r="O69" s="33"/>
    </row>
    <row r="70" ht="15" customHeight="1">
      <c r="C70" s="487" t="s">
        <v>408</v>
      </c>
      <c r="D70" s="488"/>
      <c r="E70" s="488"/>
      <c r="F70" s="488"/>
      <c r="G70" s="488"/>
      <c r="H70" s="488"/>
      <c r="I70" s="488"/>
      <c r="J70" s="488"/>
      <c r="K70" s="488"/>
      <c r="L70" s="488"/>
      <c r="M70" s="488"/>
      <c r="N70" s="488"/>
      <c r="O70" s="488"/>
    </row>
    <row r="71" ht="13">
      <c r="C71" s="223" t="s">
        <v>239</v>
      </c>
      <c r="D71" s="395"/>
      <c r="E71" s="395"/>
      <c r="F71" s="32"/>
      <c r="G71" s="32"/>
      <c r="H71" s="33"/>
      <c r="I71" s="33"/>
      <c r="J71" s="34"/>
      <c r="K71" s="34"/>
      <c r="L71" s="35"/>
      <c r="M71" s="35"/>
      <c r="N71" s="35"/>
      <c r="O71" s="224"/>
    </row>
    <row r="72" ht="15" customHeight="1">
      <c r="A72" s="22">
        <v>11</v>
      </c>
      <c r="C72" s="396"/>
      <c r="D72" s="226"/>
      <c r="E72" s="226"/>
      <c r="F72" s="226"/>
      <c r="G72" s="226"/>
      <c r="H72" s="226"/>
      <c r="I72" s="226"/>
      <c r="J72" s="226"/>
      <c r="K72" s="226"/>
      <c r="L72" s="226"/>
      <c r="M72" s="226"/>
      <c r="N72" s="226"/>
      <c r="O72" s="227"/>
    </row>
    <row r="73" ht="15" customHeight="1">
      <c r="C73" s="181">
        <v>1</v>
      </c>
      <c r="D73" s="511" t="s">
        <v>441</v>
      </c>
      <c r="E73" s="511"/>
      <c r="F73" s="511"/>
      <c r="G73" s="511"/>
      <c r="H73" s="511"/>
      <c r="I73" s="511"/>
      <c r="J73" s="511"/>
      <c r="K73" s="511"/>
      <c r="L73" s="511"/>
      <c r="M73" s="511"/>
      <c r="N73" s="511"/>
      <c r="O73" s="512"/>
    </row>
    <row r="74" ht="15" customHeight="1">
      <c r="C74" s="181">
        <v>2</v>
      </c>
      <c r="D74" s="511" t="s">
        <v>361</v>
      </c>
      <c r="E74" s="511"/>
      <c r="F74" s="511"/>
      <c r="G74" s="511"/>
      <c r="H74" s="511"/>
      <c r="I74" s="511"/>
      <c r="J74" s="511"/>
      <c r="K74" s="511"/>
      <c r="L74" s="511"/>
      <c r="M74" s="511"/>
      <c r="N74" s="511"/>
      <c r="O74" s="512"/>
    </row>
    <row r="75" ht="15" customHeight="1">
      <c r="C75" s="181"/>
      <c r="D75" s="511" t="s">
        <v>362</v>
      </c>
      <c r="E75" s="511"/>
      <c r="F75" s="511"/>
      <c r="G75" s="511"/>
      <c r="H75" s="511"/>
      <c r="I75" s="511"/>
      <c r="J75" s="511"/>
      <c r="K75" s="511"/>
      <c r="L75" s="511"/>
      <c r="M75" s="511"/>
      <c r="N75" s="511"/>
      <c r="O75" s="512"/>
    </row>
    <row r="76" ht="41.25" customHeight="1">
      <c r="C76" s="181"/>
      <c r="D76" s="511" t="s">
        <v>378</v>
      </c>
      <c r="E76" s="511"/>
      <c r="F76" s="511"/>
      <c r="G76" s="511"/>
      <c r="H76" s="511"/>
      <c r="I76" s="511"/>
      <c r="J76" s="511"/>
      <c r="K76" s="511"/>
      <c r="L76" s="511"/>
      <c r="M76" s="511"/>
      <c r="N76" s="511"/>
      <c r="O76" s="512"/>
    </row>
    <row r="77" ht="28.4" customHeight="1">
      <c r="A77" s="21"/>
      <c r="B77" s="21"/>
      <c r="C77" s="181">
        <v>3</v>
      </c>
      <c r="D77" s="511" t="s">
        <v>442</v>
      </c>
      <c r="E77" s="511"/>
      <c r="F77" s="511"/>
      <c r="G77" s="511"/>
      <c r="H77" s="511"/>
      <c r="I77" s="511"/>
      <c r="J77" s="511"/>
      <c r="K77" s="511"/>
      <c r="L77" s="511"/>
      <c r="M77" s="511"/>
      <c r="N77" s="511"/>
      <c r="O77" s="512"/>
    </row>
    <row r="78" ht="28.4" customHeight="1">
      <c r="A78" s="21"/>
      <c r="B78" s="21"/>
      <c r="C78" s="181">
        <v>4</v>
      </c>
      <c r="D78" s="511" t="s">
        <v>443</v>
      </c>
      <c r="E78" s="511"/>
      <c r="F78" s="511"/>
      <c r="G78" s="511"/>
      <c r="H78" s="511"/>
      <c r="I78" s="511"/>
      <c r="J78" s="511"/>
      <c r="K78" s="511"/>
      <c r="L78" s="511"/>
      <c r="M78" s="511"/>
      <c r="N78" s="511"/>
      <c r="O78" s="512"/>
    </row>
    <row r="79" ht="15" customHeight="1">
      <c r="A79" s="21"/>
      <c r="B79" s="21"/>
      <c r="C79" s="181"/>
      <c r="D79" s="182" t="s">
        <v>411</v>
      </c>
      <c r="E79" s="511" t="s">
        <v>311</v>
      </c>
      <c r="F79" s="511"/>
      <c r="G79" s="511"/>
      <c r="H79" s="511"/>
      <c r="I79" s="511"/>
      <c r="J79" s="511"/>
      <c r="K79" s="511"/>
      <c r="L79" s="511"/>
      <c r="M79" s="511"/>
      <c r="N79" s="511"/>
      <c r="O79" s="512"/>
    </row>
    <row r="80" ht="15" customHeight="1">
      <c r="A80" s="21"/>
      <c r="B80" s="21"/>
      <c r="C80" s="181"/>
      <c r="D80" s="182" t="s">
        <v>412</v>
      </c>
      <c r="E80" s="511" t="s">
        <v>419</v>
      </c>
      <c r="F80" s="511"/>
      <c r="G80" s="511"/>
      <c r="H80" s="511"/>
      <c r="I80" s="511"/>
      <c r="J80" s="511"/>
      <c r="K80" s="511"/>
      <c r="L80" s="511"/>
      <c r="M80" s="511"/>
      <c r="N80" s="511"/>
      <c r="O80" s="512"/>
      <c r="Q80" s="260" t="s">
        <v>40</v>
      </c>
      <c r="U80"/>
      <c r="V80"/>
    </row>
    <row r="81" ht="15" customHeight="1">
      <c r="A81" s="21"/>
      <c r="B81" s="21"/>
      <c r="C81" s="181"/>
      <c r="D81" s="182" t="s">
        <v>413</v>
      </c>
      <c r="E81" s="511" t="s">
        <v>420</v>
      </c>
      <c r="F81" s="511"/>
      <c r="G81" s="511"/>
      <c r="H81" s="511"/>
      <c r="I81" s="511"/>
      <c r="J81" s="511"/>
      <c r="K81" s="511"/>
      <c r="L81" s="511"/>
      <c r="M81" s="511"/>
      <c r="N81" s="511"/>
      <c r="O81" s="512"/>
      <c r="Q81" s="260" t="s">
        <v>41</v>
      </c>
      <c r="R81" s="1"/>
      <c r="T81" s="2"/>
      <c r="U81" s="2"/>
    </row>
    <row r="82" ht="15" customHeight="1">
      <c r="A82" s="21"/>
      <c r="B82" s="21"/>
      <c r="C82" s="181"/>
      <c r="D82" s="182" t="s">
        <v>414</v>
      </c>
      <c r="E82" s="511" t="s">
        <v>421</v>
      </c>
      <c r="F82" s="511"/>
      <c r="G82" s="511"/>
      <c r="H82" s="511"/>
      <c r="I82" s="511"/>
      <c r="J82" s="511"/>
      <c r="K82" s="511"/>
      <c r="L82" s="511"/>
      <c r="M82" s="511"/>
      <c r="N82" s="511"/>
      <c r="O82" s="512"/>
      <c r="Q82" s="260" t="s">
        <v>42</v>
      </c>
      <c r="R82" s="1"/>
      <c r="T82" s="2"/>
      <c r="U82" s="2"/>
    </row>
    <row r="83" ht="15" customHeight="1">
      <c r="A83" s="21"/>
      <c r="B83" s="21"/>
      <c r="C83" s="181"/>
      <c r="D83" s="182" t="s">
        <v>415</v>
      </c>
      <c r="E83" s="511" t="s">
        <v>422</v>
      </c>
      <c r="F83" s="511"/>
      <c r="G83" s="511"/>
      <c r="H83" s="511"/>
      <c r="I83" s="511"/>
      <c r="J83" s="511"/>
      <c r="K83" s="511"/>
      <c r="L83" s="511"/>
      <c r="M83" s="511"/>
      <c r="N83" s="511"/>
      <c r="O83" s="512"/>
      <c r="Q83" s="260" t="s">
        <v>44</v>
      </c>
      <c r="T83" s="2"/>
      <c r="U83" s="2"/>
    </row>
    <row r="84" ht="15" customHeight="1">
      <c r="A84" s="21"/>
      <c r="B84" s="21"/>
      <c r="C84" s="181"/>
      <c r="D84" s="182" t="s">
        <v>416</v>
      </c>
      <c r="E84" s="511" t="s">
        <v>312</v>
      </c>
      <c r="F84" s="511"/>
      <c r="G84" s="511"/>
      <c r="H84" s="511"/>
      <c r="I84" s="511"/>
      <c r="J84" s="511"/>
      <c r="K84" s="511"/>
      <c r="L84" s="511"/>
      <c r="M84" s="511"/>
      <c r="N84" s="511"/>
      <c r="O84" s="512"/>
      <c r="Q84" s="260" t="s">
        <v>43</v>
      </c>
      <c r="T84" s="2"/>
      <c r="U84" s="2"/>
    </row>
    <row r="85" ht="15" customHeight="1">
      <c r="A85" s="21"/>
      <c r="B85" s="21"/>
      <c r="C85" s="181"/>
      <c r="D85" s="182" t="s">
        <v>417</v>
      </c>
      <c r="E85" s="511" t="s">
        <v>423</v>
      </c>
      <c r="F85" s="511"/>
      <c r="G85" s="511"/>
      <c r="H85" s="511"/>
      <c r="I85" s="511"/>
      <c r="J85" s="511"/>
      <c r="K85" s="511"/>
      <c r="L85" s="511"/>
      <c r="M85" s="511"/>
      <c r="N85" s="511"/>
      <c r="O85" s="512"/>
      <c r="R85" s="38"/>
      <c r="T85" s="2"/>
      <c r="U85" s="2"/>
    </row>
    <row r="86" ht="15" customHeight="1">
      <c r="A86" s="21"/>
      <c r="B86" s="21"/>
      <c r="C86" s="181"/>
      <c r="D86" s="182" t="s">
        <v>409</v>
      </c>
      <c r="E86" s="511" t="s">
        <v>424</v>
      </c>
      <c r="F86" s="511"/>
      <c r="G86" s="511"/>
      <c r="H86" s="511"/>
      <c r="I86" s="511"/>
      <c r="J86" s="511"/>
      <c r="K86" s="511"/>
      <c r="L86" s="511"/>
      <c r="M86" s="511"/>
      <c r="N86" s="511"/>
      <c r="O86" s="512"/>
      <c r="Q86" s="24"/>
      <c r="R86" s="24"/>
      <c r="S86" s="24"/>
      <c r="T86" s="24"/>
      <c r="U86" s="24"/>
      <c r="V86" s="24"/>
      <c r="W86" s="24"/>
      <c r="X86" s="24"/>
      <c r="Y86" s="24"/>
      <c r="Z86" s="24"/>
    </row>
    <row r="87" ht="15" customHeight="1">
      <c r="A87" s="21"/>
      <c r="B87" s="21"/>
      <c r="C87" s="181"/>
      <c r="D87" s="182" t="s">
        <v>418</v>
      </c>
      <c r="E87" s="511" t="s">
        <v>425</v>
      </c>
      <c r="F87" s="511"/>
      <c r="G87" s="511"/>
      <c r="H87" s="511"/>
      <c r="I87" s="511"/>
      <c r="J87" s="511"/>
      <c r="K87" s="511"/>
      <c r="L87" s="511"/>
      <c r="M87" s="511"/>
      <c r="N87" s="511"/>
      <c r="O87" s="512"/>
      <c r="Q87" s="235"/>
      <c r="R87" s="235"/>
      <c r="S87" s="235"/>
      <c r="T87" s="235"/>
      <c r="U87" s="235"/>
      <c r="V87" s="235"/>
      <c r="W87" s="235"/>
      <c r="X87" s="235"/>
      <c r="Y87" s="235"/>
      <c r="Z87" s="235"/>
      <c r="AA87"/>
    </row>
    <row r="88" ht="15" customHeight="1">
      <c r="A88" s="21"/>
      <c r="B88" s="21"/>
      <c r="C88" s="181"/>
      <c r="D88" s="182" t="s">
        <v>410</v>
      </c>
      <c r="E88" s="511" t="s">
        <v>313</v>
      </c>
      <c r="F88" s="511"/>
      <c r="G88" s="511"/>
      <c r="H88" s="511"/>
      <c r="I88" s="511"/>
      <c r="J88" s="511"/>
      <c r="K88" s="511"/>
      <c r="L88" s="511"/>
      <c r="M88" s="511"/>
      <c r="N88" s="511"/>
      <c r="O88" s="512"/>
      <c r="Q88" s="3"/>
      <c r="R88" s="3"/>
      <c r="S88" s="3"/>
      <c r="T88" s="3"/>
      <c r="U88" s="3"/>
      <c r="V88" s="3"/>
      <c r="W88" s="3"/>
      <c r="X88" s="3"/>
      <c r="Y88" s="3"/>
      <c r="AA88" s="91"/>
    </row>
    <row r="89" ht="28.4" customHeight="1">
      <c r="A89" s="21"/>
      <c r="B89" s="21"/>
      <c r="C89" s="181"/>
      <c r="D89" s="182" t="s">
        <v>307</v>
      </c>
      <c r="E89" s="511" t="s">
        <v>406</v>
      </c>
      <c r="F89" s="511"/>
      <c r="G89" s="511"/>
      <c r="H89" s="511"/>
      <c r="I89" s="511"/>
      <c r="J89" s="511"/>
      <c r="K89" s="511"/>
      <c r="L89" s="511"/>
      <c r="M89" s="511"/>
      <c r="N89" s="511"/>
      <c r="O89" s="512"/>
      <c r="Q89" s="3"/>
      <c r="R89" s="3"/>
      <c r="S89" s="3"/>
      <c r="T89" s="3"/>
      <c r="U89" s="91"/>
      <c r="V89" s="3"/>
      <c r="W89" s="3"/>
      <c r="X89" s="3"/>
      <c r="Y89" s="3"/>
      <c r="AA89" s="91"/>
    </row>
    <row r="90" ht="15" customHeight="1">
      <c r="A90" s="21"/>
      <c r="B90" s="21"/>
      <c r="C90" s="181"/>
      <c r="D90" s="182" t="s">
        <v>308</v>
      </c>
      <c r="E90" s="511" t="s">
        <v>314</v>
      </c>
      <c r="F90" s="511"/>
      <c r="G90" s="511"/>
      <c r="H90" s="511"/>
      <c r="I90" s="511"/>
      <c r="J90" s="511"/>
      <c r="K90" s="511"/>
      <c r="L90" s="511"/>
      <c r="M90" s="511"/>
      <c r="N90" s="511"/>
      <c r="O90" s="512"/>
      <c r="Q90" s="91"/>
      <c r="R90" s="3"/>
      <c r="S90" s="3"/>
      <c r="T90" s="3"/>
      <c r="U90" s="3"/>
      <c r="V90" s="3"/>
      <c r="W90" s="3"/>
      <c r="X90" s="3"/>
      <c r="Y90" s="3"/>
      <c r="AA90" s="91"/>
      <c r="AB90" s="236"/>
    </row>
    <row r="91" ht="28.4" customHeight="1">
      <c r="A91" s="21"/>
      <c r="B91" s="21"/>
      <c r="C91" s="181"/>
      <c r="D91" s="182" t="s">
        <v>309</v>
      </c>
      <c r="E91" s="511" t="s">
        <v>407</v>
      </c>
      <c r="F91" s="511"/>
      <c r="G91" s="511"/>
      <c r="H91" s="511"/>
      <c r="I91" s="511"/>
      <c r="J91" s="511"/>
      <c r="K91" s="511"/>
      <c r="L91" s="511"/>
      <c r="M91" s="511"/>
      <c r="N91" s="511"/>
      <c r="O91" s="512"/>
      <c r="Q91" s="3"/>
      <c r="R91" s="3"/>
      <c r="S91" s="3"/>
      <c r="T91" s="3"/>
      <c r="U91" s="91"/>
      <c r="V91" s="3"/>
      <c r="W91" s="3"/>
      <c r="X91" s="3"/>
      <c r="Y91" s="3"/>
      <c r="Z91" s="3"/>
      <c r="AA91" s="91"/>
    </row>
    <row r="92" ht="28.4" customHeight="1">
      <c r="A92" s="21"/>
      <c r="B92" s="21"/>
      <c r="C92" s="181"/>
      <c r="D92" s="182" t="s">
        <v>310</v>
      </c>
      <c r="E92" s="511" t="s">
        <v>315</v>
      </c>
      <c r="F92" s="511"/>
      <c r="G92" s="511"/>
      <c r="H92" s="511"/>
      <c r="I92" s="511"/>
      <c r="J92" s="511"/>
      <c r="K92" s="511"/>
      <c r="L92" s="511"/>
      <c r="M92" s="511"/>
      <c r="N92" s="511"/>
      <c r="O92" s="512"/>
      <c r="Q92" s="3"/>
      <c r="R92" s="3"/>
      <c r="S92" s="3"/>
      <c r="T92" s="3"/>
      <c r="U92" s="3"/>
      <c r="V92" s="3"/>
      <c r="W92" s="3"/>
      <c r="X92" s="3"/>
      <c r="Y92" s="3"/>
      <c r="Z92" s="3"/>
      <c r="AA92" s="3"/>
    </row>
    <row r="93" ht="28.4" customHeight="1">
      <c r="A93" s="21"/>
      <c r="B93" s="21"/>
      <c r="C93" s="181">
        <v>5</v>
      </c>
      <c r="D93" s="511" t="s">
        <v>385</v>
      </c>
      <c r="E93" s="511"/>
      <c r="F93" s="511"/>
      <c r="G93" s="511"/>
      <c r="H93" s="511"/>
      <c r="I93" s="511"/>
      <c r="J93" s="511"/>
      <c r="K93" s="511"/>
      <c r="L93" s="511"/>
      <c r="M93" s="511"/>
      <c r="N93" s="511"/>
      <c r="O93" s="512"/>
      <c r="Q93" s="3"/>
      <c r="R93" s="3"/>
      <c r="S93" s="3"/>
      <c r="T93" s="3"/>
      <c r="U93" s="3"/>
      <c r="V93" s="3"/>
      <c r="W93" s="3"/>
      <c r="X93" s="3"/>
      <c r="Y93" s="3"/>
      <c r="Z93" s="3"/>
      <c r="AA93" s="3"/>
    </row>
    <row r="94" ht="15" customHeight="1">
      <c r="A94" s="21"/>
      <c r="B94" s="21"/>
      <c r="C94" s="181">
        <v>6</v>
      </c>
      <c r="D94" s="511" t="s">
        <v>384</v>
      </c>
      <c r="E94" s="511"/>
      <c r="F94" s="511"/>
      <c r="G94" s="511"/>
      <c r="H94" s="511"/>
      <c r="I94" s="511"/>
      <c r="J94" s="511"/>
      <c r="K94" s="511"/>
      <c r="L94" s="511"/>
      <c r="M94" s="511"/>
      <c r="N94" s="511"/>
      <c r="O94" s="512"/>
      <c r="Q94"/>
      <c r="R94"/>
      <c r="S94"/>
      <c r="T94"/>
      <c r="U94"/>
      <c r="V94"/>
      <c r="W94"/>
      <c r="X94"/>
      <c r="Y94"/>
      <c r="Z94"/>
    </row>
    <row r="95" ht="13.4" customHeight="1">
      <c r="C95" s="183"/>
      <c r="D95" s="36"/>
      <c r="E95" s="36"/>
      <c r="F95" s="36"/>
      <c r="G95" s="36"/>
      <c r="H95" s="36"/>
      <c r="I95" s="36"/>
      <c r="J95" s="36"/>
      <c r="K95" s="36"/>
      <c r="L95" s="36"/>
      <c r="M95" s="36"/>
      <c r="N95" s="36"/>
      <c r="O95" s="37"/>
      <c r="Q95" s="261" t="s">
        <v>45</v>
      </c>
      <c r="R95" s="261" t="s">
        <v>100</v>
      </c>
      <c r="S95"/>
      <c r="T95"/>
      <c r="U95"/>
      <c r="V95"/>
      <c r="W95"/>
      <c r="X95"/>
      <c r="Y95"/>
      <c r="Z95"/>
    </row>
    <row r="96" ht="13">
      <c r="Q96" s="261" t="s">
        <v>98</v>
      </c>
      <c r="R96" s="263" t="s">
        <v>335</v>
      </c>
      <c r="S96"/>
      <c r="T96"/>
      <c r="U96"/>
      <c r="V96"/>
      <c r="W96"/>
      <c r="X96"/>
      <c r="Y96"/>
      <c r="Z96"/>
    </row>
    <row r="97" ht="13">
      <c r="Q97" s="261"/>
      <c r="R97"/>
      <c r="S97"/>
      <c r="T97"/>
      <c r="U97"/>
      <c r="V97"/>
      <c r="W97"/>
      <c r="X97"/>
      <c r="Y97"/>
      <c r="Z97"/>
    </row>
    <row r="98" ht="13">
      <c r="Q98" s="261" t="s">
        <v>114</v>
      </c>
      <c r="R98"/>
    </row>
    <row r="99" ht="13">
      <c r="Q99" s="261" t="s">
        <v>115</v>
      </c>
      <c r="R99"/>
    </row>
    <row r="100" ht="13">
      <c r="Q100" s="261" t="s">
        <v>116</v>
      </c>
      <c r="R100"/>
    </row>
    <row r="101" ht="13">
      <c r="Q101" s="261" t="s">
        <v>117</v>
      </c>
      <c r="R101"/>
    </row>
    <row r="102" ht="13">
      <c r="Q102" s="261" t="s">
        <v>118</v>
      </c>
      <c r="R102"/>
    </row>
    <row r="103" ht="13">
      <c r="Q103" s="261" t="s">
        <v>119</v>
      </c>
    </row>
    <row r="104" ht="13">
      <c r="Q104" s="261" t="s">
        <v>120</v>
      </c>
    </row>
    <row r="105" ht="13">
      <c r="Q105" s="261" t="s">
        <v>121</v>
      </c>
    </row>
    <row r="106" ht="13">
      <c r="Q106" s="261" t="s">
        <v>122</v>
      </c>
    </row>
    <row r="107" ht="13">
      <c r="Q107" s="261" t="s">
        <v>125</v>
      </c>
    </row>
    <row r="108" ht="13">
      <c r="Q108" s="261" t="s">
        <v>126</v>
      </c>
    </row>
    <row r="109" ht="13">
      <c r="Q109" s="261" t="s">
        <v>127</v>
      </c>
    </row>
    <row r="110" ht="13">
      <c r="Q110" s="261" t="s">
        <v>128</v>
      </c>
    </row>
    <row r="111" ht="13">
      <c r="Q111" s="261" t="s">
        <v>129</v>
      </c>
    </row>
    <row r="112" ht="13">
      <c r="Q112" s="261" t="s">
        <v>130</v>
      </c>
    </row>
    <row r="113" ht="13">
      <c r="Q113" s="261" t="s">
        <v>123</v>
      </c>
    </row>
    <row r="114" ht="13">
      <c r="Q114" s="261" t="s">
        <v>131</v>
      </c>
    </row>
    <row r="115" ht="13">
      <c r="Q115" s="261" t="s">
        <v>132</v>
      </c>
    </row>
    <row r="116" ht="13">
      <c r="Q116" s="261" t="s">
        <v>133</v>
      </c>
    </row>
    <row r="117" ht="13">
      <c r="Q117" s="261" t="s">
        <v>134</v>
      </c>
    </row>
    <row r="118" ht="13">
      <c r="Q118" s="261" t="s">
        <v>135</v>
      </c>
    </row>
    <row r="119" ht="13">
      <c r="Q119" s="261" t="s">
        <v>136</v>
      </c>
    </row>
    <row r="120" ht="13">
      <c r="Q120" s="261" t="s">
        <v>137</v>
      </c>
    </row>
    <row r="121" ht="13">
      <c r="Q121" s="261" t="s">
        <v>138</v>
      </c>
    </row>
    <row r="122" ht="13">
      <c r="Q122" s="261" t="s">
        <v>139</v>
      </c>
    </row>
    <row r="123" ht="13">
      <c r="Q123" s="261" t="s">
        <v>140</v>
      </c>
    </row>
    <row r="124" ht="13">
      <c r="Q124" s="261" t="s">
        <v>141</v>
      </c>
    </row>
    <row r="125" ht="13">
      <c r="Q125" s="261" t="s">
        <v>124</v>
      </c>
    </row>
    <row r="126" ht="13">
      <c r="Q126" s="261" t="s">
        <v>142</v>
      </c>
    </row>
    <row r="127" ht="13">
      <c r="Q127" s="261" t="s">
        <v>143</v>
      </c>
    </row>
    <row r="128" ht="13">
      <c r="Q128" s="261" t="s">
        <v>144</v>
      </c>
    </row>
    <row r="129" ht="13">
      <c r="Q129" s="261" t="s">
        <v>145</v>
      </c>
    </row>
    <row r="130" ht="13">
      <c r="Q130" s="261" t="s">
        <v>146</v>
      </c>
    </row>
    <row r="131" ht="13">
      <c r="Q131" s="261" t="s">
        <v>147</v>
      </c>
    </row>
    <row r="132" ht="13">
      <c r="Q132" s="262" t="s">
        <v>148</v>
      </c>
    </row>
    <row r="133" ht="13">
      <c r="Q133" s="262" t="s">
        <v>149</v>
      </c>
    </row>
    <row r="134" ht="13">
      <c r="Q134" s="262" t="s">
        <v>150</v>
      </c>
    </row>
    <row r="135" ht="13">
      <c r="Q135" s="262" t="s">
        <v>151</v>
      </c>
    </row>
    <row r="136" ht="13">
      <c r="Q136" s="262" t="s">
        <v>152</v>
      </c>
    </row>
    <row r="137" ht="13">
      <c r="Q137" s="262" t="s">
        <v>153</v>
      </c>
    </row>
    <row r="138" ht="13">
      <c r="Q138" s="262" t="s">
        <v>360</v>
      </c>
    </row>
    <row r="139" ht="13">
      <c r="Q139" s="262" t="s">
        <v>358</v>
      </c>
    </row>
    <row r="140" ht="13">
      <c r="Q140" s="262" t="s">
        <v>359</v>
      </c>
    </row>
    <row r="141">
      <c r="Q141" s="260"/>
    </row>
    <row r="142" ht="13">
      <c r="Q142" s="261" t="s">
        <v>156</v>
      </c>
    </row>
    <row r="143">
      <c r="Q143" s="260" t="s">
        <v>154</v>
      </c>
    </row>
    <row r="144">
      <c r="Q144" s="21" t="s">
        <v>155</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F53:H53"/>
    <mergeCell ref="I53:K53"/>
    <mergeCell ref="L53:M53"/>
    <mergeCell ref="P64:S64"/>
    <mergeCell ref="D73:O73"/>
    <mergeCell ref="E80:O80"/>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C31:O32"/>
    <mergeCell ref="C45:O45"/>
    <mergeCell ref="M48:O48"/>
    <mergeCell ref="C20:D20"/>
    <mergeCell ref="C17:R17"/>
    <mergeCell ref="C21:D21"/>
    <mergeCell ref="D62:G62"/>
    <mergeCell ref="J62:L62"/>
    <mergeCell ref="M27:M28"/>
    <mergeCell ref="M47:O47"/>
    <mergeCell ref="C47:E48"/>
    <mergeCell ref="C36:F36"/>
    <mergeCell ref="C22:D22"/>
    <mergeCell ref="C23:D23"/>
    <mergeCell ref="C24:D24"/>
    <mergeCell ref="L34:O34"/>
    <mergeCell ref="J39:O39"/>
    <mergeCell ref="J40:O40"/>
    <mergeCell ref="L42:O42"/>
    <mergeCell ref="F47:L48"/>
    <mergeCell ref="F49:K50"/>
    <mergeCell ref="N49:O49"/>
    <mergeCell ref="L52:O52"/>
    <mergeCell ref="F58:O58"/>
    <mergeCell ref="F59:O59"/>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7" top="0.5511811023622047" bottom="0.5511811023622047" header="0" footer="0.511811023622047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codeName="Sheet16">
    <pageSetUpPr fitToPage="1"/>
  </sheetPr>
  <dimension ref="B1:BJ76"/>
  <sheetViews>
    <sheetView showGridLines="0" zoomScaleNormal="100" workbookViewId="0">
      <selection pane="topLeft" activeCell="B2" sqref="B2:H3"/>
    </sheetView>
  </sheetViews>
  <sheetFormatPr defaultColWidth="9" defaultRowHeight="12"/>
  <cols>
    <col min="1" max="2" width="2.90625" style="40" customWidth="1"/>
    <col min="3" max="3" width="18.36328125" style="40" customWidth="1"/>
    <col min="4" max="5" width="4.36328125" style="40" customWidth="1"/>
    <col min="6" max="6" width="3.90625" style="40" customWidth="1"/>
    <col min="7" max="7" width="2.36328125" style="40" customWidth="1"/>
    <col min="8" max="8" width="10.36328125" style="40" customWidth="1"/>
    <col min="9" max="9" width="2.36328125" style="40" customWidth="1"/>
    <col min="10" max="11" width="2.453125" style="40" customWidth="1"/>
    <col min="12" max="15" width="2.90625" style="40" customWidth="1"/>
    <col min="16" max="16" width="3" style="40" customWidth="1"/>
    <col min="17" max="19" width="4.90625" style="40" customWidth="1"/>
    <col min="20" max="22" width="2.90625" style="40" customWidth="1"/>
    <col min="23" max="24" width="2.453125" style="40" customWidth="1"/>
    <col min="25" max="25" width="2.90625" style="40" customWidth="1"/>
    <col min="26" max="26" width="7.90625" style="40" customWidth="1"/>
    <col min="27" max="27" width="4.9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90625" style="40" customWidth="1"/>
    <col min="36" max="37" width="4.36328125" style="40" customWidth="1"/>
    <col min="38" max="38" width="3.36328125" style="40" customWidth="1"/>
    <col min="39" max="40" width="2.90625" style="40" customWidth="1"/>
    <col min="41" max="41" width="10.90625" style="40" customWidth="1"/>
    <col min="42" max="42" width="2.90625" style="40" customWidth="1"/>
    <col min="43" max="44" width="2.453125" style="40" customWidth="1"/>
    <col min="45" max="45" width="2.90625" style="40" customWidth="1"/>
    <col min="46" max="46" width="7.90625" style="40" customWidth="1"/>
    <col min="47" max="47" width="11.90625" style="40" customWidth="1"/>
    <col min="48" max="48" width="1.90625" style="40" customWidth="1"/>
    <col min="49" max="49" width="5.36328125" style="40" customWidth="1"/>
    <col min="50" max="58" width="9" style="40" customWidth="1"/>
    <col min="59" max="59" width="16.08984375" style="40" customWidth="1"/>
    <col min="60" max="16384" width="9" style="40" customWidth="1"/>
  </cols>
  <sheetData>
    <row r="1" ht="27" customHeight="1">
      <c r="F1" s="39"/>
      <c r="S1" s="85" t="s">
        <v>94</v>
      </c>
      <c r="T1" s="85" t="s">
        <v>282</v>
      </c>
    </row>
    <row r="2"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ht="13.4"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f>+表紙!N28</f>
      </c>
      <c r="AT4" s="601"/>
      <c r="AU4" s="273">
        <f>+表紙!O28</f>
      </c>
      <c r="AV4" s="108"/>
      <c r="AW4" s="405"/>
    </row>
    <row r="5"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f>+表紙!F47</f>
      </c>
      <c r="AG5" s="572"/>
      <c r="AH5" s="572"/>
      <c r="AI5" s="572"/>
      <c r="AJ5" s="572"/>
      <c r="AK5" s="572"/>
      <c r="AL5" s="572"/>
      <c r="AM5" s="572"/>
      <c r="AN5" s="572"/>
      <c r="AO5" s="572"/>
      <c r="AP5" s="572"/>
      <c r="AQ5" s="572"/>
      <c r="AR5" s="572"/>
      <c r="AS5" s="572"/>
      <c r="AT5" s="572"/>
      <c r="AU5" s="572"/>
      <c r="AV5" s="242"/>
      <c r="AW5" s="405"/>
    </row>
    <row r="6"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ht="28.4" customHeight="1" thickBot="1">
      <c r="B7" s="645" t="s">
        <v>89</v>
      </c>
      <c r="C7" s="646"/>
      <c r="D7" s="615" t="s">
        <v>209</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ht="28.4" customHeight="1" thickBot="1" thickTop="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ht="24.75" customHeight="1" thickBot="1" thickTop="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ht="24.75" customHeight="1" thickBot="1" thickTop="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ht="27" customHeight="1" thickBot="1" thickTop="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ht="24.75" customHeight="1" thickBot="1" thickTop="1">
      <c r="F12" s="603">
        <f>+ROUND(P12,1)+ROUND(P15,1)+ROUND(P18,1)+ROUND(P24,1)+P27-ROUND(F15,1)</f>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ht="24.75" customHeight="1" thickBot="1" thickTop="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ht="27" customHeight="1" thickBot="1" thickTop="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ht="24.75" customHeight="1" thickBot="1" thickTop="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ht="27" customHeight="1" thickBot="1" thickTop="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ht="24.75" customHeight="1" thickBot="1" thickTop="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ht="27" customHeight="1" thickBot="1" thickTop="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ht="25.4"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ht="25.5" customHeight="1" thickBot="1" thickTop="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ht="27" customHeight="1" thickBot="1" thickTop="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ht="27" customHeight="1" thickBot="1">
      <c r="B24" s="560" t="s">
        <v>199</v>
      </c>
      <c r="C24" s="561"/>
      <c r="D24" s="584">
        <v>0</v>
      </c>
      <c r="E24" s="584"/>
      <c r="F24" s="584"/>
      <c r="G24" s="194" t="s">
        <v>197</v>
      </c>
      <c r="H24" s="573">
        <f>+F12</f>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c>
      <c r="AT24" s="604"/>
      <c r="AU24" s="604"/>
      <c r="AV24" s="52" t="s">
        <v>13</v>
      </c>
      <c r="AW24" s="405"/>
    </row>
    <row r="25" ht="27" customHeight="1" thickBot="1">
      <c r="B25" s="560" t="s">
        <v>200</v>
      </c>
      <c r="C25" s="561"/>
      <c r="D25" s="584">
        <v>0</v>
      </c>
      <c r="E25" s="584"/>
      <c r="F25" s="584"/>
      <c r="G25" s="194" t="s">
        <v>197</v>
      </c>
      <c r="H25" s="573">
        <f>+P12+AH9</f>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ht="27" customHeight="1" thickBot="1" thickTop="1">
      <c r="B26" s="560" t="s">
        <v>201</v>
      </c>
      <c r="C26" s="561"/>
      <c r="D26" s="584">
        <v>0</v>
      </c>
      <c r="E26" s="584"/>
      <c r="F26" s="584"/>
      <c r="G26" s="194" t="s">
        <v>197</v>
      </c>
      <c r="H26" s="573">
        <f>+P21</f>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ht="27" customHeight="1" thickBot="1">
      <c r="B27" s="560" t="s">
        <v>222</v>
      </c>
      <c r="C27" s="561"/>
      <c r="D27" s="584">
        <v>0</v>
      </c>
      <c r="E27" s="584"/>
      <c r="F27" s="584"/>
      <c r="G27" s="194" t="s">
        <v>197</v>
      </c>
      <c r="H27" s="573">
        <f>+Y21</f>
      </c>
      <c r="I27" s="574"/>
      <c r="J27" s="194" t="s">
        <v>197</v>
      </c>
      <c r="M27" s="582"/>
      <c r="P27" s="587">
        <f>+R30+ROUND(R33,1)</f>
      </c>
      <c r="Q27" s="633"/>
      <c r="R27" s="633"/>
      <c r="S27" s="633"/>
      <c r="T27" s="44" t="s">
        <v>38</v>
      </c>
      <c r="U27" s="64"/>
      <c r="V27" s="64"/>
      <c r="Y27" s="62" t="s">
        <v>39</v>
      </c>
      <c r="Z27" s="65"/>
      <c r="AH27" s="53"/>
      <c r="AI27" s="53"/>
      <c r="AJ27" s="53"/>
      <c r="AK27" s="53"/>
      <c r="AL27" s="603">
        <f>+AH18+P27</f>
      </c>
      <c r="AM27" s="604"/>
      <c r="AN27" s="604"/>
      <c r="AO27" s="604"/>
      <c r="AP27" s="52" t="s">
        <v>13</v>
      </c>
      <c r="AQ27" s="267"/>
      <c r="AR27" s="128"/>
      <c r="AS27" s="606"/>
      <c r="AT27" s="607"/>
      <c r="AU27" s="607"/>
      <c r="AV27" s="52" t="s">
        <v>13</v>
      </c>
      <c r="AW27" s="405"/>
    </row>
    <row r="28" ht="27" customHeight="1" thickBot="1" thickTop="1">
      <c r="B28" s="575" t="s">
        <v>331</v>
      </c>
      <c r="C28" s="576"/>
      <c r="D28" s="584">
        <v>0</v>
      </c>
      <c r="E28" s="584"/>
      <c r="F28" s="584"/>
      <c r="G28" s="194" t="s">
        <v>197</v>
      </c>
      <c r="H28" s="573">
        <f>+P15+AH12</f>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ht="27" customHeight="1" thickBot="1" thickTop="1">
      <c r="B29" s="560" t="s">
        <v>223</v>
      </c>
      <c r="C29" s="561"/>
      <c r="D29" s="584">
        <v>0</v>
      </c>
      <c r="E29" s="584"/>
      <c r="F29" s="584"/>
      <c r="G29" s="194" t="s">
        <v>197</v>
      </c>
      <c r="H29" s="573">
        <f>+AL27</f>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ht="27" customHeight="1" thickBot="1">
      <c r="B30" s="560" t="s">
        <v>224</v>
      </c>
      <c r="C30" s="561"/>
      <c r="D30" s="584">
        <v>0</v>
      </c>
      <c r="E30" s="584"/>
      <c r="F30" s="584"/>
      <c r="G30" s="194" t="s">
        <v>197</v>
      </c>
      <c r="H30" s="573">
        <f>+AL30</f>
      </c>
      <c r="I30" s="574"/>
      <c r="J30" s="194" t="s">
        <v>197</v>
      </c>
      <c r="M30" s="582"/>
      <c r="P30" s="56"/>
      <c r="R30" s="587">
        <f>+ROUND(AA28,1)+ROUND(AA29,1)+ROUND(AA30,1)</f>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ht="27" customHeight="1" thickBot="1" thickTop="1">
      <c r="B31" s="560" t="s">
        <v>225</v>
      </c>
      <c r="C31" s="561"/>
      <c r="D31" s="584">
        <v>0</v>
      </c>
      <c r="E31" s="584"/>
      <c r="F31" s="584"/>
      <c r="G31" s="194" t="s">
        <v>197</v>
      </c>
      <c r="H31" s="573">
        <f>+AS24</f>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ht="27" customHeight="1" thickBot="1" thickTop="1">
      <c r="B32" s="560" t="s">
        <v>427</v>
      </c>
      <c r="C32" s="561"/>
      <c r="D32" s="584">
        <v>0</v>
      </c>
      <c r="E32" s="584"/>
      <c r="F32" s="584"/>
      <c r="G32" s="194" t="s">
        <v>197</v>
      </c>
      <c r="H32" s="573">
        <f>+AS27</f>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ht="27" customHeight="1" thickBot="1">
      <c r="B33" s="556" t="s">
        <v>428</v>
      </c>
      <c r="C33" s="557"/>
      <c r="D33" s="640">
        <v>0</v>
      </c>
      <c r="E33" s="641"/>
      <c r="F33" s="641"/>
      <c r="G33" s="195" t="s">
        <v>197</v>
      </c>
      <c r="H33" s="626">
        <f>+AS31</f>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ht="24" customHeight="1">
      <c r="C34" s="258">
        <f>+IF(D30=0,"",IF(D29&lt;D30,"エラー !：上の表は、⑩の内数である⑪の量が⑩を超えています",""))</f>
      </c>
      <c r="AA34" s="567"/>
      <c r="AB34" s="568"/>
      <c r="AC34" s="568"/>
      <c r="AD34" s="568"/>
      <c r="AE34" s="568"/>
      <c r="AF34" s="568"/>
      <c r="AG34" s="568"/>
      <c r="AH34" s="568"/>
      <c r="AI34" s="568"/>
      <c r="AJ34" s="568"/>
      <c r="AK34" s="568"/>
      <c r="AL34" s="568"/>
      <c r="AM34" s="568"/>
      <c r="AN34" s="568"/>
      <c r="AO34" s="571"/>
      <c r="AP34" s="188"/>
      <c r="AW34" s="405"/>
    </row>
    <row r="35" ht="15" customHeight="1">
      <c r="C35" s="259">
        <f>+IF(D31=0,"",IF(D29&lt;D31,"エラー !：上の表は、⑩の内数である⑫の量が⑩を超えています",""))</f>
      </c>
      <c r="AF35" s="64"/>
      <c r="AG35" s="64"/>
      <c r="AH35" s="64"/>
      <c r="AI35" s="64"/>
      <c r="AJ35" s="64"/>
      <c r="AK35" s="64"/>
      <c r="AL35" s="53"/>
      <c r="AM35" s="53"/>
      <c r="AN35" s="53"/>
      <c r="AO35" s="53"/>
      <c r="AP35" s="53"/>
      <c r="AQ35" s="53"/>
      <c r="AR35" s="53"/>
    </row>
    <row r="36" ht="15" customHeight="1">
      <c r="C36" s="259">
        <f>+IF(D32=0,"",IF(D29&lt;D32,"エラー !：上の表は、⑩の内数である⑬の量が⑩を超えています",""))</f>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ht="15" customHeight="1">
      <c r="C37" s="259">
        <f>+IF(D33=0,"",IF(D29&lt;D33,"エラー !：上の表は、⑩の内数である⑭の量が⑩を超えています",""))</f>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ht="13">
      <c r="H42" s="278"/>
      <c r="I42" s="68"/>
      <c r="J42" s="68"/>
      <c r="K42" s="68"/>
      <c r="R42" s="68"/>
      <c r="S42" s="68"/>
      <c r="T42" s="68"/>
      <c r="AQ42" s="53"/>
      <c r="AR42" s="53"/>
      <c r="AS42" s="128"/>
      <c r="AT42" s="64"/>
      <c r="AY42" s="53"/>
      <c r="AZ42" s="53"/>
      <c r="BA42" s="53"/>
      <c r="BB42" s="53"/>
      <c r="BC42" s="53"/>
      <c r="BD42" s="53"/>
    </row>
    <row r="43">
      <c r="H43" s="278"/>
      <c r="I43" s="68"/>
      <c r="J43" s="68"/>
      <c r="K43" s="68"/>
      <c r="R43" s="68"/>
      <c r="S43" s="68"/>
      <c r="T43" s="68"/>
      <c r="AW43" s="68"/>
      <c r="AY43" s="53"/>
      <c r="AZ43" s="53"/>
      <c r="BA43" s="53"/>
      <c r="BB43" s="53"/>
      <c r="BC43" s="53"/>
      <c r="BD43" s="53"/>
    </row>
    <row r="44">
      <c r="H44" s="278"/>
      <c r="I44" s="68"/>
      <c r="J44" s="68"/>
      <c r="K44" s="68"/>
      <c r="R44" s="68"/>
      <c r="S44" s="68"/>
      <c r="T44" s="68"/>
      <c r="AW44" s="68"/>
    </row>
    <row r="45">
      <c r="H45" s="278"/>
      <c r="I45" s="68"/>
      <c r="J45" s="68"/>
      <c r="K45" s="68"/>
      <c r="R45" s="68"/>
      <c r="S45" s="68"/>
      <c r="T45" s="68"/>
    </row>
    <row r="46">
      <c r="H46" s="278"/>
      <c r="I46" s="68"/>
      <c r="J46" s="68"/>
      <c r="K46" s="68"/>
      <c r="R46" s="68"/>
      <c r="S46" s="68"/>
      <c r="T46" s="68"/>
    </row>
    <row r="47" ht="13">
      <c r="H47" s="278"/>
      <c r="I47" s="68"/>
      <c r="J47" s="68"/>
      <c r="K47" s="68"/>
      <c r="R47" s="68"/>
      <c r="S47" s="68"/>
      <c r="T47" s="68"/>
      <c r="BH47" s="69"/>
      <c r="BI47" s="69"/>
      <c r="BJ47" s="67"/>
    </row>
    <row r="48">
      <c r="I48" s="68"/>
      <c r="J48" s="68"/>
      <c r="K48" s="68"/>
      <c r="R48" s="68"/>
      <c r="S48" s="68"/>
      <c r="T48" s="68"/>
      <c r="BH48" s="67"/>
    </row>
    <row r="49">
      <c r="G49" s="68"/>
      <c r="H49" s="68"/>
      <c r="I49" s="68"/>
      <c r="J49" s="68"/>
      <c r="K49" s="68"/>
      <c r="R49" s="68"/>
      <c r="S49" s="68"/>
      <c r="T49" s="68"/>
      <c r="BE49" s="67"/>
      <c r="BF49" s="67"/>
      <c r="BG49" s="67"/>
      <c r="BH49" s="67"/>
    </row>
    <row r="50">
      <c r="G50" s="68"/>
      <c r="H50" s="68"/>
      <c r="I50" s="68"/>
      <c r="J50" s="68"/>
      <c r="K50" s="68"/>
      <c r="R50" s="68"/>
      <c r="S50" s="68"/>
      <c r="T50" s="68"/>
      <c r="BE50" s="67"/>
      <c r="BF50" s="67"/>
      <c r="BG50" s="67"/>
      <c r="BH50" s="67"/>
    </row>
    <row r="51">
      <c r="G51" s="68"/>
      <c r="H51" s="68"/>
      <c r="I51" s="68"/>
      <c r="J51" s="68"/>
      <c r="K51" s="68"/>
      <c r="R51" s="68"/>
      <c r="S51" s="68"/>
      <c r="T51" s="68"/>
      <c r="BE51" s="67"/>
      <c r="BF51" s="67"/>
      <c r="BG51" s="67"/>
      <c r="BH51" s="67"/>
    </row>
    <row r="52">
      <c r="G52" s="68"/>
      <c r="H52" s="68"/>
      <c r="I52" s="68"/>
      <c r="J52" s="68"/>
      <c r="K52" s="68"/>
      <c r="R52" s="68"/>
      <c r="S52" s="68"/>
      <c r="T52" s="68"/>
      <c r="BE52" s="67"/>
      <c r="BF52" s="67"/>
      <c r="BG52" s="67"/>
      <c r="BH52" s="67"/>
    </row>
    <row r="53">
      <c r="G53" s="68"/>
      <c r="H53" s="68"/>
      <c r="I53" s="68"/>
      <c r="J53" s="68"/>
      <c r="K53" s="68"/>
      <c r="R53" s="68"/>
      <c r="S53" s="68"/>
      <c r="T53" s="68"/>
      <c r="BE53" s="67"/>
      <c r="BG53" s="67"/>
      <c r="BH53" s="67"/>
      <c r="BI53" s="67"/>
      <c r="BJ53" s="67"/>
    </row>
    <row r="54">
      <c r="G54" s="68"/>
      <c r="H54" s="68"/>
      <c r="I54" s="68"/>
      <c r="J54" s="68"/>
      <c r="K54" s="68"/>
      <c r="R54" s="68"/>
      <c r="S54" s="68"/>
      <c r="T54" s="68"/>
      <c r="BD54" s="67"/>
      <c r="BE54" s="70"/>
      <c r="BG54" s="67"/>
      <c r="BH54" s="67"/>
      <c r="BI54" s="67"/>
      <c r="BJ54" s="67"/>
    </row>
    <row r="55">
      <c r="G55" s="68"/>
      <c r="H55" s="68"/>
      <c r="I55" s="68"/>
      <c r="J55" s="68"/>
      <c r="K55" s="68"/>
      <c r="R55" s="68"/>
      <c r="S55" s="68"/>
      <c r="T55" s="68"/>
      <c r="BD55" s="67"/>
      <c r="BE55" s="70"/>
      <c r="BG55" s="67"/>
      <c r="BH55" s="67"/>
      <c r="BI55" s="67"/>
      <c r="BJ55" s="67"/>
    </row>
    <row r="56">
      <c r="G56" s="68"/>
      <c r="H56" s="68"/>
      <c r="I56" s="68"/>
      <c r="J56" s="68"/>
      <c r="K56" s="68"/>
      <c r="R56" s="68"/>
      <c r="S56" s="68"/>
      <c r="T56" s="68"/>
      <c r="BD56" s="67"/>
      <c r="BE56" s="70"/>
      <c r="BG56" s="67"/>
      <c r="BH56" s="67"/>
      <c r="BI56" s="67"/>
      <c r="BJ56" s="67"/>
    </row>
    <row r="57">
      <c r="G57" s="68"/>
      <c r="H57" s="68"/>
      <c r="I57" s="68"/>
      <c r="BD57" s="67"/>
      <c r="BE57" s="70"/>
      <c r="BG57" s="67"/>
      <c r="BH57" s="67"/>
      <c r="BI57" s="67"/>
      <c r="BJ57" s="67"/>
    </row>
    <row r="58" ht="12.5">
      <c r="G58" s="68"/>
      <c r="H58" s="68"/>
      <c r="I58" s="68"/>
      <c r="L58" s="68"/>
      <c r="M58" s="71"/>
      <c r="N58" s="68"/>
      <c r="O58" s="68"/>
      <c r="BD58" s="67"/>
      <c r="BE58" s="70"/>
      <c r="BG58" s="67"/>
      <c r="BH58" s="67"/>
      <c r="BI58" s="67"/>
      <c r="BJ58" s="67"/>
    </row>
    <row r="59">
      <c r="G59" s="68"/>
      <c r="H59" s="68"/>
      <c r="I59" s="68"/>
      <c r="BD59" s="67"/>
      <c r="BE59" s="70"/>
      <c r="BG59" s="67"/>
      <c r="BH59" s="67"/>
      <c r="BI59" s="67"/>
      <c r="BJ59" s="67"/>
    </row>
    <row r="60">
      <c r="G60" s="68"/>
      <c r="H60" s="68"/>
      <c r="I60" s="68"/>
      <c r="BD60" s="67"/>
      <c r="BE60" s="70"/>
      <c r="BG60" s="67"/>
      <c r="BH60" s="67"/>
      <c r="BI60" s="67"/>
      <c r="BJ60" s="67"/>
    </row>
    <row r="61">
      <c r="G61" s="68"/>
      <c r="H61" s="68"/>
      <c r="I61" s="68"/>
      <c r="BD61" s="67"/>
      <c r="BE61" s="70"/>
      <c r="BG61" s="67"/>
      <c r="BH61" s="67"/>
      <c r="BI61" s="67"/>
      <c r="BJ61" s="67"/>
    </row>
    <row r="62">
      <c r="BD62" s="67"/>
      <c r="BE62" s="70"/>
      <c r="BG62" s="67"/>
      <c r="BH62" s="67"/>
      <c r="BI62" s="67"/>
      <c r="BJ62" s="67"/>
    </row>
    <row r="63">
      <c r="BD63" s="67"/>
      <c r="BE63" s="70"/>
      <c r="BG63" s="67"/>
      <c r="BH63" s="67"/>
      <c r="BI63" s="67"/>
      <c r="BJ63" s="67"/>
    </row>
    <row r="64">
      <c r="BD64" s="67"/>
      <c r="BE64" s="70"/>
      <c r="BG64" s="67"/>
      <c r="BH64" s="67"/>
      <c r="BI64" s="67"/>
      <c r="BJ64" s="67"/>
    </row>
    <row r="65">
      <c r="BD65" s="67"/>
      <c r="BE65" s="70"/>
      <c r="BG65" s="67"/>
      <c r="BH65" s="67"/>
      <c r="BI65" s="67"/>
      <c r="BJ65" s="67"/>
    </row>
    <row r="66">
      <c r="BD66" s="67"/>
      <c r="BE66" s="70"/>
      <c r="BG66" s="67"/>
      <c r="BH66" s="67"/>
      <c r="BI66" s="67"/>
      <c r="BJ66" s="67"/>
    </row>
    <row r="67">
      <c r="BD67" s="67"/>
      <c r="BE67" s="70"/>
      <c r="BG67" s="67"/>
      <c r="BH67" s="67"/>
      <c r="BI67" s="67"/>
      <c r="BJ67" s="67"/>
    </row>
    <row r="69" ht="12.5">
      <c r="L69" s="68"/>
      <c r="M69" s="71"/>
      <c r="N69" s="68"/>
      <c r="O69" s="68"/>
    </row>
    <row r="70" ht="12.5">
      <c r="L70" s="68"/>
      <c r="M70" s="71"/>
      <c r="N70" s="68"/>
      <c r="O70" s="68"/>
    </row>
    <row r="71" ht="12.5">
      <c r="L71" s="68"/>
      <c r="M71" s="71"/>
      <c r="N71" s="68"/>
      <c r="O71" s="68"/>
    </row>
    <row r="72" ht="12.5">
      <c r="L72" s="68"/>
      <c r="M72" s="71"/>
      <c r="N72" s="68"/>
      <c r="O72" s="68"/>
    </row>
    <row r="73" ht="12.5">
      <c r="L73" s="68"/>
      <c r="M73" s="71"/>
      <c r="N73" s="68"/>
      <c r="O73" s="68"/>
    </row>
    <row r="74" ht="12.5">
      <c r="L74" s="68"/>
      <c r="M74" s="71"/>
      <c r="N74" s="68"/>
      <c r="O74" s="68"/>
    </row>
    <row r="75" ht="12.5">
      <c r="L75" s="68"/>
      <c r="M75" s="71"/>
      <c r="N75" s="68"/>
      <c r="O75" s="68"/>
    </row>
    <row r="76" ht="12.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3" right="0.5905511811023623" top="0.6299212598425197" bottom="0.3937007874015748" header="0.5118110236220472" footer="0"/>
  <pageSetup paperSize="9" scale="66"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codeName="Sheet17">
    <pageSetUpPr fitToPage="1"/>
  </sheetPr>
  <dimension ref="B1:BJ76"/>
  <sheetViews>
    <sheetView showGridLines="0" zoomScaleNormal="100" workbookViewId="0">
      <selection pane="topLeft" activeCell="B2" sqref="B2:H3"/>
    </sheetView>
  </sheetViews>
  <sheetFormatPr defaultColWidth="9" defaultRowHeight="12"/>
  <cols>
    <col min="1" max="2" width="2.90625" style="40" customWidth="1"/>
    <col min="3" max="3" width="18.36328125" style="40" customWidth="1"/>
    <col min="4" max="5" width="4.36328125" style="40" customWidth="1"/>
    <col min="6" max="6" width="3.90625" style="40" customWidth="1"/>
    <col min="7" max="7" width="2.36328125" style="40" customWidth="1"/>
    <col min="8" max="8" width="10.36328125" style="40" customWidth="1"/>
    <col min="9" max="9" width="2.36328125" style="40" customWidth="1"/>
    <col min="10" max="11" width="2.453125" style="40" customWidth="1"/>
    <col min="12" max="15" width="2.90625" style="40" customWidth="1"/>
    <col min="16" max="16" width="3" style="40" customWidth="1"/>
    <col min="17" max="19" width="4.90625" style="40" customWidth="1"/>
    <col min="20" max="22" width="2.90625" style="40" customWidth="1"/>
    <col min="23" max="24" width="2.453125" style="40" customWidth="1"/>
    <col min="25" max="25" width="2.90625" style="40" customWidth="1"/>
    <col min="26" max="26" width="7.90625" style="40" customWidth="1"/>
    <col min="27" max="27" width="4.9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90625" style="40" customWidth="1"/>
    <col min="36" max="37" width="4.36328125" style="40" customWidth="1"/>
    <col min="38" max="38" width="3.36328125" style="40" customWidth="1"/>
    <col min="39" max="40" width="2.90625" style="40" customWidth="1"/>
    <col min="41" max="41" width="10.90625" style="40" customWidth="1"/>
    <col min="42" max="42" width="2.90625" style="40" customWidth="1"/>
    <col min="43" max="44" width="2.453125" style="40" customWidth="1"/>
    <col min="45" max="45" width="2.90625" style="40" customWidth="1"/>
    <col min="46" max="46" width="7.90625" style="40" customWidth="1"/>
    <col min="47" max="47" width="11.90625" style="40" customWidth="1"/>
    <col min="48" max="48" width="1.90625" style="40" customWidth="1"/>
    <col min="49" max="49" width="5.36328125" style="40" customWidth="1"/>
    <col min="50" max="58" width="9" style="40" customWidth="1"/>
    <col min="59" max="59" width="16.08984375" style="40" customWidth="1"/>
    <col min="60" max="16384" width="9" style="40" customWidth="1"/>
  </cols>
  <sheetData>
    <row r="1" ht="27" customHeight="1">
      <c r="F1" s="39"/>
      <c r="S1" s="85" t="s">
        <v>94</v>
      </c>
      <c r="T1" s="85" t="s">
        <v>282</v>
      </c>
    </row>
    <row r="2"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ht="13.4"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f>+表紙!N28</f>
      </c>
      <c r="AT4" s="601"/>
      <c r="AU4" s="273">
        <f>+表紙!O28</f>
      </c>
      <c r="AV4" s="108"/>
      <c r="AW4" s="405"/>
    </row>
    <row r="5"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f>+表紙!F47</f>
      </c>
      <c r="AG5" s="572"/>
      <c r="AH5" s="572"/>
      <c r="AI5" s="572"/>
      <c r="AJ5" s="572"/>
      <c r="AK5" s="572"/>
      <c r="AL5" s="572"/>
      <c r="AM5" s="572"/>
      <c r="AN5" s="572"/>
      <c r="AO5" s="572"/>
      <c r="AP5" s="572"/>
      <c r="AQ5" s="572"/>
      <c r="AR5" s="572"/>
      <c r="AS5" s="572"/>
      <c r="AT5" s="572"/>
      <c r="AU5" s="572"/>
      <c r="AV5" s="242"/>
      <c r="AW5" s="405"/>
    </row>
    <row r="6"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ht="28.4" customHeight="1" thickBot="1">
      <c r="B7" s="645" t="s">
        <v>89</v>
      </c>
      <c r="C7" s="646"/>
      <c r="D7" s="615" t="s">
        <v>210</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ht="28.4" customHeight="1" thickBot="1" thickTop="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ht="24.75" customHeight="1" thickBot="1" thickTop="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ht="24.75" customHeight="1" thickBot="1" thickTop="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ht="27" customHeight="1" thickBot="1" thickTop="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ht="24.75" customHeight="1" thickBot="1" thickTop="1">
      <c r="F12" s="603">
        <f>+ROUND(P12,1)+ROUND(P15,1)+ROUND(P18,1)+ROUND(P24,1)+P27-ROUND(F15,1)</f>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ht="24.75" customHeight="1" thickBot="1" thickTop="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ht="27" customHeight="1" thickBot="1" thickTop="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ht="24.75" customHeight="1" thickBot="1" thickTop="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ht="27" customHeight="1" thickBot="1" thickTop="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ht="24.75" customHeight="1" thickBot="1" thickTop="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ht="27" customHeight="1" thickBot="1" thickTop="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ht="25.4"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ht="25.5" customHeight="1" thickBot="1" thickTop="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ht="27" customHeight="1" thickBot="1" thickTop="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ht="27" customHeight="1" thickBot="1">
      <c r="B24" s="560" t="s">
        <v>199</v>
      </c>
      <c r="C24" s="561"/>
      <c r="D24" s="584">
        <v>0</v>
      </c>
      <c r="E24" s="584"/>
      <c r="F24" s="584"/>
      <c r="G24" s="194" t="s">
        <v>197</v>
      </c>
      <c r="H24" s="573">
        <f>+F12</f>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c>
      <c r="AT24" s="604"/>
      <c r="AU24" s="604"/>
      <c r="AV24" s="52" t="s">
        <v>13</v>
      </c>
      <c r="AW24" s="405"/>
    </row>
    <row r="25" ht="27" customHeight="1" thickBot="1">
      <c r="B25" s="560" t="s">
        <v>200</v>
      </c>
      <c r="C25" s="561"/>
      <c r="D25" s="584">
        <v>0</v>
      </c>
      <c r="E25" s="584"/>
      <c r="F25" s="584"/>
      <c r="G25" s="194" t="s">
        <v>197</v>
      </c>
      <c r="H25" s="573">
        <f>+P12+AH9</f>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ht="27" customHeight="1" thickBot="1" thickTop="1">
      <c r="B26" s="560" t="s">
        <v>201</v>
      </c>
      <c r="C26" s="561"/>
      <c r="D26" s="584">
        <v>0</v>
      </c>
      <c r="E26" s="584"/>
      <c r="F26" s="584"/>
      <c r="G26" s="194" t="s">
        <v>197</v>
      </c>
      <c r="H26" s="573">
        <f>+P21</f>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ht="27" customHeight="1" thickBot="1">
      <c r="B27" s="560" t="s">
        <v>222</v>
      </c>
      <c r="C27" s="561"/>
      <c r="D27" s="584">
        <v>0</v>
      </c>
      <c r="E27" s="584"/>
      <c r="F27" s="584"/>
      <c r="G27" s="194" t="s">
        <v>197</v>
      </c>
      <c r="H27" s="573">
        <f>+Y21</f>
      </c>
      <c r="I27" s="574"/>
      <c r="J27" s="194" t="s">
        <v>197</v>
      </c>
      <c r="M27" s="582"/>
      <c r="P27" s="587">
        <f>+R30+ROUND(R33,1)</f>
      </c>
      <c r="Q27" s="633"/>
      <c r="R27" s="633"/>
      <c r="S27" s="633"/>
      <c r="T27" s="44" t="s">
        <v>38</v>
      </c>
      <c r="U27" s="64"/>
      <c r="V27" s="64"/>
      <c r="Y27" s="62" t="s">
        <v>39</v>
      </c>
      <c r="Z27" s="65"/>
      <c r="AH27" s="53"/>
      <c r="AI27" s="53"/>
      <c r="AJ27" s="53"/>
      <c r="AK27" s="53"/>
      <c r="AL27" s="603">
        <f>+AH18+P27</f>
      </c>
      <c r="AM27" s="604"/>
      <c r="AN27" s="604"/>
      <c r="AO27" s="604"/>
      <c r="AP27" s="52" t="s">
        <v>13</v>
      </c>
      <c r="AQ27" s="267"/>
      <c r="AR27" s="128"/>
      <c r="AS27" s="606"/>
      <c r="AT27" s="607"/>
      <c r="AU27" s="607"/>
      <c r="AV27" s="52" t="s">
        <v>13</v>
      </c>
      <c r="AW27" s="405"/>
    </row>
    <row r="28" ht="27" customHeight="1" thickBot="1" thickTop="1">
      <c r="B28" s="575" t="s">
        <v>331</v>
      </c>
      <c r="C28" s="576"/>
      <c r="D28" s="584">
        <v>0</v>
      </c>
      <c r="E28" s="584"/>
      <c r="F28" s="584"/>
      <c r="G28" s="194" t="s">
        <v>197</v>
      </c>
      <c r="H28" s="573">
        <f>+P15+AH12</f>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ht="27" customHeight="1" thickBot="1" thickTop="1">
      <c r="B29" s="560" t="s">
        <v>223</v>
      </c>
      <c r="C29" s="561"/>
      <c r="D29" s="584">
        <v>0</v>
      </c>
      <c r="E29" s="584"/>
      <c r="F29" s="584"/>
      <c r="G29" s="194" t="s">
        <v>197</v>
      </c>
      <c r="H29" s="573">
        <f>+AL27</f>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ht="27" customHeight="1" thickBot="1">
      <c r="B30" s="560" t="s">
        <v>224</v>
      </c>
      <c r="C30" s="561"/>
      <c r="D30" s="584">
        <v>0</v>
      </c>
      <c r="E30" s="584"/>
      <c r="F30" s="584"/>
      <c r="G30" s="194" t="s">
        <v>197</v>
      </c>
      <c r="H30" s="573">
        <f>+AL30</f>
      </c>
      <c r="I30" s="574"/>
      <c r="J30" s="194" t="s">
        <v>197</v>
      </c>
      <c r="M30" s="582"/>
      <c r="P30" s="56"/>
      <c r="R30" s="587">
        <f>+ROUND(AA28,1)+ROUND(AA29,1)+ROUND(AA30,1)</f>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ht="27" customHeight="1" thickBot="1" thickTop="1">
      <c r="B31" s="560" t="s">
        <v>225</v>
      </c>
      <c r="C31" s="561"/>
      <c r="D31" s="584">
        <v>0</v>
      </c>
      <c r="E31" s="584"/>
      <c r="F31" s="584"/>
      <c r="G31" s="194" t="s">
        <v>197</v>
      </c>
      <c r="H31" s="573">
        <f>+AS24</f>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ht="27" customHeight="1" thickBot="1" thickTop="1">
      <c r="B32" s="560" t="s">
        <v>427</v>
      </c>
      <c r="C32" s="561"/>
      <c r="D32" s="584">
        <v>0</v>
      </c>
      <c r="E32" s="584"/>
      <c r="F32" s="584"/>
      <c r="G32" s="194" t="s">
        <v>197</v>
      </c>
      <c r="H32" s="573">
        <f>+AS27</f>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ht="27" customHeight="1" thickBot="1">
      <c r="B33" s="556" t="s">
        <v>428</v>
      </c>
      <c r="C33" s="557"/>
      <c r="D33" s="640">
        <v>0</v>
      </c>
      <c r="E33" s="641"/>
      <c r="F33" s="641"/>
      <c r="G33" s="195" t="s">
        <v>197</v>
      </c>
      <c r="H33" s="626">
        <f>+AS31</f>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ht="24" customHeight="1">
      <c r="C34" s="258">
        <f>+IF(D30=0,"",IF(D29&lt;D30,"エラー !：上の表は、⑩の内数である⑪の量が⑩を超えています",""))</f>
      </c>
      <c r="AA34" s="567"/>
      <c r="AB34" s="568"/>
      <c r="AC34" s="568"/>
      <c r="AD34" s="568"/>
      <c r="AE34" s="568"/>
      <c r="AF34" s="568"/>
      <c r="AG34" s="568"/>
      <c r="AH34" s="568"/>
      <c r="AI34" s="568"/>
      <c r="AJ34" s="568"/>
      <c r="AK34" s="568"/>
      <c r="AL34" s="568"/>
      <c r="AM34" s="568"/>
      <c r="AN34" s="568"/>
      <c r="AO34" s="571"/>
      <c r="AP34" s="188"/>
      <c r="AW34" s="405"/>
    </row>
    <row r="35" ht="15" customHeight="1">
      <c r="C35" s="259">
        <f>+IF(D31=0,"",IF(D29&lt;D31,"エラー !：上の表は、⑩の内数である⑫の量が⑩を超えています",""))</f>
      </c>
      <c r="AF35" s="64"/>
      <c r="AG35" s="64"/>
      <c r="AH35" s="64"/>
      <c r="AI35" s="64"/>
      <c r="AJ35" s="64"/>
      <c r="AK35" s="64"/>
      <c r="AL35" s="53"/>
      <c r="AM35" s="53"/>
      <c r="AN35" s="53"/>
      <c r="AO35" s="53"/>
      <c r="AP35" s="53"/>
      <c r="AQ35" s="53"/>
      <c r="AR35" s="53"/>
    </row>
    <row r="36" ht="15" customHeight="1">
      <c r="C36" s="259">
        <f>+IF(D32=0,"",IF(D29&lt;D32,"エラー !：上の表は、⑩の内数である⑬の量が⑩を超えています",""))</f>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ht="15" customHeight="1">
      <c r="C37" s="259">
        <f>+IF(D33=0,"",IF(D29&lt;D33,"エラー !：上の表は、⑩の内数である⑭の量が⑩を超えています",""))</f>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ht="13">
      <c r="H42" s="278"/>
      <c r="I42" s="68"/>
      <c r="J42" s="68"/>
      <c r="K42" s="68"/>
      <c r="R42" s="68"/>
      <c r="S42" s="68"/>
      <c r="T42" s="68"/>
      <c r="AQ42" s="53"/>
      <c r="AR42" s="53"/>
      <c r="AS42" s="128"/>
      <c r="AT42" s="64"/>
      <c r="AY42" s="53"/>
      <c r="AZ42" s="53"/>
      <c r="BA42" s="53"/>
      <c r="BB42" s="53"/>
      <c r="BC42" s="53"/>
      <c r="BD42" s="53"/>
    </row>
    <row r="43">
      <c r="H43" s="278"/>
      <c r="I43" s="68"/>
      <c r="J43" s="68"/>
      <c r="K43" s="68"/>
      <c r="R43" s="68"/>
      <c r="S43" s="68"/>
      <c r="T43" s="68"/>
      <c r="AW43" s="68"/>
      <c r="AY43" s="53"/>
      <c r="AZ43" s="53"/>
      <c r="BA43" s="53"/>
      <c r="BB43" s="53"/>
      <c r="BC43" s="53"/>
      <c r="BD43" s="53"/>
    </row>
    <row r="44">
      <c r="H44" s="278"/>
      <c r="I44" s="68"/>
      <c r="J44" s="68"/>
      <c r="K44" s="68"/>
      <c r="R44" s="68"/>
      <c r="S44" s="68"/>
      <c r="T44" s="68"/>
      <c r="AW44" s="68"/>
    </row>
    <row r="45">
      <c r="H45" s="278"/>
      <c r="I45" s="68"/>
      <c r="J45" s="68"/>
      <c r="K45" s="68"/>
      <c r="R45" s="68"/>
      <c r="S45" s="68"/>
      <c r="T45" s="68"/>
    </row>
    <row r="46">
      <c r="H46" s="278"/>
      <c r="I46" s="68"/>
      <c r="J46" s="68"/>
      <c r="K46" s="68"/>
      <c r="R46" s="68"/>
      <c r="S46" s="68"/>
      <c r="T46" s="68"/>
    </row>
    <row r="47" ht="13">
      <c r="H47" s="278"/>
      <c r="I47" s="68"/>
      <c r="J47" s="68"/>
      <c r="K47" s="68"/>
      <c r="R47" s="68"/>
      <c r="S47" s="68"/>
      <c r="T47" s="68"/>
      <c r="BH47" s="69"/>
      <c r="BI47" s="69"/>
      <c r="BJ47" s="67"/>
    </row>
    <row r="48">
      <c r="I48" s="68"/>
      <c r="J48" s="68"/>
      <c r="K48" s="68"/>
      <c r="R48" s="68"/>
      <c r="S48" s="68"/>
      <c r="T48" s="68"/>
      <c r="BH48" s="67"/>
    </row>
    <row r="49">
      <c r="G49" s="68"/>
      <c r="H49" s="68"/>
      <c r="I49" s="68"/>
      <c r="J49" s="68"/>
      <c r="K49" s="68"/>
      <c r="R49" s="68"/>
      <c r="S49" s="68"/>
      <c r="T49" s="68"/>
      <c r="BE49" s="67"/>
      <c r="BF49" s="67"/>
      <c r="BG49" s="67"/>
      <c r="BH49" s="67"/>
    </row>
    <row r="50">
      <c r="G50" s="68"/>
      <c r="H50" s="68"/>
      <c r="I50" s="68"/>
      <c r="J50" s="68"/>
      <c r="K50" s="68"/>
      <c r="R50" s="68"/>
      <c r="S50" s="68"/>
      <c r="T50" s="68"/>
      <c r="BE50" s="67"/>
      <c r="BF50" s="67"/>
      <c r="BG50" s="67"/>
      <c r="BH50" s="67"/>
    </row>
    <row r="51">
      <c r="G51" s="68"/>
      <c r="H51" s="68"/>
      <c r="I51" s="68"/>
      <c r="J51" s="68"/>
      <c r="K51" s="68"/>
      <c r="R51" s="68"/>
      <c r="S51" s="68"/>
      <c r="T51" s="68"/>
      <c r="BE51" s="67"/>
      <c r="BF51" s="67"/>
      <c r="BG51" s="67"/>
      <c r="BH51" s="67"/>
    </row>
    <row r="52">
      <c r="G52" s="68"/>
      <c r="H52" s="68"/>
      <c r="I52" s="68"/>
      <c r="J52" s="68"/>
      <c r="K52" s="68"/>
      <c r="R52" s="68"/>
      <c r="S52" s="68"/>
      <c r="T52" s="68"/>
      <c r="BE52" s="67"/>
      <c r="BF52" s="67"/>
      <c r="BG52" s="67"/>
      <c r="BH52" s="67"/>
    </row>
    <row r="53">
      <c r="G53" s="68"/>
      <c r="H53" s="68"/>
      <c r="I53" s="68"/>
      <c r="J53" s="68"/>
      <c r="K53" s="68"/>
      <c r="R53" s="68"/>
      <c r="S53" s="68"/>
      <c r="T53" s="68"/>
      <c r="BE53" s="67"/>
      <c r="BG53" s="67"/>
      <c r="BH53" s="67"/>
      <c r="BI53" s="67"/>
      <c r="BJ53" s="67"/>
    </row>
    <row r="54">
      <c r="G54" s="68"/>
      <c r="H54" s="68"/>
      <c r="I54" s="68"/>
      <c r="J54" s="68"/>
      <c r="K54" s="68"/>
      <c r="R54" s="68"/>
      <c r="S54" s="68"/>
      <c r="T54" s="68"/>
      <c r="BD54" s="67"/>
      <c r="BE54" s="70"/>
      <c r="BG54" s="67"/>
      <c r="BH54" s="67"/>
      <c r="BI54" s="67"/>
      <c r="BJ54" s="67"/>
    </row>
    <row r="55">
      <c r="G55" s="68"/>
      <c r="H55" s="68"/>
      <c r="I55" s="68"/>
      <c r="J55" s="68"/>
      <c r="K55" s="68"/>
      <c r="R55" s="68"/>
      <c r="S55" s="68"/>
      <c r="T55" s="68"/>
      <c r="BD55" s="67"/>
      <c r="BE55" s="70"/>
      <c r="BG55" s="67"/>
      <c r="BH55" s="67"/>
      <c r="BI55" s="67"/>
      <c r="BJ55" s="67"/>
    </row>
    <row r="56">
      <c r="G56" s="68"/>
      <c r="H56" s="68"/>
      <c r="I56" s="68"/>
      <c r="J56" s="68"/>
      <c r="K56" s="68"/>
      <c r="R56" s="68"/>
      <c r="S56" s="68"/>
      <c r="T56" s="68"/>
      <c r="BD56" s="67"/>
      <c r="BE56" s="70"/>
      <c r="BG56" s="67"/>
      <c r="BH56" s="67"/>
      <c r="BI56" s="67"/>
      <c r="BJ56" s="67"/>
    </row>
    <row r="57">
      <c r="G57" s="68"/>
      <c r="H57" s="68"/>
      <c r="I57" s="68"/>
      <c r="BD57" s="67"/>
      <c r="BE57" s="70"/>
      <c r="BG57" s="67"/>
      <c r="BH57" s="67"/>
      <c r="BI57" s="67"/>
      <c r="BJ57" s="67"/>
    </row>
    <row r="58" ht="12.5">
      <c r="G58" s="68"/>
      <c r="H58" s="68"/>
      <c r="I58" s="68"/>
      <c r="L58" s="68"/>
      <c r="M58" s="71"/>
      <c r="N58" s="68"/>
      <c r="O58" s="68"/>
      <c r="BD58" s="67"/>
      <c r="BE58" s="70"/>
      <c r="BG58" s="67"/>
      <c r="BH58" s="67"/>
      <c r="BI58" s="67"/>
      <c r="BJ58" s="67"/>
    </row>
    <row r="59">
      <c r="G59" s="68"/>
      <c r="H59" s="68"/>
      <c r="I59" s="68"/>
      <c r="BD59" s="67"/>
      <c r="BE59" s="70"/>
      <c r="BG59" s="67"/>
      <c r="BH59" s="67"/>
      <c r="BI59" s="67"/>
      <c r="BJ59" s="67"/>
    </row>
    <row r="60">
      <c r="G60" s="68"/>
      <c r="H60" s="68"/>
      <c r="I60" s="68"/>
      <c r="BD60" s="67"/>
      <c r="BE60" s="70"/>
      <c r="BG60" s="67"/>
      <c r="BH60" s="67"/>
      <c r="BI60" s="67"/>
      <c r="BJ60" s="67"/>
    </row>
    <row r="61">
      <c r="G61" s="68"/>
      <c r="H61" s="68"/>
      <c r="I61" s="68"/>
      <c r="BD61" s="67"/>
      <c r="BE61" s="70"/>
      <c r="BG61" s="67"/>
      <c r="BH61" s="67"/>
      <c r="BI61" s="67"/>
      <c r="BJ61" s="67"/>
    </row>
    <row r="62">
      <c r="BD62" s="67"/>
      <c r="BE62" s="70"/>
      <c r="BG62" s="67"/>
      <c r="BH62" s="67"/>
      <c r="BI62" s="67"/>
      <c r="BJ62" s="67"/>
    </row>
    <row r="63">
      <c r="BD63" s="67"/>
      <c r="BE63" s="70"/>
      <c r="BG63" s="67"/>
      <c r="BH63" s="67"/>
      <c r="BI63" s="67"/>
      <c r="BJ63" s="67"/>
    </row>
    <row r="64">
      <c r="BD64" s="67"/>
      <c r="BE64" s="70"/>
      <c r="BG64" s="67"/>
      <c r="BH64" s="67"/>
      <c r="BI64" s="67"/>
      <c r="BJ64" s="67"/>
    </row>
    <row r="65">
      <c r="BD65" s="67"/>
      <c r="BE65" s="70"/>
      <c r="BG65" s="67"/>
      <c r="BH65" s="67"/>
      <c r="BI65" s="67"/>
      <c r="BJ65" s="67"/>
    </row>
    <row r="66">
      <c r="BD66" s="67"/>
      <c r="BE66" s="70"/>
      <c r="BG66" s="67"/>
      <c r="BH66" s="67"/>
      <c r="BI66" s="67"/>
      <c r="BJ66" s="67"/>
    </row>
    <row r="67">
      <c r="BD67" s="67"/>
      <c r="BE67" s="70"/>
      <c r="BG67" s="67"/>
      <c r="BH67" s="67"/>
      <c r="BI67" s="67"/>
      <c r="BJ67" s="67"/>
    </row>
    <row r="69" ht="12.5">
      <c r="L69" s="68"/>
      <c r="M69" s="71"/>
      <c r="N69" s="68"/>
      <c r="O69" s="68"/>
    </row>
    <row r="70" ht="12.5">
      <c r="L70" s="68"/>
      <c r="M70" s="71"/>
      <c r="N70" s="68"/>
      <c r="O70" s="68"/>
    </row>
    <row r="71" ht="12.5">
      <c r="L71" s="68"/>
      <c r="M71" s="71"/>
      <c r="N71" s="68"/>
      <c r="O71" s="68"/>
    </row>
    <row r="72" ht="12.5">
      <c r="L72" s="68"/>
      <c r="M72" s="71"/>
      <c r="N72" s="68"/>
      <c r="O72" s="68"/>
    </row>
    <row r="73" ht="12.5">
      <c r="L73" s="68"/>
      <c r="M73" s="71"/>
      <c r="N73" s="68"/>
      <c r="O73" s="68"/>
    </row>
    <row r="74" ht="12.5">
      <c r="L74" s="68"/>
      <c r="M74" s="71"/>
      <c r="N74" s="68"/>
      <c r="O74" s="68"/>
    </row>
    <row r="75" ht="12.5">
      <c r="L75" s="68"/>
      <c r="M75" s="71"/>
      <c r="N75" s="68"/>
      <c r="O75" s="68"/>
    </row>
    <row r="76" ht="12.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3" right="0.5905511811023623" top="0.6299212598425197" bottom="0.3937007874015748" header="0.5118110236220472" footer="0"/>
  <pageSetup paperSize="9" scale="66"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codeName="Sheet18">
    <pageSetUpPr fitToPage="1"/>
  </sheetPr>
  <dimension ref="B1:BJ76"/>
  <sheetViews>
    <sheetView showGridLines="0" zoomScaleNormal="100" workbookViewId="0">
      <selection pane="topLeft" activeCell="B2" sqref="B2:H3"/>
    </sheetView>
  </sheetViews>
  <sheetFormatPr defaultColWidth="9" defaultRowHeight="12"/>
  <cols>
    <col min="1" max="2" width="2.90625" style="40" customWidth="1"/>
    <col min="3" max="3" width="18.36328125" style="40" customWidth="1"/>
    <col min="4" max="5" width="4.36328125" style="40" customWidth="1"/>
    <col min="6" max="6" width="3.90625" style="40" customWidth="1"/>
    <col min="7" max="7" width="2.36328125" style="40" customWidth="1"/>
    <col min="8" max="8" width="10.36328125" style="40" customWidth="1"/>
    <col min="9" max="9" width="2.36328125" style="40" customWidth="1"/>
    <col min="10" max="11" width="2.453125" style="40" customWidth="1"/>
    <col min="12" max="15" width="2.90625" style="40" customWidth="1"/>
    <col min="16" max="16" width="3" style="40" customWidth="1"/>
    <col min="17" max="19" width="4.90625" style="40" customWidth="1"/>
    <col min="20" max="22" width="2.90625" style="40" customWidth="1"/>
    <col min="23" max="24" width="2.453125" style="40" customWidth="1"/>
    <col min="25" max="25" width="2.90625" style="40" customWidth="1"/>
    <col min="26" max="26" width="7.90625" style="40" customWidth="1"/>
    <col min="27" max="27" width="4.9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90625" style="40" customWidth="1"/>
    <col min="36" max="37" width="4.36328125" style="40" customWidth="1"/>
    <col min="38" max="38" width="3.36328125" style="40" customWidth="1"/>
    <col min="39" max="40" width="2.90625" style="40" customWidth="1"/>
    <col min="41" max="41" width="10.90625" style="40" customWidth="1"/>
    <col min="42" max="42" width="2.90625" style="40" customWidth="1"/>
    <col min="43" max="44" width="2.453125" style="40" customWidth="1"/>
    <col min="45" max="45" width="2.90625" style="40" customWidth="1"/>
    <col min="46" max="46" width="7.90625" style="40" customWidth="1"/>
    <col min="47" max="47" width="11.90625" style="40" customWidth="1"/>
    <col min="48" max="48" width="1.90625" style="40" customWidth="1"/>
    <col min="49" max="49" width="5.36328125" style="40" customWidth="1"/>
    <col min="50" max="58" width="9" style="40" customWidth="1"/>
    <col min="59" max="59" width="16.08984375" style="40" customWidth="1"/>
    <col min="60" max="16384" width="9" style="40" customWidth="1"/>
  </cols>
  <sheetData>
    <row r="1" ht="27" customHeight="1">
      <c r="F1" s="39"/>
      <c r="S1" s="85" t="s">
        <v>94</v>
      </c>
      <c r="T1" s="85" t="s">
        <v>282</v>
      </c>
    </row>
    <row r="2"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ht="13.4"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f>+表紙!N28</f>
      </c>
      <c r="AT4" s="601"/>
      <c r="AU4" s="273">
        <f>+表紙!O28</f>
      </c>
      <c r="AV4" s="108"/>
      <c r="AW4" s="405"/>
    </row>
    <row r="5"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f>+表紙!F47</f>
      </c>
      <c r="AG5" s="572"/>
      <c r="AH5" s="572"/>
      <c r="AI5" s="572"/>
      <c r="AJ5" s="572"/>
      <c r="AK5" s="572"/>
      <c r="AL5" s="572"/>
      <c r="AM5" s="572"/>
      <c r="AN5" s="572"/>
      <c r="AO5" s="572"/>
      <c r="AP5" s="572"/>
      <c r="AQ5" s="572"/>
      <c r="AR5" s="572"/>
      <c r="AS5" s="572"/>
      <c r="AT5" s="572"/>
      <c r="AU5" s="572"/>
      <c r="AV5" s="242"/>
      <c r="AW5" s="405"/>
    </row>
    <row r="6"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ht="28.4" customHeight="1" thickBot="1">
      <c r="B7" s="645" t="s">
        <v>89</v>
      </c>
      <c r="C7" s="646"/>
      <c r="D7" s="615" t="s">
        <v>211</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ht="28.4" customHeight="1" thickBot="1" thickTop="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ht="24.75" customHeight="1" thickBot="1" thickTop="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ht="24.75" customHeight="1" thickBot="1" thickTop="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ht="27" customHeight="1" thickBot="1" thickTop="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ht="24.75" customHeight="1" thickBot="1" thickTop="1">
      <c r="F12" s="603">
        <f>+ROUND(P12,1)+ROUND(P15,1)+ROUND(P18,1)+ROUND(P24,1)+P27-ROUND(F15,1)</f>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ht="24.75" customHeight="1" thickBot="1" thickTop="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ht="27" customHeight="1" thickBot="1" thickTop="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ht="24.75" customHeight="1" thickBot="1" thickTop="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ht="27" customHeight="1" thickBot="1" thickTop="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ht="24.75" customHeight="1" thickBot="1" thickTop="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ht="27" customHeight="1" thickBot="1" thickTop="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ht="25.4"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ht="25.5" customHeight="1" thickBot="1" thickTop="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ht="27" customHeight="1" thickBot="1" thickTop="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ht="27" customHeight="1" thickBot="1">
      <c r="B24" s="560" t="s">
        <v>199</v>
      </c>
      <c r="C24" s="561"/>
      <c r="D24" s="584">
        <v>0</v>
      </c>
      <c r="E24" s="584"/>
      <c r="F24" s="584"/>
      <c r="G24" s="194" t="s">
        <v>197</v>
      </c>
      <c r="H24" s="573">
        <f>+F12</f>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c>
      <c r="AT24" s="604"/>
      <c r="AU24" s="604"/>
      <c r="AV24" s="52" t="s">
        <v>13</v>
      </c>
      <c r="AW24" s="405"/>
    </row>
    <row r="25" ht="27" customHeight="1" thickBot="1">
      <c r="B25" s="560" t="s">
        <v>200</v>
      </c>
      <c r="C25" s="561"/>
      <c r="D25" s="584">
        <v>0</v>
      </c>
      <c r="E25" s="584"/>
      <c r="F25" s="584"/>
      <c r="G25" s="194" t="s">
        <v>197</v>
      </c>
      <c r="H25" s="573">
        <f>+P12+AH9</f>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ht="27" customHeight="1" thickBot="1" thickTop="1">
      <c r="B26" s="560" t="s">
        <v>201</v>
      </c>
      <c r="C26" s="561"/>
      <c r="D26" s="584">
        <v>0</v>
      </c>
      <c r="E26" s="584"/>
      <c r="F26" s="584"/>
      <c r="G26" s="194" t="s">
        <v>197</v>
      </c>
      <c r="H26" s="573">
        <f>+P21</f>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ht="27" customHeight="1" thickBot="1">
      <c r="B27" s="560" t="s">
        <v>222</v>
      </c>
      <c r="C27" s="561"/>
      <c r="D27" s="584">
        <v>0</v>
      </c>
      <c r="E27" s="584"/>
      <c r="F27" s="584"/>
      <c r="G27" s="194" t="s">
        <v>197</v>
      </c>
      <c r="H27" s="573">
        <f>+Y21</f>
      </c>
      <c r="I27" s="574"/>
      <c r="J27" s="194" t="s">
        <v>197</v>
      </c>
      <c r="M27" s="582"/>
      <c r="P27" s="587">
        <f>+R30+ROUND(R33,1)</f>
      </c>
      <c r="Q27" s="633"/>
      <c r="R27" s="633"/>
      <c r="S27" s="633"/>
      <c r="T27" s="44" t="s">
        <v>38</v>
      </c>
      <c r="U27" s="64"/>
      <c r="V27" s="64"/>
      <c r="Y27" s="62" t="s">
        <v>39</v>
      </c>
      <c r="Z27" s="65"/>
      <c r="AH27" s="53"/>
      <c r="AI27" s="53"/>
      <c r="AJ27" s="53"/>
      <c r="AK27" s="53"/>
      <c r="AL27" s="603">
        <f>+AH18+P27</f>
      </c>
      <c r="AM27" s="604"/>
      <c r="AN27" s="604"/>
      <c r="AO27" s="604"/>
      <c r="AP27" s="52" t="s">
        <v>13</v>
      </c>
      <c r="AQ27" s="267"/>
      <c r="AR27" s="128"/>
      <c r="AS27" s="606"/>
      <c r="AT27" s="607"/>
      <c r="AU27" s="607"/>
      <c r="AV27" s="52" t="s">
        <v>13</v>
      </c>
      <c r="AW27" s="405"/>
    </row>
    <row r="28" ht="27" customHeight="1" thickBot="1" thickTop="1">
      <c r="B28" s="575" t="s">
        <v>331</v>
      </c>
      <c r="C28" s="576"/>
      <c r="D28" s="584">
        <v>0</v>
      </c>
      <c r="E28" s="584"/>
      <c r="F28" s="584"/>
      <c r="G28" s="194" t="s">
        <v>197</v>
      </c>
      <c r="H28" s="573">
        <f>+P15+AH12</f>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ht="27" customHeight="1" thickBot="1" thickTop="1">
      <c r="B29" s="560" t="s">
        <v>223</v>
      </c>
      <c r="C29" s="561"/>
      <c r="D29" s="584">
        <v>0</v>
      </c>
      <c r="E29" s="584"/>
      <c r="F29" s="584"/>
      <c r="G29" s="194" t="s">
        <v>197</v>
      </c>
      <c r="H29" s="573">
        <f>+AL27</f>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ht="27" customHeight="1" thickBot="1">
      <c r="B30" s="560" t="s">
        <v>224</v>
      </c>
      <c r="C30" s="561"/>
      <c r="D30" s="584">
        <v>0</v>
      </c>
      <c r="E30" s="584"/>
      <c r="F30" s="584"/>
      <c r="G30" s="194" t="s">
        <v>197</v>
      </c>
      <c r="H30" s="573">
        <f>+AL30</f>
      </c>
      <c r="I30" s="574"/>
      <c r="J30" s="194" t="s">
        <v>197</v>
      </c>
      <c r="M30" s="582"/>
      <c r="P30" s="56"/>
      <c r="R30" s="587">
        <f>+ROUND(AA28,1)+ROUND(AA29,1)+ROUND(AA30,1)</f>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ht="27" customHeight="1" thickBot="1" thickTop="1">
      <c r="B31" s="560" t="s">
        <v>225</v>
      </c>
      <c r="C31" s="561"/>
      <c r="D31" s="584">
        <v>0</v>
      </c>
      <c r="E31" s="584"/>
      <c r="F31" s="584"/>
      <c r="G31" s="194" t="s">
        <v>197</v>
      </c>
      <c r="H31" s="573">
        <f>+AS24</f>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ht="27" customHeight="1" thickBot="1" thickTop="1">
      <c r="B32" s="560" t="s">
        <v>427</v>
      </c>
      <c r="C32" s="561"/>
      <c r="D32" s="584">
        <v>0</v>
      </c>
      <c r="E32" s="584"/>
      <c r="F32" s="584"/>
      <c r="G32" s="194" t="s">
        <v>197</v>
      </c>
      <c r="H32" s="573">
        <f>+AS27</f>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ht="27" customHeight="1" thickBot="1">
      <c r="B33" s="556" t="s">
        <v>428</v>
      </c>
      <c r="C33" s="557"/>
      <c r="D33" s="640">
        <v>0</v>
      </c>
      <c r="E33" s="641"/>
      <c r="F33" s="641"/>
      <c r="G33" s="195" t="s">
        <v>197</v>
      </c>
      <c r="H33" s="626">
        <f>+AS31</f>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ht="24" customHeight="1">
      <c r="C34" s="258">
        <f>+IF(D30=0,"",IF(D29&lt;D30,"エラー !：上の表は、⑩の内数である⑪の量が⑩を超えています",""))</f>
      </c>
      <c r="AA34" s="567"/>
      <c r="AB34" s="568"/>
      <c r="AC34" s="568"/>
      <c r="AD34" s="568"/>
      <c r="AE34" s="568"/>
      <c r="AF34" s="568"/>
      <c r="AG34" s="568"/>
      <c r="AH34" s="568"/>
      <c r="AI34" s="568"/>
      <c r="AJ34" s="568"/>
      <c r="AK34" s="568"/>
      <c r="AL34" s="568"/>
      <c r="AM34" s="568"/>
      <c r="AN34" s="568"/>
      <c r="AO34" s="571"/>
      <c r="AP34" s="188"/>
      <c r="AW34" s="405"/>
    </row>
    <row r="35" ht="15" customHeight="1">
      <c r="C35" s="259">
        <f>+IF(D31=0,"",IF(D29&lt;D31,"エラー !：上の表は、⑩の内数である⑫の量が⑩を超えています",""))</f>
      </c>
      <c r="AF35" s="64"/>
      <c r="AG35" s="64"/>
      <c r="AH35" s="64"/>
      <c r="AI35" s="64"/>
      <c r="AJ35" s="64"/>
      <c r="AK35" s="64"/>
      <c r="AL35" s="53"/>
      <c r="AM35" s="53"/>
      <c r="AN35" s="53"/>
      <c r="AO35" s="53"/>
      <c r="AP35" s="53"/>
      <c r="AQ35" s="53"/>
      <c r="AR35" s="53"/>
    </row>
    <row r="36" ht="15" customHeight="1">
      <c r="C36" s="259">
        <f>+IF(D32=0,"",IF(D29&lt;D32,"エラー !：上の表は、⑩の内数である⑬の量が⑩を超えています",""))</f>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ht="15" customHeight="1">
      <c r="C37" s="259">
        <f>+IF(D33=0,"",IF(D29&lt;D33,"エラー !：上の表は、⑩の内数である⑭の量が⑩を超えています",""))</f>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ht="13">
      <c r="H42" s="278"/>
      <c r="I42" s="68"/>
      <c r="J42" s="68"/>
      <c r="K42" s="68"/>
      <c r="R42" s="68"/>
      <c r="S42" s="68"/>
      <c r="T42" s="68"/>
      <c r="AQ42" s="53"/>
      <c r="AR42" s="53"/>
      <c r="AS42" s="128"/>
      <c r="AT42" s="64"/>
      <c r="AY42" s="53"/>
      <c r="AZ42" s="53"/>
      <c r="BA42" s="53"/>
      <c r="BB42" s="53"/>
      <c r="BC42" s="53"/>
      <c r="BD42" s="53"/>
    </row>
    <row r="43">
      <c r="H43" s="278"/>
      <c r="I43" s="68"/>
      <c r="J43" s="68"/>
      <c r="K43" s="68"/>
      <c r="R43" s="68"/>
      <c r="S43" s="68"/>
      <c r="T43" s="68"/>
      <c r="AW43" s="68"/>
      <c r="AY43" s="53"/>
      <c r="AZ43" s="53"/>
      <c r="BA43" s="53"/>
      <c r="BB43" s="53"/>
      <c r="BC43" s="53"/>
      <c r="BD43" s="53"/>
    </row>
    <row r="44">
      <c r="H44" s="278"/>
      <c r="I44" s="68"/>
      <c r="J44" s="68"/>
      <c r="K44" s="68"/>
      <c r="R44" s="68"/>
      <c r="S44" s="68"/>
      <c r="T44" s="68"/>
      <c r="AW44" s="68"/>
    </row>
    <row r="45">
      <c r="H45" s="278"/>
      <c r="I45" s="68"/>
      <c r="J45" s="68"/>
      <c r="K45" s="68"/>
      <c r="R45" s="68"/>
      <c r="S45" s="68"/>
      <c r="T45" s="68"/>
    </row>
    <row r="46">
      <c r="H46" s="278"/>
      <c r="I46" s="68"/>
      <c r="J46" s="68"/>
      <c r="K46" s="68"/>
      <c r="R46" s="68"/>
      <c r="S46" s="68"/>
      <c r="T46" s="68"/>
    </row>
    <row r="47" ht="13">
      <c r="H47" s="278"/>
      <c r="I47" s="68"/>
      <c r="J47" s="68"/>
      <c r="K47" s="68"/>
      <c r="R47" s="68"/>
      <c r="S47" s="68"/>
      <c r="T47" s="68"/>
      <c r="BH47" s="69"/>
      <c r="BI47" s="69"/>
      <c r="BJ47" s="67"/>
    </row>
    <row r="48">
      <c r="I48" s="68"/>
      <c r="J48" s="68"/>
      <c r="K48" s="68"/>
      <c r="R48" s="68"/>
      <c r="S48" s="68"/>
      <c r="T48" s="68"/>
      <c r="BH48" s="67"/>
    </row>
    <row r="49">
      <c r="G49" s="68"/>
      <c r="H49" s="68"/>
      <c r="I49" s="68"/>
      <c r="J49" s="68"/>
      <c r="K49" s="68"/>
      <c r="R49" s="68"/>
      <c r="S49" s="68"/>
      <c r="T49" s="68"/>
      <c r="BE49" s="67"/>
      <c r="BF49" s="67"/>
      <c r="BG49" s="67"/>
      <c r="BH49" s="67"/>
    </row>
    <row r="50">
      <c r="G50" s="68"/>
      <c r="H50" s="68"/>
      <c r="I50" s="68"/>
      <c r="J50" s="68"/>
      <c r="K50" s="68"/>
      <c r="R50" s="68"/>
      <c r="S50" s="68"/>
      <c r="T50" s="68"/>
      <c r="BE50" s="67"/>
      <c r="BF50" s="67"/>
      <c r="BG50" s="67"/>
      <c r="BH50" s="67"/>
    </row>
    <row r="51">
      <c r="G51" s="68"/>
      <c r="H51" s="68"/>
      <c r="I51" s="68"/>
      <c r="J51" s="68"/>
      <c r="K51" s="68"/>
      <c r="R51" s="68"/>
      <c r="S51" s="68"/>
      <c r="T51" s="68"/>
      <c r="BE51" s="67"/>
      <c r="BF51" s="67"/>
      <c r="BG51" s="67"/>
      <c r="BH51" s="67"/>
    </row>
    <row r="52">
      <c r="G52" s="68"/>
      <c r="H52" s="68"/>
      <c r="I52" s="68"/>
      <c r="J52" s="68"/>
      <c r="K52" s="68"/>
      <c r="R52" s="68"/>
      <c r="S52" s="68"/>
      <c r="T52" s="68"/>
      <c r="BE52" s="67"/>
      <c r="BF52" s="67"/>
      <c r="BG52" s="67"/>
      <c r="BH52" s="67"/>
    </row>
    <row r="53">
      <c r="G53" s="68"/>
      <c r="H53" s="68"/>
      <c r="I53" s="68"/>
      <c r="J53" s="68"/>
      <c r="K53" s="68"/>
      <c r="R53" s="68"/>
      <c r="S53" s="68"/>
      <c r="T53" s="68"/>
      <c r="BE53" s="67"/>
      <c r="BG53" s="67"/>
      <c r="BH53" s="67"/>
      <c r="BI53" s="67"/>
      <c r="BJ53" s="67"/>
    </row>
    <row r="54">
      <c r="G54" s="68"/>
      <c r="H54" s="68"/>
      <c r="I54" s="68"/>
      <c r="J54" s="68"/>
      <c r="K54" s="68"/>
      <c r="R54" s="68"/>
      <c r="S54" s="68"/>
      <c r="T54" s="68"/>
      <c r="BD54" s="67"/>
      <c r="BE54" s="70"/>
      <c r="BG54" s="67"/>
      <c r="BH54" s="67"/>
      <c r="BI54" s="67"/>
      <c r="BJ54" s="67"/>
    </row>
    <row r="55">
      <c r="G55" s="68"/>
      <c r="H55" s="68"/>
      <c r="I55" s="68"/>
      <c r="J55" s="68"/>
      <c r="K55" s="68"/>
      <c r="R55" s="68"/>
      <c r="S55" s="68"/>
      <c r="T55" s="68"/>
      <c r="BD55" s="67"/>
      <c r="BE55" s="70"/>
      <c r="BG55" s="67"/>
      <c r="BH55" s="67"/>
      <c r="BI55" s="67"/>
      <c r="BJ55" s="67"/>
    </row>
    <row r="56">
      <c r="G56" s="68"/>
      <c r="H56" s="68"/>
      <c r="I56" s="68"/>
      <c r="J56" s="68"/>
      <c r="K56" s="68"/>
      <c r="R56" s="68"/>
      <c r="S56" s="68"/>
      <c r="T56" s="68"/>
      <c r="BD56" s="67"/>
      <c r="BE56" s="70"/>
      <c r="BG56" s="67"/>
      <c r="BH56" s="67"/>
      <c r="BI56" s="67"/>
      <c r="BJ56" s="67"/>
    </row>
    <row r="57">
      <c r="G57" s="68"/>
      <c r="H57" s="68"/>
      <c r="I57" s="68"/>
      <c r="BD57" s="67"/>
      <c r="BE57" s="70"/>
      <c r="BG57" s="67"/>
      <c r="BH57" s="67"/>
      <c r="BI57" s="67"/>
      <c r="BJ57" s="67"/>
    </row>
    <row r="58" ht="12.5">
      <c r="G58" s="68"/>
      <c r="H58" s="68"/>
      <c r="I58" s="68"/>
      <c r="L58" s="68"/>
      <c r="M58" s="71"/>
      <c r="N58" s="68"/>
      <c r="O58" s="68"/>
      <c r="BD58" s="67"/>
      <c r="BE58" s="70"/>
      <c r="BG58" s="67"/>
      <c r="BH58" s="67"/>
      <c r="BI58" s="67"/>
      <c r="BJ58" s="67"/>
    </row>
    <row r="59">
      <c r="G59" s="68"/>
      <c r="H59" s="68"/>
      <c r="I59" s="68"/>
      <c r="BD59" s="67"/>
      <c r="BE59" s="70"/>
      <c r="BG59" s="67"/>
      <c r="BH59" s="67"/>
      <c r="BI59" s="67"/>
      <c r="BJ59" s="67"/>
    </row>
    <row r="60">
      <c r="G60" s="68"/>
      <c r="H60" s="68"/>
      <c r="I60" s="68"/>
      <c r="BD60" s="67"/>
      <c r="BE60" s="70"/>
      <c r="BG60" s="67"/>
      <c r="BH60" s="67"/>
      <c r="BI60" s="67"/>
      <c r="BJ60" s="67"/>
    </row>
    <row r="61">
      <c r="G61" s="68"/>
      <c r="H61" s="68"/>
      <c r="I61" s="68"/>
      <c r="BD61" s="67"/>
      <c r="BE61" s="70"/>
      <c r="BG61" s="67"/>
      <c r="BH61" s="67"/>
      <c r="BI61" s="67"/>
      <c r="BJ61" s="67"/>
    </row>
    <row r="62">
      <c r="BD62" s="67"/>
      <c r="BE62" s="70"/>
      <c r="BG62" s="67"/>
      <c r="BH62" s="67"/>
      <c r="BI62" s="67"/>
      <c r="BJ62" s="67"/>
    </row>
    <row r="63">
      <c r="BD63" s="67"/>
      <c r="BE63" s="70"/>
      <c r="BG63" s="67"/>
      <c r="BH63" s="67"/>
      <c r="BI63" s="67"/>
      <c r="BJ63" s="67"/>
    </row>
    <row r="64">
      <c r="BD64" s="67"/>
      <c r="BE64" s="70"/>
      <c r="BG64" s="67"/>
      <c r="BH64" s="67"/>
      <c r="BI64" s="67"/>
      <c r="BJ64" s="67"/>
    </row>
    <row r="65">
      <c r="BD65" s="67"/>
      <c r="BE65" s="70"/>
      <c r="BG65" s="67"/>
      <c r="BH65" s="67"/>
      <c r="BI65" s="67"/>
      <c r="BJ65" s="67"/>
    </row>
    <row r="66">
      <c r="BD66" s="67"/>
      <c r="BE66" s="70"/>
      <c r="BG66" s="67"/>
      <c r="BH66" s="67"/>
      <c r="BI66" s="67"/>
      <c r="BJ66" s="67"/>
    </row>
    <row r="67">
      <c r="BD67" s="67"/>
      <c r="BE67" s="70"/>
      <c r="BG67" s="67"/>
      <c r="BH67" s="67"/>
      <c r="BI67" s="67"/>
      <c r="BJ67" s="67"/>
    </row>
    <row r="69" ht="12.5">
      <c r="L69" s="68"/>
      <c r="M69" s="71"/>
      <c r="N69" s="68"/>
      <c r="O69" s="68"/>
    </row>
    <row r="70" ht="12.5">
      <c r="L70" s="68"/>
      <c r="M70" s="71"/>
      <c r="N70" s="68"/>
      <c r="O70" s="68"/>
    </row>
    <row r="71" ht="12.5">
      <c r="L71" s="68"/>
      <c r="M71" s="71"/>
      <c r="N71" s="68"/>
      <c r="O71" s="68"/>
    </row>
    <row r="72" ht="12.5">
      <c r="L72" s="68"/>
      <c r="M72" s="71"/>
      <c r="N72" s="68"/>
      <c r="O72" s="68"/>
    </row>
    <row r="73" ht="12.5">
      <c r="L73" s="68"/>
      <c r="M73" s="71"/>
      <c r="N73" s="68"/>
      <c r="O73" s="68"/>
    </row>
    <row r="74" ht="12.5">
      <c r="L74" s="68"/>
      <c r="M74" s="71"/>
      <c r="N74" s="68"/>
      <c r="O74" s="68"/>
    </row>
    <row r="75" ht="12.5">
      <c r="L75" s="68"/>
      <c r="M75" s="71"/>
      <c r="N75" s="68"/>
      <c r="O75" s="68"/>
    </row>
    <row r="76" ht="12.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3" right="0.5905511811023623" top="0.6299212598425197" bottom="0.3937007874015748" header="0.5118110236220472" footer="0"/>
  <pageSetup paperSize="9" scale="66"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codeName="Sheet8">
    <pageSetUpPr fitToPage="1"/>
  </sheetPr>
  <dimension ref="B1:BJ76"/>
  <sheetViews>
    <sheetView showGridLines="0" zoomScaleNormal="100" workbookViewId="0">
      <selection pane="topLeft" activeCell="B2" sqref="B2:H3"/>
    </sheetView>
  </sheetViews>
  <sheetFormatPr defaultColWidth="9" defaultRowHeight="12"/>
  <cols>
    <col min="1" max="2" width="2.90625" style="40" customWidth="1"/>
    <col min="3" max="3" width="18.36328125" style="40" customWidth="1"/>
    <col min="4" max="5" width="4.36328125" style="40" customWidth="1"/>
    <col min="6" max="6" width="3.90625" style="40" customWidth="1"/>
    <col min="7" max="7" width="2.36328125" style="40" customWidth="1"/>
    <col min="8" max="8" width="10.36328125" style="40" customWidth="1"/>
    <col min="9" max="9" width="2.36328125" style="40" customWidth="1"/>
    <col min="10" max="11" width="2.453125" style="40" customWidth="1"/>
    <col min="12" max="15" width="2.90625" style="40" customWidth="1"/>
    <col min="16" max="16" width="3" style="40" customWidth="1"/>
    <col min="17" max="19" width="4.90625" style="40" customWidth="1"/>
    <col min="20" max="22" width="2.90625" style="40" customWidth="1"/>
    <col min="23" max="24" width="2.453125" style="40" customWidth="1"/>
    <col min="25" max="25" width="2.90625" style="40" customWidth="1"/>
    <col min="26" max="26" width="7.90625" style="40" customWidth="1"/>
    <col min="27" max="27" width="4.9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90625" style="40" customWidth="1"/>
    <col min="36" max="37" width="4.36328125" style="40" customWidth="1"/>
    <col min="38" max="38" width="3.36328125" style="40" customWidth="1"/>
    <col min="39" max="40" width="2.90625" style="40" customWidth="1"/>
    <col min="41" max="41" width="10.90625" style="40" customWidth="1"/>
    <col min="42" max="42" width="2.90625" style="40" customWidth="1"/>
    <col min="43" max="44" width="2.453125" style="40" customWidth="1"/>
    <col min="45" max="45" width="2.90625" style="40" customWidth="1"/>
    <col min="46" max="46" width="7.90625" style="40" customWidth="1"/>
    <col min="47" max="47" width="11.90625" style="40" customWidth="1"/>
    <col min="48" max="48" width="1.90625" style="40" customWidth="1"/>
    <col min="49" max="49" width="5.36328125" style="40" customWidth="1"/>
    <col min="50" max="58" width="9" style="40" customWidth="1"/>
    <col min="59" max="59" width="16.08984375" style="40" customWidth="1"/>
    <col min="60" max="16384" width="9" style="40" customWidth="1"/>
  </cols>
  <sheetData>
    <row r="1" ht="27" customHeight="1">
      <c r="F1" s="39"/>
      <c r="S1" s="85" t="s">
        <v>94</v>
      </c>
      <c r="T1" s="85" t="s">
        <v>282</v>
      </c>
    </row>
    <row r="2"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ht="13.4"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f>+表紙!N28</f>
      </c>
      <c r="AT4" s="601"/>
      <c r="AU4" s="273">
        <f>+表紙!O28</f>
      </c>
      <c r="AV4" s="108"/>
      <c r="AW4" s="405"/>
    </row>
    <row r="5"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f>+表紙!F47</f>
      </c>
      <c r="AG5" s="572"/>
      <c r="AH5" s="572"/>
      <c r="AI5" s="572"/>
      <c r="AJ5" s="572"/>
      <c r="AK5" s="572"/>
      <c r="AL5" s="572"/>
      <c r="AM5" s="572"/>
      <c r="AN5" s="572"/>
      <c r="AO5" s="572"/>
      <c r="AP5" s="572"/>
      <c r="AQ5" s="572"/>
      <c r="AR5" s="572"/>
      <c r="AS5" s="572"/>
      <c r="AT5" s="572"/>
      <c r="AU5" s="572"/>
      <c r="AV5" s="242"/>
      <c r="AW5" s="405"/>
    </row>
    <row r="6"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ht="28.4" customHeight="1" thickBot="1">
      <c r="B7" s="645" t="s">
        <v>89</v>
      </c>
      <c r="C7" s="646"/>
      <c r="D7" s="615" t="s">
        <v>212</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ht="28.4" customHeight="1" thickBot="1" thickTop="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ht="24.75" customHeight="1" thickBot="1" thickTop="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ht="24.75" customHeight="1" thickBot="1" thickTop="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ht="27" customHeight="1" thickBot="1" thickTop="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ht="24.75" customHeight="1" thickBot="1" thickTop="1">
      <c r="F12" s="603">
        <f>+ROUND(P12,1)+ROUND(P15,1)+ROUND(P18,1)+ROUND(P24,1)+P27-ROUND(F15,1)</f>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ht="24.75" customHeight="1" thickBot="1" thickTop="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ht="27" customHeight="1" thickBot="1" thickTop="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ht="24.75" customHeight="1" thickBot="1" thickTop="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ht="27" customHeight="1" thickBot="1" thickTop="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ht="24.75" customHeight="1" thickBot="1" thickTop="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ht="27" customHeight="1" thickBot="1" thickTop="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ht="25.4"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ht="25.5" customHeight="1" thickBot="1" thickTop="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ht="27" customHeight="1" thickBot="1" thickTop="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ht="27" customHeight="1" thickBot="1">
      <c r="B24" s="560" t="s">
        <v>199</v>
      </c>
      <c r="C24" s="561"/>
      <c r="D24" s="584">
        <v>0</v>
      </c>
      <c r="E24" s="584"/>
      <c r="F24" s="584"/>
      <c r="G24" s="194" t="s">
        <v>197</v>
      </c>
      <c r="H24" s="573">
        <f>+F12</f>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c>
      <c r="AT24" s="604"/>
      <c r="AU24" s="604"/>
      <c r="AV24" s="52" t="s">
        <v>13</v>
      </c>
      <c r="AW24" s="405"/>
    </row>
    <row r="25" ht="27" customHeight="1" thickBot="1">
      <c r="B25" s="560" t="s">
        <v>200</v>
      </c>
      <c r="C25" s="561"/>
      <c r="D25" s="584">
        <v>0</v>
      </c>
      <c r="E25" s="584"/>
      <c r="F25" s="584"/>
      <c r="G25" s="194" t="s">
        <v>197</v>
      </c>
      <c r="H25" s="573">
        <f>+P12+AH9</f>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ht="27" customHeight="1" thickBot="1" thickTop="1">
      <c r="B26" s="560" t="s">
        <v>201</v>
      </c>
      <c r="C26" s="561"/>
      <c r="D26" s="584">
        <v>0</v>
      </c>
      <c r="E26" s="584"/>
      <c r="F26" s="584"/>
      <c r="G26" s="194" t="s">
        <v>197</v>
      </c>
      <c r="H26" s="573">
        <f>+P21</f>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ht="27" customHeight="1" thickBot="1">
      <c r="B27" s="560" t="s">
        <v>222</v>
      </c>
      <c r="C27" s="561"/>
      <c r="D27" s="584">
        <v>0</v>
      </c>
      <c r="E27" s="584"/>
      <c r="F27" s="584"/>
      <c r="G27" s="194" t="s">
        <v>197</v>
      </c>
      <c r="H27" s="573">
        <f>+Y21</f>
      </c>
      <c r="I27" s="574"/>
      <c r="J27" s="194" t="s">
        <v>197</v>
      </c>
      <c r="M27" s="582"/>
      <c r="P27" s="587">
        <f>+R30+ROUND(R33,1)</f>
      </c>
      <c r="Q27" s="633"/>
      <c r="R27" s="633"/>
      <c r="S27" s="633"/>
      <c r="T27" s="44" t="s">
        <v>38</v>
      </c>
      <c r="U27" s="64"/>
      <c r="V27" s="64"/>
      <c r="Y27" s="62" t="s">
        <v>39</v>
      </c>
      <c r="Z27" s="65"/>
      <c r="AH27" s="53"/>
      <c r="AI27" s="53"/>
      <c r="AJ27" s="53"/>
      <c r="AK27" s="53"/>
      <c r="AL27" s="603">
        <f>+AH18+P27</f>
      </c>
      <c r="AM27" s="604"/>
      <c r="AN27" s="604"/>
      <c r="AO27" s="604"/>
      <c r="AP27" s="52" t="s">
        <v>13</v>
      </c>
      <c r="AQ27" s="267"/>
      <c r="AR27" s="128"/>
      <c r="AS27" s="606"/>
      <c r="AT27" s="607"/>
      <c r="AU27" s="607"/>
      <c r="AV27" s="52" t="s">
        <v>13</v>
      </c>
      <c r="AW27" s="405"/>
    </row>
    <row r="28" ht="27" customHeight="1" thickBot="1" thickTop="1">
      <c r="B28" s="575" t="s">
        <v>331</v>
      </c>
      <c r="C28" s="576"/>
      <c r="D28" s="584">
        <v>0</v>
      </c>
      <c r="E28" s="584"/>
      <c r="F28" s="584"/>
      <c r="G28" s="194" t="s">
        <v>197</v>
      </c>
      <c r="H28" s="573">
        <f>+P15+AH12</f>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ht="27" customHeight="1" thickBot="1" thickTop="1">
      <c r="B29" s="560" t="s">
        <v>223</v>
      </c>
      <c r="C29" s="561"/>
      <c r="D29" s="584">
        <v>0</v>
      </c>
      <c r="E29" s="584"/>
      <c r="F29" s="584"/>
      <c r="G29" s="194" t="s">
        <v>197</v>
      </c>
      <c r="H29" s="573">
        <f>+AL27</f>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ht="27" customHeight="1" thickBot="1">
      <c r="B30" s="560" t="s">
        <v>224</v>
      </c>
      <c r="C30" s="561"/>
      <c r="D30" s="584">
        <v>0</v>
      </c>
      <c r="E30" s="584"/>
      <c r="F30" s="584"/>
      <c r="G30" s="194" t="s">
        <v>197</v>
      </c>
      <c r="H30" s="573">
        <f>+AL30</f>
      </c>
      <c r="I30" s="574"/>
      <c r="J30" s="194" t="s">
        <v>197</v>
      </c>
      <c r="M30" s="582"/>
      <c r="P30" s="56"/>
      <c r="R30" s="587">
        <f>+ROUND(AA28,1)+ROUND(AA29,1)+ROUND(AA30,1)</f>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ht="27" customHeight="1" thickBot="1" thickTop="1">
      <c r="B31" s="560" t="s">
        <v>225</v>
      </c>
      <c r="C31" s="561"/>
      <c r="D31" s="584">
        <v>0</v>
      </c>
      <c r="E31" s="584"/>
      <c r="F31" s="584"/>
      <c r="G31" s="194" t="s">
        <v>197</v>
      </c>
      <c r="H31" s="573">
        <f>+AS24</f>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ht="27" customHeight="1" thickBot="1" thickTop="1">
      <c r="B32" s="560" t="s">
        <v>427</v>
      </c>
      <c r="C32" s="561"/>
      <c r="D32" s="584">
        <v>0</v>
      </c>
      <c r="E32" s="584"/>
      <c r="F32" s="584"/>
      <c r="G32" s="194" t="s">
        <v>197</v>
      </c>
      <c r="H32" s="573">
        <f>+AS27</f>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ht="27" customHeight="1" thickBot="1">
      <c r="B33" s="556" t="s">
        <v>428</v>
      </c>
      <c r="C33" s="557"/>
      <c r="D33" s="640">
        <v>0</v>
      </c>
      <c r="E33" s="641"/>
      <c r="F33" s="641"/>
      <c r="G33" s="195" t="s">
        <v>197</v>
      </c>
      <c r="H33" s="626">
        <f>+AS31</f>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ht="24" customHeight="1">
      <c r="C34" s="258">
        <f>+IF(D30=0,"",IF(D29&lt;D30,"エラー !：上の表は、⑩の内数である⑪の量が⑩を超えています",""))</f>
      </c>
      <c r="AA34" s="567"/>
      <c r="AB34" s="568"/>
      <c r="AC34" s="568"/>
      <c r="AD34" s="568"/>
      <c r="AE34" s="568"/>
      <c r="AF34" s="568"/>
      <c r="AG34" s="568"/>
      <c r="AH34" s="568"/>
      <c r="AI34" s="568"/>
      <c r="AJ34" s="568"/>
      <c r="AK34" s="568"/>
      <c r="AL34" s="568"/>
      <c r="AM34" s="568"/>
      <c r="AN34" s="568"/>
      <c r="AO34" s="571"/>
      <c r="AP34" s="188"/>
      <c r="AW34" s="405"/>
    </row>
    <row r="35" ht="15" customHeight="1">
      <c r="C35" s="259">
        <f>+IF(D31=0,"",IF(D29&lt;D31,"エラー !：上の表は、⑩の内数である⑫の量が⑩を超えています",""))</f>
      </c>
      <c r="AF35" s="64"/>
      <c r="AG35" s="64"/>
      <c r="AH35" s="64"/>
      <c r="AI35" s="64"/>
      <c r="AJ35" s="64"/>
      <c r="AK35" s="64"/>
      <c r="AL35" s="53"/>
      <c r="AM35" s="53"/>
      <c r="AN35" s="53"/>
      <c r="AO35" s="53"/>
      <c r="AP35" s="53"/>
      <c r="AQ35" s="53"/>
      <c r="AR35" s="53"/>
    </row>
    <row r="36" ht="15" customHeight="1">
      <c r="C36" s="259">
        <f>+IF(D32=0,"",IF(D29&lt;D32,"エラー !：上の表は、⑩の内数である⑬の量が⑩を超えています",""))</f>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ht="15" customHeight="1">
      <c r="C37" s="259">
        <f>+IF(D33=0,"",IF(D29&lt;D33,"エラー !：上の表は、⑩の内数である⑭の量が⑩を超えています",""))</f>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ht="13">
      <c r="H42" s="278"/>
      <c r="I42" s="68"/>
      <c r="J42" s="68"/>
      <c r="K42" s="68"/>
      <c r="R42" s="68"/>
      <c r="S42" s="68"/>
      <c r="T42" s="68"/>
      <c r="AQ42" s="53"/>
      <c r="AR42" s="53"/>
      <c r="AS42" s="128"/>
      <c r="AT42" s="64"/>
      <c r="AY42" s="53"/>
      <c r="AZ42" s="53"/>
      <c r="BA42" s="53"/>
      <c r="BB42" s="53"/>
      <c r="BC42" s="53"/>
      <c r="BD42" s="53"/>
    </row>
    <row r="43">
      <c r="H43" s="278"/>
      <c r="I43" s="68"/>
      <c r="J43" s="68"/>
      <c r="K43" s="68"/>
      <c r="R43" s="68"/>
      <c r="S43" s="68"/>
      <c r="T43" s="68"/>
      <c r="AW43" s="68"/>
      <c r="AY43" s="53"/>
      <c r="AZ43" s="53"/>
      <c r="BA43" s="53"/>
      <c r="BB43" s="53"/>
      <c r="BC43" s="53"/>
      <c r="BD43" s="53"/>
    </row>
    <row r="44">
      <c r="H44" s="278"/>
      <c r="I44" s="68"/>
      <c r="J44" s="68"/>
      <c r="K44" s="68"/>
      <c r="R44" s="68"/>
      <c r="S44" s="68"/>
      <c r="T44" s="68"/>
      <c r="AW44" s="68"/>
    </row>
    <row r="45">
      <c r="H45" s="278"/>
      <c r="I45" s="68"/>
      <c r="J45" s="68"/>
      <c r="K45" s="68"/>
      <c r="R45" s="68"/>
      <c r="S45" s="68"/>
      <c r="T45" s="68"/>
    </row>
    <row r="46">
      <c r="H46" s="278"/>
      <c r="I46" s="68"/>
      <c r="J46" s="68"/>
      <c r="K46" s="68"/>
      <c r="R46" s="68"/>
      <c r="S46" s="68"/>
      <c r="T46" s="68"/>
    </row>
    <row r="47" ht="13">
      <c r="H47" s="278"/>
      <c r="I47" s="68"/>
      <c r="J47" s="68"/>
      <c r="K47" s="68"/>
      <c r="R47" s="68"/>
      <c r="S47" s="68"/>
      <c r="T47" s="68"/>
      <c r="BH47" s="69"/>
      <c r="BI47" s="69"/>
      <c r="BJ47" s="67"/>
    </row>
    <row r="48">
      <c r="I48" s="68"/>
      <c r="J48" s="68"/>
      <c r="K48" s="68"/>
      <c r="R48" s="68"/>
      <c r="S48" s="68"/>
      <c r="T48" s="68"/>
      <c r="BH48" s="67"/>
    </row>
    <row r="49">
      <c r="G49" s="68"/>
      <c r="H49" s="68"/>
      <c r="I49" s="68"/>
      <c r="J49" s="68"/>
      <c r="K49" s="68"/>
      <c r="R49" s="68"/>
      <c r="S49" s="68"/>
      <c r="T49" s="68"/>
      <c r="BE49" s="67"/>
      <c r="BF49" s="67"/>
      <c r="BG49" s="67"/>
      <c r="BH49" s="67"/>
    </row>
    <row r="50">
      <c r="G50" s="68"/>
      <c r="H50" s="68"/>
      <c r="I50" s="68"/>
      <c r="J50" s="68"/>
      <c r="K50" s="68"/>
      <c r="R50" s="68"/>
      <c r="S50" s="68"/>
      <c r="T50" s="68"/>
      <c r="BE50" s="67"/>
      <c r="BF50" s="67"/>
      <c r="BG50" s="67"/>
      <c r="BH50" s="67"/>
    </row>
    <row r="51">
      <c r="G51" s="68"/>
      <c r="H51" s="68"/>
      <c r="I51" s="68"/>
      <c r="J51" s="68"/>
      <c r="K51" s="68"/>
      <c r="R51" s="68"/>
      <c r="S51" s="68"/>
      <c r="T51" s="68"/>
      <c r="BE51" s="67"/>
      <c r="BF51" s="67"/>
      <c r="BG51" s="67"/>
      <c r="BH51" s="67"/>
    </row>
    <row r="52">
      <c r="G52" s="68"/>
      <c r="H52" s="68"/>
      <c r="I52" s="68"/>
      <c r="J52" s="68"/>
      <c r="K52" s="68"/>
      <c r="R52" s="68"/>
      <c r="S52" s="68"/>
      <c r="T52" s="68"/>
      <c r="BE52" s="67"/>
      <c r="BF52" s="67"/>
      <c r="BG52" s="67"/>
      <c r="BH52" s="67"/>
    </row>
    <row r="53">
      <c r="G53" s="68"/>
      <c r="H53" s="68"/>
      <c r="I53" s="68"/>
      <c r="J53" s="68"/>
      <c r="K53" s="68"/>
      <c r="R53" s="68"/>
      <c r="S53" s="68"/>
      <c r="T53" s="68"/>
      <c r="BE53" s="67"/>
      <c r="BG53" s="67"/>
      <c r="BH53" s="67"/>
      <c r="BI53" s="67"/>
      <c r="BJ53" s="67"/>
    </row>
    <row r="54">
      <c r="G54" s="68"/>
      <c r="H54" s="68"/>
      <c r="I54" s="68"/>
      <c r="J54" s="68"/>
      <c r="K54" s="68"/>
      <c r="R54" s="68"/>
      <c r="S54" s="68"/>
      <c r="T54" s="68"/>
      <c r="BD54" s="67"/>
      <c r="BE54" s="70"/>
      <c r="BG54" s="67"/>
      <c r="BH54" s="67"/>
      <c r="BI54" s="67"/>
      <c r="BJ54" s="67"/>
    </row>
    <row r="55">
      <c r="G55" s="68"/>
      <c r="H55" s="68"/>
      <c r="I55" s="68"/>
      <c r="J55" s="68"/>
      <c r="K55" s="68"/>
      <c r="R55" s="68"/>
      <c r="S55" s="68"/>
      <c r="T55" s="68"/>
      <c r="BD55" s="67"/>
      <c r="BE55" s="70"/>
      <c r="BG55" s="67"/>
      <c r="BH55" s="67"/>
      <c r="BI55" s="67"/>
      <c r="BJ55" s="67"/>
    </row>
    <row r="56">
      <c r="G56" s="68"/>
      <c r="H56" s="68"/>
      <c r="I56" s="68"/>
      <c r="J56" s="68"/>
      <c r="K56" s="68"/>
      <c r="R56" s="68"/>
      <c r="S56" s="68"/>
      <c r="T56" s="68"/>
      <c r="BD56" s="67"/>
      <c r="BE56" s="70"/>
      <c r="BG56" s="67"/>
      <c r="BH56" s="67"/>
      <c r="BI56" s="67"/>
      <c r="BJ56" s="67"/>
    </row>
    <row r="57">
      <c r="G57" s="68"/>
      <c r="H57" s="68"/>
      <c r="I57" s="68"/>
      <c r="BD57" s="67"/>
      <c r="BE57" s="70"/>
      <c r="BG57" s="67"/>
      <c r="BH57" s="67"/>
      <c r="BI57" s="67"/>
      <c r="BJ57" s="67"/>
    </row>
    <row r="58" ht="12.5">
      <c r="G58" s="68"/>
      <c r="H58" s="68"/>
      <c r="I58" s="68"/>
      <c r="L58" s="68"/>
      <c r="M58" s="71"/>
      <c r="N58" s="68"/>
      <c r="O58" s="68"/>
      <c r="BD58" s="67"/>
      <c r="BE58" s="70"/>
      <c r="BG58" s="67"/>
      <c r="BH58" s="67"/>
      <c r="BI58" s="67"/>
      <c r="BJ58" s="67"/>
    </row>
    <row r="59">
      <c r="G59" s="68"/>
      <c r="H59" s="68"/>
      <c r="I59" s="68"/>
      <c r="BD59" s="67"/>
      <c r="BE59" s="70"/>
      <c r="BG59" s="67"/>
      <c r="BH59" s="67"/>
      <c r="BI59" s="67"/>
      <c r="BJ59" s="67"/>
    </row>
    <row r="60">
      <c r="G60" s="68"/>
      <c r="H60" s="68"/>
      <c r="I60" s="68"/>
      <c r="BD60" s="67"/>
      <c r="BE60" s="70"/>
      <c r="BG60" s="67"/>
      <c r="BH60" s="67"/>
      <c r="BI60" s="67"/>
      <c r="BJ60" s="67"/>
    </row>
    <row r="61">
      <c r="G61" s="68"/>
      <c r="H61" s="68"/>
      <c r="I61" s="68"/>
      <c r="BD61" s="67"/>
      <c r="BE61" s="70"/>
      <c r="BG61" s="67"/>
      <c r="BH61" s="67"/>
      <c r="BI61" s="67"/>
      <c r="BJ61" s="67"/>
    </row>
    <row r="62">
      <c r="BD62" s="67"/>
      <c r="BE62" s="70"/>
      <c r="BG62" s="67"/>
      <c r="BH62" s="67"/>
      <c r="BI62" s="67"/>
      <c r="BJ62" s="67"/>
    </row>
    <row r="63">
      <c r="BD63" s="67"/>
      <c r="BE63" s="70"/>
      <c r="BG63" s="67"/>
      <c r="BH63" s="67"/>
      <c r="BI63" s="67"/>
      <c r="BJ63" s="67"/>
    </row>
    <row r="64">
      <c r="BD64" s="67"/>
      <c r="BE64" s="70"/>
      <c r="BG64" s="67"/>
      <c r="BH64" s="67"/>
      <c r="BI64" s="67"/>
      <c r="BJ64" s="67"/>
    </row>
    <row r="65">
      <c r="BD65" s="67"/>
      <c r="BE65" s="70"/>
      <c r="BG65" s="67"/>
      <c r="BH65" s="67"/>
      <c r="BI65" s="67"/>
      <c r="BJ65" s="67"/>
    </row>
    <row r="66">
      <c r="BD66" s="67"/>
      <c r="BE66" s="70"/>
      <c r="BG66" s="67"/>
      <c r="BH66" s="67"/>
      <c r="BI66" s="67"/>
      <c r="BJ66" s="67"/>
    </row>
    <row r="67">
      <c r="BD67" s="67"/>
      <c r="BE67" s="70"/>
      <c r="BG67" s="67"/>
      <c r="BH67" s="67"/>
      <c r="BI67" s="67"/>
      <c r="BJ67" s="67"/>
    </row>
    <row r="69" ht="12.5">
      <c r="L69" s="68"/>
      <c r="M69" s="71"/>
      <c r="N69" s="68"/>
      <c r="O69" s="68"/>
    </row>
    <row r="70" ht="12.5">
      <c r="L70" s="68"/>
      <c r="M70" s="71"/>
      <c r="N70" s="68"/>
      <c r="O70" s="68"/>
    </row>
    <row r="71" ht="12.5">
      <c r="L71" s="68"/>
      <c r="M71" s="71"/>
      <c r="N71" s="68"/>
      <c r="O71" s="68"/>
    </row>
    <row r="72" ht="12.5">
      <c r="L72" s="68"/>
      <c r="M72" s="71"/>
      <c r="N72" s="68"/>
      <c r="O72" s="68"/>
    </row>
    <row r="73" ht="12.5">
      <c r="L73" s="68"/>
      <c r="M73" s="71"/>
      <c r="N73" s="68"/>
      <c r="O73" s="68"/>
    </row>
    <row r="74" ht="12.5">
      <c r="L74" s="68"/>
      <c r="M74" s="71"/>
      <c r="N74" s="68"/>
      <c r="O74" s="68"/>
    </row>
    <row r="75" ht="12.5">
      <c r="L75" s="68"/>
      <c r="M75" s="71"/>
      <c r="N75" s="68"/>
      <c r="O75" s="68"/>
    </row>
    <row r="76" ht="12.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3" right="0.5905511811023623" top="0.6299212598425197" bottom="0.3937007874015748" header="0.5118110236220472" footer="0"/>
  <pageSetup paperSize="9" scale="66"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codeName="Sheet10">
    <pageSetUpPr fitToPage="1"/>
  </sheetPr>
  <dimension ref="B1:BJ76"/>
  <sheetViews>
    <sheetView showGridLines="0" zoomScaleNormal="100" workbookViewId="0">
      <selection pane="topLeft" activeCell="B2" sqref="B2:H3"/>
    </sheetView>
  </sheetViews>
  <sheetFormatPr defaultColWidth="9" defaultRowHeight="12"/>
  <cols>
    <col min="1" max="2" width="2.90625" style="40" customWidth="1"/>
    <col min="3" max="3" width="18.36328125" style="40" customWidth="1"/>
    <col min="4" max="5" width="4.36328125" style="40" customWidth="1"/>
    <col min="6" max="6" width="3.90625" style="40" customWidth="1"/>
    <col min="7" max="7" width="2.36328125" style="40" customWidth="1"/>
    <col min="8" max="8" width="10.36328125" style="40" customWidth="1"/>
    <col min="9" max="9" width="2.36328125" style="40" customWidth="1"/>
    <col min="10" max="11" width="2.453125" style="40" customWidth="1"/>
    <col min="12" max="15" width="2.90625" style="40" customWidth="1"/>
    <col min="16" max="16" width="3" style="40" customWidth="1"/>
    <col min="17" max="19" width="4.90625" style="40" customWidth="1"/>
    <col min="20" max="22" width="2.90625" style="40" customWidth="1"/>
    <col min="23" max="24" width="2.453125" style="40" customWidth="1"/>
    <col min="25" max="25" width="2.90625" style="40" customWidth="1"/>
    <col min="26" max="26" width="7.90625" style="40" customWidth="1"/>
    <col min="27" max="27" width="4.9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90625" style="40" customWidth="1"/>
    <col min="36" max="37" width="4.36328125" style="40" customWidth="1"/>
    <col min="38" max="38" width="3.36328125" style="40" customWidth="1"/>
    <col min="39" max="40" width="2.90625" style="40" customWidth="1"/>
    <col min="41" max="41" width="10.90625" style="40" customWidth="1"/>
    <col min="42" max="42" width="2.90625" style="40" customWidth="1"/>
    <col min="43" max="44" width="2.453125" style="40" customWidth="1"/>
    <col min="45" max="45" width="2.90625" style="40" customWidth="1"/>
    <col min="46" max="46" width="7.90625" style="40" customWidth="1"/>
    <col min="47" max="47" width="11.90625" style="40" customWidth="1"/>
    <col min="48" max="48" width="1.90625" style="40" customWidth="1"/>
    <col min="49" max="49" width="5.36328125" style="40" customWidth="1"/>
    <col min="50" max="58" width="9" style="40" customWidth="1"/>
    <col min="59" max="59" width="16.08984375" style="40" customWidth="1"/>
    <col min="60" max="16384" width="9" style="40" customWidth="1"/>
  </cols>
  <sheetData>
    <row r="1" ht="27" customHeight="1">
      <c r="F1" s="39"/>
      <c r="S1" s="85" t="s">
        <v>94</v>
      </c>
      <c r="T1" s="85" t="s">
        <v>282</v>
      </c>
    </row>
    <row r="2"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ht="13.4"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f>+表紙!N28</f>
      </c>
      <c r="AT4" s="601"/>
      <c r="AU4" s="273">
        <f>+表紙!O28</f>
      </c>
      <c r="AV4" s="108"/>
      <c r="AW4" s="405"/>
    </row>
    <row r="5"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f>+表紙!F47</f>
      </c>
      <c r="AG5" s="572"/>
      <c r="AH5" s="572"/>
      <c r="AI5" s="572"/>
      <c r="AJ5" s="572"/>
      <c r="AK5" s="572"/>
      <c r="AL5" s="572"/>
      <c r="AM5" s="572"/>
      <c r="AN5" s="572"/>
      <c r="AO5" s="572"/>
      <c r="AP5" s="572"/>
      <c r="AQ5" s="572"/>
      <c r="AR5" s="572"/>
      <c r="AS5" s="572"/>
      <c r="AT5" s="572"/>
      <c r="AU5" s="572"/>
      <c r="AV5" s="242"/>
      <c r="AW5" s="405"/>
    </row>
    <row r="6"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ht="28.4"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ht="28.4" customHeight="1" thickBot="1" thickTop="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ht="24.75" customHeight="1" thickBot="1" thickTop="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ht="24.75" customHeight="1" thickBot="1" thickTop="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ht="27" customHeight="1" thickBot="1" thickTop="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ht="24.75" customHeight="1" thickBot="1" thickTop="1">
      <c r="F12" s="603">
        <f>+ROUND(P12,1)+ROUND(P15,1)+ROUND(P18,1)+ROUND(P24,1)+P27-ROUND(F15,1)</f>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ht="24.75" customHeight="1" thickBot="1" thickTop="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ht="27" customHeight="1" thickBot="1" thickTop="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ht="24.75" customHeight="1" thickBot="1" thickTop="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ht="27" customHeight="1" thickBot="1" thickTop="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ht="24.75" customHeight="1" thickBot="1" thickTop="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ht="27" customHeight="1" thickBot="1" thickTop="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ht="25.4"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ht="25.5" customHeight="1" thickBot="1" thickTop="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ht="27" customHeight="1" thickBot="1" thickTop="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ht="27" customHeight="1" thickBot="1">
      <c r="B24" s="560" t="s">
        <v>199</v>
      </c>
      <c r="C24" s="561"/>
      <c r="D24" s="584">
        <v>138.3</v>
      </c>
      <c r="E24" s="584"/>
      <c r="F24" s="584"/>
      <c r="G24" s="194" t="s">
        <v>197</v>
      </c>
      <c r="H24" s="573">
        <f>+F12</f>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c>
      <c r="AT24" s="604"/>
      <c r="AU24" s="604"/>
      <c r="AV24" s="52" t="s">
        <v>13</v>
      </c>
      <c r="AW24" s="405"/>
    </row>
    <row r="25" ht="27" customHeight="1" thickBot="1">
      <c r="B25" s="560" t="s">
        <v>200</v>
      </c>
      <c r="C25" s="561"/>
      <c r="D25" s="584">
        <v>0</v>
      </c>
      <c r="E25" s="584"/>
      <c r="F25" s="584"/>
      <c r="G25" s="194" t="s">
        <v>197</v>
      </c>
      <c r="H25" s="573">
        <f>+P12+AH9</f>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ht="27" customHeight="1" thickBot="1" thickTop="1">
      <c r="B26" s="560" t="s">
        <v>201</v>
      </c>
      <c r="C26" s="561"/>
      <c r="D26" s="584">
        <v>0</v>
      </c>
      <c r="E26" s="584"/>
      <c r="F26" s="584"/>
      <c r="G26" s="194" t="s">
        <v>197</v>
      </c>
      <c r="H26" s="573">
        <f>+P21</f>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ht="27" customHeight="1" thickBot="1">
      <c r="B27" s="560" t="s">
        <v>222</v>
      </c>
      <c r="C27" s="561"/>
      <c r="D27" s="584">
        <v>0</v>
      </c>
      <c r="E27" s="584"/>
      <c r="F27" s="584"/>
      <c r="G27" s="194" t="s">
        <v>197</v>
      </c>
      <c r="H27" s="573">
        <f>+Y21</f>
      </c>
      <c r="I27" s="574"/>
      <c r="J27" s="194" t="s">
        <v>197</v>
      </c>
      <c r="M27" s="582"/>
      <c r="P27" s="587">
        <f>+R30+ROUND(R33,1)</f>
        <v>67.7</v>
      </c>
      <c r="Q27" s="633"/>
      <c r="R27" s="633"/>
      <c r="S27" s="633"/>
      <c r="T27" s="44" t="s">
        <v>38</v>
      </c>
      <c r="U27" s="64"/>
      <c r="V27" s="64"/>
      <c r="Y27" s="62" t="s">
        <v>39</v>
      </c>
      <c r="Z27" s="65"/>
      <c r="AH27" s="53"/>
      <c r="AI27" s="53"/>
      <c r="AJ27" s="53"/>
      <c r="AK27" s="53"/>
      <c r="AL27" s="603">
        <f>+AH18+P27</f>
        <v>67.7</v>
      </c>
      <c r="AM27" s="604"/>
      <c r="AN27" s="604"/>
      <c r="AO27" s="604"/>
      <c r="AP27" s="52" t="s">
        <v>13</v>
      </c>
      <c r="AQ27" s="267"/>
      <c r="AR27" s="128"/>
      <c r="AS27" s="606">
        <v>0</v>
      </c>
      <c r="AT27" s="607"/>
      <c r="AU27" s="607"/>
      <c r="AV27" s="52" t="s">
        <v>13</v>
      </c>
      <c r="AW27" s="405"/>
    </row>
    <row r="28" ht="27" customHeight="1" thickBot="1" thickTop="1">
      <c r="B28" s="575" t="s">
        <v>331</v>
      </c>
      <c r="C28" s="576"/>
      <c r="D28" s="584">
        <v>0</v>
      </c>
      <c r="E28" s="584"/>
      <c r="F28" s="584"/>
      <c r="G28" s="194" t="s">
        <v>197</v>
      </c>
      <c r="H28" s="573">
        <f>+P15+AH12</f>
      </c>
      <c r="I28" s="574"/>
      <c r="J28" s="194" t="s">
        <v>197</v>
      </c>
      <c r="M28" s="582"/>
      <c r="P28" s="56"/>
      <c r="U28" s="53"/>
      <c r="V28" s="53"/>
      <c r="Y28" s="588" t="s">
        <v>174</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ht="27" customHeight="1" thickBot="1" thickTop="1">
      <c r="B29" s="560" t="s">
        <v>223</v>
      </c>
      <c r="C29" s="561"/>
      <c r="D29" s="584">
        <v>138.3</v>
      </c>
      <c r="E29" s="584"/>
      <c r="F29" s="584"/>
      <c r="G29" s="194" t="s">
        <v>197</v>
      </c>
      <c r="H29" s="573">
        <f>+AL27</f>
      </c>
      <c r="I29" s="574"/>
      <c r="J29" s="194" t="s">
        <v>197</v>
      </c>
      <c r="M29" s="582"/>
      <c r="P29" s="56"/>
      <c r="Q29" s="144"/>
      <c r="R29" s="51" t="s">
        <v>182</v>
      </c>
      <c r="S29" s="628" t="s">
        <v>33</v>
      </c>
      <c r="T29" s="631"/>
      <c r="U29" s="631"/>
      <c r="V29" s="632"/>
      <c r="W29" s="48"/>
      <c r="X29" s="66"/>
      <c r="Y29" s="588" t="s">
        <v>257</v>
      </c>
      <c r="Z29" s="589"/>
      <c r="AA29" s="629">
        <v>67.7</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ht="27" customHeight="1" thickBot="1">
      <c r="B30" s="560" t="s">
        <v>224</v>
      </c>
      <c r="C30" s="561"/>
      <c r="D30" s="584">
        <v>85.1</v>
      </c>
      <c r="E30" s="584"/>
      <c r="F30" s="584"/>
      <c r="G30" s="194" t="s">
        <v>197</v>
      </c>
      <c r="H30" s="573">
        <f>+AL30</f>
      </c>
      <c r="I30" s="574"/>
      <c r="J30" s="194" t="s">
        <v>197</v>
      </c>
      <c r="M30" s="582"/>
      <c r="P30" s="56"/>
      <c r="R30" s="587">
        <f>+ROUND(AA28,1)+ROUND(AA29,1)+ROUND(AA30,1)</f>
        <v>67.7</v>
      </c>
      <c r="S30" s="633"/>
      <c r="T30" s="633"/>
      <c r="U30" s="633"/>
      <c r="V30" s="44" t="s">
        <v>16</v>
      </c>
      <c r="Y30" s="588" t="s">
        <v>185</v>
      </c>
      <c r="Z30" s="589"/>
      <c r="AA30" s="629"/>
      <c r="AB30" s="630"/>
      <c r="AC30" s="630"/>
      <c r="AD30" s="630"/>
      <c r="AE30" s="630"/>
      <c r="AF30" s="44" t="s">
        <v>13</v>
      </c>
      <c r="AL30" s="606">
        <v>66.6</v>
      </c>
      <c r="AM30" s="607"/>
      <c r="AN30" s="607"/>
      <c r="AO30" s="607"/>
      <c r="AP30" s="52" t="s">
        <v>13</v>
      </c>
      <c r="AS30" s="625"/>
      <c r="AT30" s="622"/>
      <c r="AU30" s="622"/>
      <c r="AV30" s="623"/>
      <c r="AW30" s="405"/>
    </row>
    <row r="31" ht="27" customHeight="1" thickBot="1" thickTop="1">
      <c r="B31" s="560" t="s">
        <v>225</v>
      </c>
      <c r="C31" s="561"/>
      <c r="D31" s="584">
        <v>51.2</v>
      </c>
      <c r="E31" s="584"/>
      <c r="F31" s="584"/>
      <c r="G31" s="194" t="s">
        <v>197</v>
      </c>
      <c r="H31" s="573">
        <f>+AS24</f>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ht="27" customHeight="1" thickBot="1" thickTop="1">
      <c r="B32" s="560" t="s">
        <v>427</v>
      </c>
      <c r="C32" s="561"/>
      <c r="D32" s="584">
        <v>0</v>
      </c>
      <c r="E32" s="584"/>
      <c r="F32" s="584"/>
      <c r="G32" s="194" t="s">
        <v>197</v>
      </c>
      <c r="H32" s="573">
        <f>+AS27</f>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ht="27" customHeight="1" thickBot="1">
      <c r="B33" s="556" t="s">
        <v>428</v>
      </c>
      <c r="C33" s="557"/>
      <c r="D33" s="640">
        <v>0</v>
      </c>
      <c r="E33" s="641"/>
      <c r="F33" s="641"/>
      <c r="G33" s="195" t="s">
        <v>197</v>
      </c>
      <c r="H33" s="626">
        <f>+AS31</f>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ht="24" customHeight="1">
      <c r="C34" s="258">
        <f>+IF(D30=0,"",IF(D29&lt;D30,"エラー !：上の表は、⑩の内数である⑪の量が⑩を超えています",""))</f>
      </c>
      <c r="AA34" s="567"/>
      <c r="AB34" s="568"/>
      <c r="AC34" s="568"/>
      <c r="AD34" s="568"/>
      <c r="AE34" s="568"/>
      <c r="AF34" s="568"/>
      <c r="AG34" s="568"/>
      <c r="AH34" s="568"/>
      <c r="AI34" s="568"/>
      <c r="AJ34" s="568"/>
      <c r="AK34" s="568"/>
      <c r="AL34" s="568"/>
      <c r="AM34" s="568"/>
      <c r="AN34" s="568"/>
      <c r="AO34" s="571"/>
      <c r="AP34" s="188"/>
      <c r="AW34" s="405"/>
    </row>
    <row r="35" ht="15" customHeight="1">
      <c r="C35" s="259">
        <f>+IF(D31=0,"",IF(D29&lt;D31,"エラー !：上の表は、⑩の内数である⑫の量が⑩を超えています",""))</f>
      </c>
      <c r="AF35" s="64"/>
      <c r="AG35" s="64"/>
      <c r="AH35" s="64"/>
      <c r="AI35" s="64"/>
      <c r="AJ35" s="64"/>
      <c r="AK35" s="64"/>
      <c r="AL35" s="53"/>
      <c r="AM35" s="53"/>
      <c r="AN35" s="53"/>
      <c r="AO35" s="53"/>
      <c r="AP35" s="53"/>
      <c r="AQ35" s="53"/>
      <c r="AR35" s="53"/>
    </row>
    <row r="36" ht="15" customHeight="1">
      <c r="C36" s="259">
        <f>+IF(D32=0,"",IF(D29&lt;D32,"エラー !：上の表は、⑩の内数である⑬の量が⑩を超えています",""))</f>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ht="15" customHeight="1">
      <c r="C37" s="259">
        <f>+IF(D33=0,"",IF(D29&lt;D33,"エラー !：上の表は、⑩の内数である⑭の量が⑩を超えています",""))</f>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ht="13">
      <c r="H42" s="278"/>
      <c r="I42" s="68"/>
      <c r="J42" s="68"/>
      <c r="K42" s="68"/>
      <c r="R42" s="68"/>
      <c r="S42" s="68"/>
      <c r="T42" s="68"/>
      <c r="AQ42" s="53"/>
      <c r="AR42" s="53"/>
      <c r="AS42" s="128"/>
      <c r="AT42" s="64"/>
      <c r="AY42" s="53"/>
      <c r="AZ42" s="53"/>
      <c r="BA42" s="53"/>
      <c r="BB42" s="53"/>
      <c r="BC42" s="53"/>
      <c r="BD42" s="53"/>
    </row>
    <row r="43">
      <c r="H43" s="278"/>
      <c r="I43" s="68"/>
      <c r="J43" s="68"/>
      <c r="K43" s="68"/>
      <c r="R43" s="68"/>
      <c r="S43" s="68"/>
      <c r="T43" s="68"/>
      <c r="AW43" s="68"/>
      <c r="AY43" s="53"/>
      <c r="AZ43" s="53"/>
      <c r="BA43" s="53"/>
      <c r="BB43" s="53"/>
      <c r="BC43" s="53"/>
      <c r="BD43" s="53"/>
    </row>
    <row r="44">
      <c r="H44" s="278"/>
      <c r="I44" s="68"/>
      <c r="J44" s="68"/>
      <c r="K44" s="68"/>
      <c r="R44" s="68"/>
      <c r="S44" s="68"/>
      <c r="T44" s="68"/>
      <c r="AW44" s="68"/>
    </row>
    <row r="45">
      <c r="H45" s="278"/>
      <c r="I45" s="68"/>
      <c r="J45" s="68"/>
      <c r="K45" s="68"/>
      <c r="R45" s="68"/>
      <c r="S45" s="68"/>
      <c r="T45" s="68"/>
    </row>
    <row r="46">
      <c r="H46" s="278"/>
      <c r="I46" s="68"/>
      <c r="J46" s="68"/>
      <c r="K46" s="68"/>
      <c r="R46" s="68"/>
      <c r="S46" s="68"/>
      <c r="T46" s="68"/>
    </row>
    <row r="47" ht="13">
      <c r="H47" s="278"/>
      <c r="I47" s="68"/>
      <c r="J47" s="68"/>
      <c r="K47" s="68"/>
      <c r="R47" s="68"/>
      <c r="S47" s="68"/>
      <c r="T47" s="68"/>
      <c r="BH47" s="69"/>
      <c r="BI47" s="69"/>
      <c r="BJ47" s="67"/>
    </row>
    <row r="48">
      <c r="I48" s="68"/>
      <c r="J48" s="68"/>
      <c r="K48" s="68"/>
      <c r="R48" s="68"/>
      <c r="S48" s="68"/>
      <c r="T48" s="68"/>
      <c r="BH48" s="67"/>
    </row>
    <row r="49">
      <c r="G49" s="68"/>
      <c r="H49" s="68"/>
      <c r="I49" s="68"/>
      <c r="J49" s="68"/>
      <c r="K49" s="68"/>
      <c r="R49" s="68"/>
      <c r="S49" s="68"/>
      <c r="T49" s="68"/>
      <c r="BE49" s="67"/>
      <c r="BF49" s="67"/>
      <c r="BG49" s="67"/>
      <c r="BH49" s="67"/>
    </row>
    <row r="50">
      <c r="G50" s="68"/>
      <c r="H50" s="68"/>
      <c r="I50" s="68"/>
      <c r="J50" s="68"/>
      <c r="K50" s="68"/>
      <c r="R50" s="68"/>
      <c r="S50" s="68"/>
      <c r="T50" s="68"/>
      <c r="BE50" s="67"/>
      <c r="BF50" s="67"/>
      <c r="BG50" s="67"/>
      <c r="BH50" s="67"/>
    </row>
    <row r="51">
      <c r="G51" s="68"/>
      <c r="H51" s="68"/>
      <c r="I51" s="68"/>
      <c r="J51" s="68"/>
      <c r="K51" s="68"/>
      <c r="R51" s="68"/>
      <c r="S51" s="68"/>
      <c r="T51" s="68"/>
      <c r="BE51" s="67"/>
      <c r="BF51" s="67"/>
      <c r="BG51" s="67"/>
      <c r="BH51" s="67"/>
    </row>
    <row r="52">
      <c r="G52" s="68"/>
      <c r="H52" s="68"/>
      <c r="I52" s="68"/>
      <c r="J52" s="68"/>
      <c r="K52" s="68"/>
      <c r="R52" s="68"/>
      <c r="S52" s="68"/>
      <c r="T52" s="68"/>
      <c r="BE52" s="67"/>
      <c r="BF52" s="67"/>
      <c r="BG52" s="67"/>
      <c r="BH52" s="67"/>
    </row>
    <row r="53">
      <c r="G53" s="68"/>
      <c r="H53" s="68"/>
      <c r="I53" s="68"/>
      <c r="J53" s="68"/>
      <c r="K53" s="68"/>
      <c r="R53" s="68"/>
      <c r="S53" s="68"/>
      <c r="T53" s="68"/>
      <c r="BE53" s="67"/>
      <c r="BG53" s="67"/>
      <c r="BH53" s="67"/>
      <c r="BI53" s="67"/>
      <c r="BJ53" s="67"/>
    </row>
    <row r="54">
      <c r="G54" s="68"/>
      <c r="H54" s="68"/>
      <c r="I54" s="68"/>
      <c r="J54" s="68"/>
      <c r="K54" s="68"/>
      <c r="R54" s="68"/>
      <c r="S54" s="68"/>
      <c r="T54" s="68"/>
      <c r="BD54" s="67"/>
      <c r="BE54" s="70"/>
      <c r="BG54" s="67"/>
      <c r="BH54" s="67"/>
      <c r="BI54" s="67"/>
      <c r="BJ54" s="67"/>
    </row>
    <row r="55">
      <c r="G55" s="68"/>
      <c r="H55" s="68"/>
      <c r="I55" s="68"/>
      <c r="J55" s="68"/>
      <c r="K55" s="68"/>
      <c r="R55" s="68"/>
      <c r="S55" s="68"/>
      <c r="T55" s="68"/>
      <c r="BD55" s="67"/>
      <c r="BE55" s="70"/>
      <c r="BG55" s="67"/>
      <c r="BH55" s="67"/>
      <c r="BI55" s="67"/>
      <c r="BJ55" s="67"/>
    </row>
    <row r="56">
      <c r="G56" s="68"/>
      <c r="H56" s="68"/>
      <c r="I56" s="68"/>
      <c r="J56" s="68"/>
      <c r="K56" s="68"/>
      <c r="R56" s="68"/>
      <c r="S56" s="68"/>
      <c r="T56" s="68"/>
      <c r="BD56" s="67"/>
      <c r="BE56" s="70"/>
      <c r="BG56" s="67"/>
      <c r="BH56" s="67"/>
      <c r="BI56" s="67"/>
      <c r="BJ56" s="67"/>
    </row>
    <row r="57">
      <c r="G57" s="68"/>
      <c r="H57" s="68"/>
      <c r="I57" s="68"/>
      <c r="BD57" s="67"/>
      <c r="BE57" s="70"/>
      <c r="BG57" s="67"/>
      <c r="BH57" s="67"/>
      <c r="BI57" s="67"/>
      <c r="BJ57" s="67"/>
    </row>
    <row r="58" ht="12.5">
      <c r="G58" s="68"/>
      <c r="H58" s="68"/>
      <c r="I58" s="68"/>
      <c r="L58" s="68"/>
      <c r="M58" s="71"/>
      <c r="N58" s="68"/>
      <c r="O58" s="68"/>
      <c r="BD58" s="67"/>
      <c r="BE58" s="70"/>
      <c r="BG58" s="67"/>
      <c r="BH58" s="67"/>
      <c r="BI58" s="67"/>
      <c r="BJ58" s="67"/>
    </row>
    <row r="59">
      <c r="G59" s="68"/>
      <c r="H59" s="68"/>
      <c r="I59" s="68"/>
      <c r="BD59" s="67"/>
      <c r="BE59" s="70"/>
      <c r="BG59" s="67"/>
      <c r="BH59" s="67"/>
      <c r="BI59" s="67"/>
      <c r="BJ59" s="67"/>
    </row>
    <row r="60">
      <c r="G60" s="68"/>
      <c r="H60" s="68"/>
      <c r="I60" s="68"/>
      <c r="BD60" s="67"/>
      <c r="BE60" s="70"/>
      <c r="BG60" s="67"/>
      <c r="BH60" s="67"/>
      <c r="BI60" s="67"/>
      <c r="BJ60" s="67"/>
    </row>
    <row r="61">
      <c r="G61" s="68"/>
      <c r="H61" s="68"/>
      <c r="I61" s="68"/>
      <c r="BD61" s="67"/>
      <c r="BE61" s="70"/>
      <c r="BG61" s="67"/>
      <c r="BH61" s="67"/>
      <c r="BI61" s="67"/>
      <c r="BJ61" s="67"/>
    </row>
    <row r="62">
      <c r="BD62" s="67"/>
      <c r="BE62" s="70"/>
      <c r="BG62" s="67"/>
      <c r="BH62" s="67"/>
      <c r="BI62" s="67"/>
      <c r="BJ62" s="67"/>
    </row>
    <row r="63">
      <c r="BD63" s="67"/>
      <c r="BE63" s="70"/>
      <c r="BG63" s="67"/>
      <c r="BH63" s="67"/>
      <c r="BI63" s="67"/>
      <c r="BJ63" s="67"/>
    </row>
    <row r="64">
      <c r="BD64" s="67"/>
      <c r="BE64" s="70"/>
      <c r="BG64" s="67"/>
      <c r="BH64" s="67"/>
      <c r="BI64" s="67"/>
      <c r="BJ64" s="67"/>
    </row>
    <row r="65">
      <c r="BD65" s="67"/>
      <c r="BE65" s="70"/>
      <c r="BG65" s="67"/>
      <c r="BH65" s="67"/>
      <c r="BI65" s="67"/>
      <c r="BJ65" s="67"/>
    </row>
    <row r="66">
      <c r="BD66" s="67"/>
      <c r="BE66" s="70"/>
      <c r="BG66" s="67"/>
      <c r="BH66" s="67"/>
      <c r="BI66" s="67"/>
      <c r="BJ66" s="67"/>
    </row>
    <row r="67">
      <c r="BD67" s="67"/>
      <c r="BE67" s="70"/>
      <c r="BG67" s="67"/>
      <c r="BH67" s="67"/>
      <c r="BI67" s="67"/>
      <c r="BJ67" s="67"/>
    </row>
    <row r="69" ht="12.5">
      <c r="L69" s="68"/>
      <c r="M69" s="71"/>
      <c r="N69" s="68"/>
      <c r="O69" s="68"/>
    </row>
    <row r="70" ht="12.5">
      <c r="L70" s="68"/>
      <c r="M70" s="71"/>
      <c r="N70" s="68"/>
      <c r="O70" s="68"/>
    </row>
    <row r="71" ht="12.5">
      <c r="L71" s="68"/>
      <c r="M71" s="71"/>
      <c r="N71" s="68"/>
      <c r="O71" s="68"/>
    </row>
    <row r="72" ht="12.5">
      <c r="L72" s="68"/>
      <c r="M72" s="71"/>
      <c r="N72" s="68"/>
      <c r="O72" s="68"/>
    </row>
    <row r="73" ht="12.5">
      <c r="L73" s="68"/>
      <c r="M73" s="71"/>
      <c r="N73" s="68"/>
      <c r="O73" s="68"/>
    </row>
    <row r="74" ht="12.5">
      <c r="L74" s="68"/>
      <c r="M74" s="71"/>
      <c r="N74" s="68"/>
      <c r="O74" s="68"/>
    </row>
    <row r="75" ht="12.5">
      <c r="L75" s="68"/>
      <c r="M75" s="71"/>
      <c r="N75" s="68"/>
      <c r="O75" s="68"/>
    </row>
    <row r="76" ht="12.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3" right="0.5905511811023623" top="0.6299212598425197" bottom="0.3937007874015748" header="0.5118110236220472" footer="0"/>
  <pageSetup paperSize="9" scale="66"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codeName="Sheet13">
    <pageSetUpPr fitToPage="1"/>
  </sheetPr>
  <dimension ref="B1:BJ76"/>
  <sheetViews>
    <sheetView showGridLines="0" zoomScaleNormal="100" workbookViewId="0">
      <selection pane="topLeft" activeCell="B2" sqref="B2:H3"/>
    </sheetView>
  </sheetViews>
  <sheetFormatPr defaultColWidth="9" defaultRowHeight="12"/>
  <cols>
    <col min="1" max="2" width="2.90625" style="40" customWidth="1"/>
    <col min="3" max="3" width="18.36328125" style="40" customWidth="1"/>
    <col min="4" max="5" width="4.36328125" style="40" customWidth="1"/>
    <col min="6" max="6" width="3.90625" style="40" customWidth="1"/>
    <col min="7" max="7" width="2.36328125" style="40" customWidth="1"/>
    <col min="8" max="8" width="10.36328125" style="40" customWidth="1"/>
    <col min="9" max="9" width="2.36328125" style="40" customWidth="1"/>
    <col min="10" max="11" width="2.453125" style="40" customWidth="1"/>
    <col min="12" max="15" width="2.90625" style="40" customWidth="1"/>
    <col min="16" max="16" width="3" style="40" customWidth="1"/>
    <col min="17" max="19" width="4.90625" style="40" customWidth="1"/>
    <col min="20" max="22" width="2.90625" style="40" customWidth="1"/>
    <col min="23" max="24" width="2.453125" style="40" customWidth="1"/>
    <col min="25" max="25" width="2.90625" style="40" customWidth="1"/>
    <col min="26" max="26" width="7.90625" style="40" customWidth="1"/>
    <col min="27" max="27" width="4.9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90625" style="40" customWidth="1"/>
    <col min="36" max="37" width="4.36328125" style="40" customWidth="1"/>
    <col min="38" max="38" width="3.36328125" style="40" customWidth="1"/>
    <col min="39" max="40" width="2.90625" style="40" customWidth="1"/>
    <col min="41" max="41" width="10.90625" style="40" customWidth="1"/>
    <col min="42" max="42" width="2.90625" style="40" customWidth="1"/>
    <col min="43" max="44" width="2.453125" style="40" customWidth="1"/>
    <col min="45" max="45" width="2.90625" style="40" customWidth="1"/>
    <col min="46" max="46" width="7.90625" style="40" customWidth="1"/>
    <col min="47" max="47" width="11.90625" style="40" customWidth="1"/>
    <col min="48" max="48" width="1.90625" style="40" customWidth="1"/>
    <col min="49" max="49" width="5.36328125" style="40" customWidth="1"/>
    <col min="50" max="58" width="9" style="40" customWidth="1"/>
    <col min="59" max="59" width="16.08984375" style="40" customWidth="1"/>
    <col min="60" max="16384" width="9" style="40" customWidth="1"/>
  </cols>
  <sheetData>
    <row r="1" ht="27" customHeight="1">
      <c r="F1" s="39"/>
      <c r="S1" s="85" t="s">
        <v>94</v>
      </c>
      <c r="T1" s="85" t="s">
        <v>282</v>
      </c>
    </row>
    <row r="2"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ht="13.4"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f>+表紙!N28</f>
      </c>
      <c r="AT4" s="601"/>
      <c r="AU4" s="273">
        <f>+表紙!O28</f>
      </c>
      <c r="AV4" s="108"/>
      <c r="AW4" s="405"/>
    </row>
    <row r="5"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f>+表紙!F47</f>
      </c>
      <c r="AG5" s="572"/>
      <c r="AH5" s="572"/>
      <c r="AI5" s="572"/>
      <c r="AJ5" s="572"/>
      <c r="AK5" s="572"/>
      <c r="AL5" s="572"/>
      <c r="AM5" s="572"/>
      <c r="AN5" s="572"/>
      <c r="AO5" s="572"/>
      <c r="AP5" s="572"/>
      <c r="AQ5" s="572"/>
      <c r="AR5" s="572"/>
      <c r="AS5" s="572"/>
      <c r="AT5" s="572"/>
      <c r="AU5" s="572"/>
      <c r="AV5" s="242"/>
      <c r="AW5" s="405"/>
    </row>
    <row r="6"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ht="28.4"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ht="28.4" customHeight="1" thickBot="1" thickTop="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ht="24.75" customHeight="1" thickBot="1" thickTop="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ht="24.75" customHeight="1" thickBot="1" thickTop="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ht="27" customHeight="1" thickBot="1" thickTop="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ht="24.75" customHeight="1" thickBot="1" thickTop="1">
      <c r="F12" s="603">
        <f>+ROUND(P12,1)+ROUND(P15,1)+ROUND(P18,1)+ROUND(P24,1)+P27-ROUND(F15,1)</f>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ht="24.75" customHeight="1" thickBot="1" thickTop="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ht="27" customHeight="1" thickBot="1" thickTop="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ht="24.75" customHeight="1" thickBot="1" thickTop="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ht="27" customHeight="1" thickBot="1" thickTop="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ht="24.75" customHeight="1" thickBot="1" thickTop="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ht="27" customHeight="1" thickBot="1" thickTop="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ht="25.4"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ht="25.5" customHeight="1" thickBot="1" thickTop="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ht="27" customHeight="1" thickBot="1" thickTop="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ht="27" customHeight="1" thickBot="1">
      <c r="B24" s="560" t="s">
        <v>199</v>
      </c>
      <c r="C24" s="561"/>
      <c r="D24" s="584">
        <v>267.3</v>
      </c>
      <c r="E24" s="584"/>
      <c r="F24" s="584"/>
      <c r="G24" s="194" t="s">
        <v>197</v>
      </c>
      <c r="H24" s="573">
        <f>+F12</f>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c>
      <c r="AT24" s="604"/>
      <c r="AU24" s="604"/>
      <c r="AV24" s="52" t="s">
        <v>13</v>
      </c>
      <c r="AW24" s="405"/>
    </row>
    <row r="25" ht="27" customHeight="1" thickBot="1">
      <c r="B25" s="560" t="s">
        <v>200</v>
      </c>
      <c r="C25" s="561"/>
      <c r="D25" s="584">
        <v>0</v>
      </c>
      <c r="E25" s="584"/>
      <c r="F25" s="584"/>
      <c r="G25" s="194" t="s">
        <v>197</v>
      </c>
      <c r="H25" s="573">
        <f>+P12+AH9</f>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ht="27" customHeight="1" thickBot="1" thickTop="1">
      <c r="B26" s="560" t="s">
        <v>201</v>
      </c>
      <c r="C26" s="561"/>
      <c r="D26" s="584">
        <v>0</v>
      </c>
      <c r="E26" s="584"/>
      <c r="F26" s="584"/>
      <c r="G26" s="194" t="s">
        <v>197</v>
      </c>
      <c r="H26" s="573">
        <f>+P21</f>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ht="27" customHeight="1" thickBot="1">
      <c r="B27" s="560" t="s">
        <v>222</v>
      </c>
      <c r="C27" s="561"/>
      <c r="D27" s="584">
        <v>0</v>
      </c>
      <c r="E27" s="584"/>
      <c r="F27" s="584"/>
      <c r="G27" s="194" t="s">
        <v>197</v>
      </c>
      <c r="H27" s="573">
        <f>+Y21</f>
      </c>
      <c r="I27" s="574"/>
      <c r="J27" s="194" t="s">
        <v>197</v>
      </c>
      <c r="M27" s="582"/>
      <c r="P27" s="587">
        <f>+R30+ROUND(R33,1)</f>
        <v>118.1</v>
      </c>
      <c r="Q27" s="633"/>
      <c r="R27" s="633"/>
      <c r="S27" s="633"/>
      <c r="T27" s="44" t="s">
        <v>38</v>
      </c>
      <c r="U27" s="64"/>
      <c r="V27" s="64"/>
      <c r="Y27" s="62" t="s">
        <v>39</v>
      </c>
      <c r="Z27" s="65"/>
      <c r="AH27" s="53"/>
      <c r="AI27" s="53"/>
      <c r="AJ27" s="53"/>
      <c r="AK27" s="53"/>
      <c r="AL27" s="603">
        <f>+AH18+P27</f>
        <v>118.1</v>
      </c>
      <c r="AM27" s="604"/>
      <c r="AN27" s="604"/>
      <c r="AO27" s="604"/>
      <c r="AP27" s="52" t="s">
        <v>13</v>
      </c>
      <c r="AQ27" s="267"/>
      <c r="AR27" s="128"/>
      <c r="AS27" s="606">
        <v>0</v>
      </c>
      <c r="AT27" s="607"/>
      <c r="AU27" s="607"/>
      <c r="AV27" s="52" t="s">
        <v>13</v>
      </c>
      <c r="AW27" s="405"/>
    </row>
    <row r="28" ht="27" customHeight="1" thickBot="1" thickTop="1">
      <c r="B28" s="575" t="s">
        <v>331</v>
      </c>
      <c r="C28" s="576"/>
      <c r="D28" s="584">
        <v>0</v>
      </c>
      <c r="E28" s="584"/>
      <c r="F28" s="584"/>
      <c r="G28" s="194" t="s">
        <v>197</v>
      </c>
      <c r="H28" s="573">
        <f>+P15+AH12</f>
      </c>
      <c r="I28" s="574"/>
      <c r="J28" s="194" t="s">
        <v>197</v>
      </c>
      <c r="M28" s="582"/>
      <c r="P28" s="56"/>
      <c r="U28" s="53"/>
      <c r="V28" s="53"/>
      <c r="Y28" s="588" t="s">
        <v>174</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ht="27" customHeight="1" thickBot="1" thickTop="1">
      <c r="B29" s="560" t="s">
        <v>223</v>
      </c>
      <c r="C29" s="561"/>
      <c r="D29" s="584">
        <v>267.3</v>
      </c>
      <c r="E29" s="584"/>
      <c r="F29" s="584"/>
      <c r="G29" s="194" t="s">
        <v>197</v>
      </c>
      <c r="H29" s="573">
        <f>+AL27</f>
      </c>
      <c r="I29" s="574"/>
      <c r="J29" s="194" t="s">
        <v>197</v>
      </c>
      <c r="M29" s="582"/>
      <c r="P29" s="56"/>
      <c r="Q29" s="144"/>
      <c r="R29" s="51" t="s">
        <v>182</v>
      </c>
      <c r="S29" s="628" t="s">
        <v>33</v>
      </c>
      <c r="T29" s="631"/>
      <c r="U29" s="631"/>
      <c r="V29" s="632"/>
      <c r="W29" s="48"/>
      <c r="X29" s="66"/>
      <c r="Y29" s="588" t="s">
        <v>257</v>
      </c>
      <c r="Z29" s="589"/>
      <c r="AA29" s="629">
        <v>118.1</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ht="27" customHeight="1" thickBot="1">
      <c r="B30" s="560" t="s">
        <v>224</v>
      </c>
      <c r="C30" s="561"/>
      <c r="D30" s="584">
        <v>250.1</v>
      </c>
      <c r="E30" s="584"/>
      <c r="F30" s="584"/>
      <c r="G30" s="194" t="s">
        <v>197</v>
      </c>
      <c r="H30" s="573">
        <f>+AL30</f>
      </c>
      <c r="I30" s="574"/>
      <c r="J30" s="194" t="s">
        <v>197</v>
      </c>
      <c r="M30" s="582"/>
      <c r="P30" s="56"/>
      <c r="R30" s="587">
        <f>+ROUND(AA28,1)+ROUND(AA29,1)+ROUND(AA30,1)</f>
        <v>118.1</v>
      </c>
      <c r="S30" s="633"/>
      <c r="T30" s="633"/>
      <c r="U30" s="633"/>
      <c r="V30" s="44" t="s">
        <v>16</v>
      </c>
      <c r="Y30" s="588" t="s">
        <v>185</v>
      </c>
      <c r="Z30" s="589"/>
      <c r="AA30" s="629"/>
      <c r="AB30" s="630"/>
      <c r="AC30" s="630"/>
      <c r="AD30" s="630"/>
      <c r="AE30" s="630"/>
      <c r="AF30" s="44" t="s">
        <v>13</v>
      </c>
      <c r="AL30" s="606">
        <v>118.1</v>
      </c>
      <c r="AM30" s="607"/>
      <c r="AN30" s="607"/>
      <c r="AO30" s="607"/>
      <c r="AP30" s="52" t="s">
        <v>13</v>
      </c>
      <c r="AS30" s="625"/>
      <c r="AT30" s="622"/>
      <c r="AU30" s="622"/>
      <c r="AV30" s="623"/>
      <c r="AW30" s="405"/>
    </row>
    <row r="31" ht="27" customHeight="1" thickBot="1" thickTop="1">
      <c r="B31" s="560" t="s">
        <v>225</v>
      </c>
      <c r="C31" s="561"/>
      <c r="D31" s="584">
        <v>117.5</v>
      </c>
      <c r="E31" s="584"/>
      <c r="F31" s="584"/>
      <c r="G31" s="194" t="s">
        <v>197</v>
      </c>
      <c r="H31" s="573">
        <f>+AS24</f>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ht="27" customHeight="1" thickBot="1" thickTop="1">
      <c r="B32" s="560" t="s">
        <v>427</v>
      </c>
      <c r="C32" s="561"/>
      <c r="D32" s="584">
        <v>0</v>
      </c>
      <c r="E32" s="584"/>
      <c r="F32" s="584"/>
      <c r="G32" s="194" t="s">
        <v>197</v>
      </c>
      <c r="H32" s="573">
        <f>+AS27</f>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ht="27" customHeight="1" thickBot="1">
      <c r="B33" s="556" t="s">
        <v>428</v>
      </c>
      <c r="C33" s="557"/>
      <c r="D33" s="640">
        <v>0</v>
      </c>
      <c r="E33" s="641"/>
      <c r="F33" s="641"/>
      <c r="G33" s="195" t="s">
        <v>197</v>
      </c>
      <c r="H33" s="626">
        <f>+AS31</f>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ht="24" customHeight="1">
      <c r="C34" s="258">
        <f>+IF(D30=0,"",IF(D29&lt;D30,"エラー !：上の表は、⑩の内数である⑪の量が⑩を超えています",""))</f>
      </c>
      <c r="AA34" s="567"/>
      <c r="AB34" s="568"/>
      <c r="AC34" s="568"/>
      <c r="AD34" s="568"/>
      <c r="AE34" s="568"/>
      <c r="AF34" s="568"/>
      <c r="AG34" s="568"/>
      <c r="AH34" s="568"/>
      <c r="AI34" s="568"/>
      <c r="AJ34" s="568"/>
      <c r="AK34" s="568"/>
      <c r="AL34" s="568"/>
      <c r="AM34" s="568"/>
      <c r="AN34" s="568"/>
      <c r="AO34" s="571"/>
      <c r="AP34" s="188"/>
      <c r="AW34" s="405"/>
    </row>
    <row r="35" ht="15" customHeight="1">
      <c r="C35" s="259">
        <f>+IF(D31=0,"",IF(D29&lt;D31,"エラー !：上の表は、⑩の内数である⑫の量が⑩を超えています",""))</f>
      </c>
      <c r="AF35" s="64"/>
      <c r="AG35" s="64"/>
      <c r="AH35" s="64"/>
      <c r="AI35" s="64"/>
      <c r="AJ35" s="64"/>
      <c r="AK35" s="64"/>
      <c r="AL35" s="53"/>
      <c r="AM35" s="53"/>
      <c r="AN35" s="53"/>
      <c r="AO35" s="53"/>
      <c r="AP35" s="53"/>
      <c r="AQ35" s="53"/>
      <c r="AR35" s="53"/>
    </row>
    <row r="36" ht="15" customHeight="1">
      <c r="C36" s="259">
        <f>+IF(D32=0,"",IF(D29&lt;D32,"エラー !：上の表は、⑩の内数である⑬の量が⑩を超えています",""))</f>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ht="15" customHeight="1">
      <c r="C37" s="259">
        <f>+IF(D33=0,"",IF(D29&lt;D33,"エラー !：上の表は、⑩の内数である⑭の量が⑩を超えています",""))</f>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ht="13">
      <c r="H42" s="278"/>
      <c r="I42" s="68"/>
      <c r="J42" s="68"/>
      <c r="K42" s="68"/>
      <c r="R42" s="68"/>
      <c r="S42" s="68"/>
      <c r="T42" s="68"/>
      <c r="AQ42" s="53"/>
      <c r="AR42" s="53"/>
      <c r="AS42" s="128"/>
      <c r="AT42" s="64"/>
      <c r="AY42" s="53"/>
      <c r="AZ42" s="53"/>
      <c r="BA42" s="53"/>
      <c r="BB42" s="53"/>
      <c r="BC42" s="53"/>
      <c r="BD42" s="53"/>
    </row>
    <row r="43">
      <c r="H43" s="278"/>
      <c r="I43" s="68"/>
      <c r="J43" s="68"/>
      <c r="K43" s="68"/>
      <c r="R43" s="68"/>
      <c r="S43" s="68"/>
      <c r="T43" s="68"/>
      <c r="AW43" s="68"/>
      <c r="AY43" s="53"/>
      <c r="AZ43" s="53"/>
      <c r="BA43" s="53"/>
      <c r="BB43" s="53"/>
      <c r="BC43" s="53"/>
      <c r="BD43" s="53"/>
    </row>
    <row r="44">
      <c r="H44" s="278"/>
      <c r="I44" s="68"/>
      <c r="J44" s="68"/>
      <c r="K44" s="68"/>
      <c r="R44" s="68"/>
      <c r="S44" s="68"/>
      <c r="T44" s="68"/>
      <c r="AW44" s="68"/>
    </row>
    <row r="45">
      <c r="H45" s="278"/>
      <c r="I45" s="68"/>
      <c r="J45" s="68"/>
      <c r="K45" s="68"/>
      <c r="R45" s="68"/>
      <c r="S45" s="68"/>
      <c r="T45" s="68"/>
    </row>
    <row r="46">
      <c r="H46" s="278"/>
      <c r="I46" s="68"/>
      <c r="J46" s="68"/>
      <c r="K46" s="68"/>
      <c r="R46" s="68"/>
      <c r="S46" s="68"/>
      <c r="T46" s="68"/>
    </row>
    <row r="47" ht="13">
      <c r="H47" s="278"/>
      <c r="I47" s="68"/>
      <c r="J47" s="68"/>
      <c r="K47" s="68"/>
      <c r="R47" s="68"/>
      <c r="S47" s="68"/>
      <c r="T47" s="68"/>
      <c r="BH47" s="69"/>
      <c r="BI47" s="69"/>
      <c r="BJ47" s="67"/>
    </row>
    <row r="48">
      <c r="I48" s="68"/>
      <c r="J48" s="68"/>
      <c r="K48" s="68"/>
      <c r="R48" s="68"/>
      <c r="S48" s="68"/>
      <c r="T48" s="68"/>
      <c r="BH48" s="67"/>
    </row>
    <row r="49">
      <c r="G49" s="68"/>
      <c r="H49" s="68"/>
      <c r="I49" s="68"/>
      <c r="J49" s="68"/>
      <c r="K49" s="68"/>
      <c r="R49" s="68"/>
      <c r="S49" s="68"/>
      <c r="T49" s="68"/>
      <c r="BE49" s="67"/>
      <c r="BF49" s="67"/>
      <c r="BG49" s="67"/>
      <c r="BH49" s="67"/>
    </row>
    <row r="50">
      <c r="G50" s="68"/>
      <c r="H50" s="68"/>
      <c r="I50" s="68"/>
      <c r="J50" s="68"/>
      <c r="K50" s="68"/>
      <c r="R50" s="68"/>
      <c r="S50" s="68"/>
      <c r="T50" s="68"/>
      <c r="BE50" s="67"/>
      <c r="BF50" s="67"/>
      <c r="BG50" s="67"/>
      <c r="BH50" s="67"/>
    </row>
    <row r="51">
      <c r="G51" s="68"/>
      <c r="H51" s="68"/>
      <c r="I51" s="68"/>
      <c r="J51" s="68"/>
      <c r="K51" s="68"/>
      <c r="R51" s="68"/>
      <c r="S51" s="68"/>
      <c r="T51" s="68"/>
      <c r="BE51" s="67"/>
      <c r="BF51" s="67"/>
      <c r="BG51" s="67"/>
      <c r="BH51" s="67"/>
    </row>
    <row r="52">
      <c r="G52" s="68"/>
      <c r="H52" s="68"/>
      <c r="I52" s="68"/>
      <c r="J52" s="68"/>
      <c r="K52" s="68"/>
      <c r="R52" s="68"/>
      <c r="S52" s="68"/>
      <c r="T52" s="68"/>
      <c r="BE52" s="67"/>
      <c r="BF52" s="67"/>
      <c r="BG52" s="67"/>
      <c r="BH52" s="67"/>
    </row>
    <row r="53">
      <c r="G53" s="68"/>
      <c r="H53" s="68"/>
      <c r="I53" s="68"/>
      <c r="J53" s="68"/>
      <c r="K53" s="68"/>
      <c r="R53" s="68"/>
      <c r="S53" s="68"/>
      <c r="T53" s="68"/>
      <c r="BE53" s="67"/>
      <c r="BG53" s="67"/>
      <c r="BH53" s="67"/>
      <c r="BI53" s="67"/>
      <c r="BJ53" s="67"/>
    </row>
    <row r="54">
      <c r="G54" s="68"/>
      <c r="H54" s="68"/>
      <c r="I54" s="68"/>
      <c r="J54" s="68"/>
      <c r="K54" s="68"/>
      <c r="R54" s="68"/>
      <c r="S54" s="68"/>
      <c r="T54" s="68"/>
      <c r="BD54" s="67"/>
      <c r="BE54" s="70"/>
      <c r="BG54" s="67"/>
      <c r="BH54" s="67"/>
      <c r="BI54" s="67"/>
      <c r="BJ54" s="67"/>
    </row>
    <row r="55">
      <c r="G55" s="68"/>
      <c r="H55" s="68"/>
      <c r="I55" s="68"/>
      <c r="J55" s="68"/>
      <c r="K55" s="68"/>
      <c r="R55" s="68"/>
      <c r="S55" s="68"/>
      <c r="T55" s="68"/>
      <c r="BD55" s="67"/>
      <c r="BE55" s="70"/>
      <c r="BG55" s="67"/>
      <c r="BH55" s="67"/>
      <c r="BI55" s="67"/>
      <c r="BJ55" s="67"/>
    </row>
    <row r="56">
      <c r="G56" s="68"/>
      <c r="H56" s="68"/>
      <c r="I56" s="68"/>
      <c r="J56" s="68"/>
      <c r="K56" s="68"/>
      <c r="R56" s="68"/>
      <c r="S56" s="68"/>
      <c r="T56" s="68"/>
      <c r="BD56" s="67"/>
      <c r="BE56" s="70"/>
      <c r="BG56" s="67"/>
      <c r="BH56" s="67"/>
      <c r="BI56" s="67"/>
      <c r="BJ56" s="67"/>
    </row>
    <row r="57">
      <c r="G57" s="68"/>
      <c r="H57" s="68"/>
      <c r="I57" s="68"/>
      <c r="BD57" s="67"/>
      <c r="BE57" s="70"/>
      <c r="BG57" s="67"/>
      <c r="BH57" s="67"/>
      <c r="BI57" s="67"/>
      <c r="BJ57" s="67"/>
    </row>
    <row r="58" ht="12.5">
      <c r="G58" s="68"/>
      <c r="H58" s="68"/>
      <c r="I58" s="68"/>
      <c r="L58" s="68"/>
      <c r="M58" s="71"/>
      <c r="N58" s="68"/>
      <c r="O58" s="68"/>
      <c r="BD58" s="67"/>
      <c r="BE58" s="70"/>
      <c r="BG58" s="67"/>
      <c r="BH58" s="67"/>
      <c r="BI58" s="67"/>
      <c r="BJ58" s="67"/>
    </row>
    <row r="59">
      <c r="G59" s="68"/>
      <c r="H59" s="68"/>
      <c r="I59" s="68"/>
      <c r="BD59" s="67"/>
      <c r="BE59" s="70"/>
      <c r="BG59" s="67"/>
      <c r="BH59" s="67"/>
      <c r="BI59" s="67"/>
      <c r="BJ59" s="67"/>
    </row>
    <row r="60">
      <c r="G60" s="68"/>
      <c r="H60" s="68"/>
      <c r="I60" s="68"/>
      <c r="BD60" s="67"/>
      <c r="BE60" s="70"/>
      <c r="BG60" s="67"/>
      <c r="BH60" s="67"/>
      <c r="BI60" s="67"/>
      <c r="BJ60" s="67"/>
    </row>
    <row r="61">
      <c r="G61" s="68"/>
      <c r="H61" s="68"/>
      <c r="I61" s="68"/>
      <c r="BD61" s="67"/>
      <c r="BE61" s="70"/>
      <c r="BG61" s="67"/>
      <c r="BH61" s="67"/>
      <c r="BI61" s="67"/>
      <c r="BJ61" s="67"/>
    </row>
    <row r="62">
      <c r="BD62" s="67"/>
      <c r="BE62" s="70"/>
      <c r="BG62" s="67"/>
      <c r="BH62" s="67"/>
      <c r="BI62" s="67"/>
      <c r="BJ62" s="67"/>
    </row>
    <row r="63">
      <c r="BD63" s="67"/>
      <c r="BE63" s="70"/>
      <c r="BG63" s="67"/>
      <c r="BH63" s="67"/>
      <c r="BI63" s="67"/>
      <c r="BJ63" s="67"/>
    </row>
    <row r="64">
      <c r="BD64" s="67"/>
      <c r="BE64" s="70"/>
      <c r="BG64" s="67"/>
      <c r="BH64" s="67"/>
      <c r="BI64" s="67"/>
      <c r="BJ64" s="67"/>
    </row>
    <row r="65">
      <c r="BD65" s="67"/>
      <c r="BE65" s="70"/>
      <c r="BG65" s="67"/>
      <c r="BH65" s="67"/>
      <c r="BI65" s="67"/>
      <c r="BJ65" s="67"/>
    </row>
    <row r="66">
      <c r="BD66" s="67"/>
      <c r="BE66" s="70"/>
      <c r="BG66" s="67"/>
      <c r="BH66" s="67"/>
      <c r="BI66" s="67"/>
      <c r="BJ66" s="67"/>
    </row>
    <row r="67">
      <c r="BD67" s="67"/>
      <c r="BE67" s="70"/>
      <c r="BG67" s="67"/>
      <c r="BH67" s="67"/>
      <c r="BI67" s="67"/>
      <c r="BJ67" s="67"/>
    </row>
    <row r="69" ht="12.5">
      <c r="L69" s="68"/>
      <c r="M69" s="71"/>
      <c r="N69" s="68"/>
      <c r="O69" s="68"/>
    </row>
    <row r="70" ht="12.5">
      <c r="L70" s="68"/>
      <c r="M70" s="71"/>
      <c r="N70" s="68"/>
      <c r="O70" s="68"/>
    </row>
    <row r="71" ht="12.5">
      <c r="L71" s="68"/>
      <c r="M71" s="71"/>
      <c r="N71" s="68"/>
      <c r="O71" s="68"/>
    </row>
    <row r="72" ht="12.5">
      <c r="L72" s="68"/>
      <c r="M72" s="71"/>
      <c r="N72" s="68"/>
      <c r="O72" s="68"/>
    </row>
    <row r="73" ht="12.5">
      <c r="L73" s="68"/>
      <c r="M73" s="71"/>
      <c r="N73" s="68"/>
      <c r="O73" s="68"/>
    </row>
    <row r="74" ht="12.5">
      <c r="L74" s="68"/>
      <c r="M74" s="71"/>
      <c r="N74" s="68"/>
      <c r="O74" s="68"/>
    </row>
    <row r="75" ht="12.5">
      <c r="L75" s="68"/>
      <c r="M75" s="71"/>
      <c r="N75" s="68"/>
      <c r="O75" s="68"/>
    </row>
    <row r="76" ht="12.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3" right="0.5905511811023623" top="0.6299212598425197" bottom="0.3937007874015748" header="0.5118110236220472" footer="0"/>
  <pageSetup paperSize="9" scale="66"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codeName="Sheet11">
    <pageSetUpPr fitToPage="1"/>
  </sheetPr>
  <dimension ref="B1:BJ76"/>
  <sheetViews>
    <sheetView showGridLines="0" zoomScaleNormal="100" workbookViewId="0">
      <selection pane="topLeft" activeCell="B2" sqref="B2:H3"/>
    </sheetView>
  </sheetViews>
  <sheetFormatPr defaultColWidth="9" defaultRowHeight="12"/>
  <cols>
    <col min="1" max="2" width="2.90625" style="40" customWidth="1"/>
    <col min="3" max="3" width="18.36328125" style="40" customWidth="1"/>
    <col min="4" max="5" width="4.36328125" style="40" customWidth="1"/>
    <col min="6" max="6" width="3.90625" style="40" customWidth="1"/>
    <col min="7" max="7" width="2.36328125" style="40" customWidth="1"/>
    <col min="8" max="8" width="10.36328125" style="40" customWidth="1"/>
    <col min="9" max="9" width="2.36328125" style="40" customWidth="1"/>
    <col min="10" max="11" width="2.453125" style="40" customWidth="1"/>
    <col min="12" max="15" width="2.90625" style="40" customWidth="1"/>
    <col min="16" max="16" width="3" style="40" customWidth="1"/>
    <col min="17" max="19" width="4.90625" style="40" customWidth="1"/>
    <col min="20" max="22" width="2.90625" style="40" customWidth="1"/>
    <col min="23" max="24" width="2.453125" style="40" customWidth="1"/>
    <col min="25" max="25" width="2.90625" style="40" customWidth="1"/>
    <col min="26" max="26" width="7.90625" style="40" customWidth="1"/>
    <col min="27" max="27" width="4.9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90625" style="40" customWidth="1"/>
    <col min="36" max="37" width="4.36328125" style="40" customWidth="1"/>
    <col min="38" max="38" width="3.36328125" style="40" customWidth="1"/>
    <col min="39" max="40" width="2.90625" style="40" customWidth="1"/>
    <col min="41" max="41" width="10.90625" style="40" customWidth="1"/>
    <col min="42" max="42" width="2.90625" style="40" customWidth="1"/>
    <col min="43" max="44" width="2.453125" style="40" customWidth="1"/>
    <col min="45" max="45" width="2.90625" style="40" customWidth="1"/>
    <col min="46" max="46" width="7.90625" style="40" customWidth="1"/>
    <col min="47" max="47" width="11.90625" style="40" customWidth="1"/>
    <col min="48" max="48" width="1.90625" style="40" customWidth="1"/>
    <col min="49" max="49" width="5.36328125" style="40" customWidth="1"/>
    <col min="50" max="58" width="9" style="40" customWidth="1"/>
    <col min="59" max="59" width="16.08984375" style="40" customWidth="1"/>
    <col min="60" max="16384" width="9" style="40" customWidth="1"/>
  </cols>
  <sheetData>
    <row r="1" ht="27" customHeight="1">
      <c r="F1" s="39"/>
      <c r="S1" s="85" t="s">
        <v>94</v>
      </c>
      <c r="T1" s="85" t="s">
        <v>282</v>
      </c>
    </row>
    <row r="2"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ht="13.4"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f>+表紙!N28</f>
      </c>
      <c r="AT4" s="601"/>
      <c r="AU4" s="273">
        <f>+表紙!O28</f>
      </c>
      <c r="AV4" s="108"/>
      <c r="AW4" s="405"/>
    </row>
    <row r="5"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f>+表紙!F47</f>
      </c>
      <c r="AG5" s="572"/>
      <c r="AH5" s="572"/>
      <c r="AI5" s="572"/>
      <c r="AJ5" s="572"/>
      <c r="AK5" s="572"/>
      <c r="AL5" s="572"/>
      <c r="AM5" s="572"/>
      <c r="AN5" s="572"/>
      <c r="AO5" s="572"/>
      <c r="AP5" s="572"/>
      <c r="AQ5" s="572"/>
      <c r="AR5" s="572"/>
      <c r="AS5" s="572"/>
      <c r="AT5" s="572"/>
      <c r="AU5" s="572"/>
      <c r="AV5" s="242"/>
      <c r="AW5" s="405"/>
    </row>
    <row r="6"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ht="28.4"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ht="28.4" customHeight="1" thickBot="1" thickTop="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ht="24.75" customHeight="1" thickBot="1" thickTop="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ht="24.75" customHeight="1" thickBot="1" thickTop="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ht="27" customHeight="1" thickBot="1" thickTop="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ht="24.75" customHeight="1" thickBot="1" thickTop="1">
      <c r="F12" s="603">
        <f>+ROUND(P12,1)+ROUND(P15,1)+ROUND(P18,1)+ROUND(P24,1)+P27-ROUND(F15,1)</f>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ht="24.75" customHeight="1" thickBot="1" thickTop="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ht="27" customHeight="1" thickBot="1" thickTop="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ht="24.75" customHeight="1" thickBot="1" thickTop="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ht="27" customHeight="1" thickBot="1" thickTop="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ht="24.75" customHeight="1" thickBot="1" thickTop="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ht="27" customHeight="1" thickBot="1" thickTop="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ht="25.4"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ht="25.5" customHeight="1" thickBot="1" thickTop="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ht="27" customHeight="1" thickBot="1" thickTop="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ht="27" customHeight="1" thickBot="1">
      <c r="B24" s="560" t="s">
        <v>199</v>
      </c>
      <c r="C24" s="561"/>
      <c r="D24" s="584">
        <v>0</v>
      </c>
      <c r="E24" s="584"/>
      <c r="F24" s="584"/>
      <c r="G24" s="194" t="s">
        <v>197</v>
      </c>
      <c r="H24" s="573">
        <f>+F12</f>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c>
      <c r="AT24" s="604"/>
      <c r="AU24" s="604"/>
      <c r="AV24" s="52" t="s">
        <v>13</v>
      </c>
      <c r="AW24" s="405"/>
    </row>
    <row r="25" ht="27" customHeight="1" thickBot="1">
      <c r="B25" s="560" t="s">
        <v>200</v>
      </c>
      <c r="C25" s="561"/>
      <c r="D25" s="584">
        <v>0</v>
      </c>
      <c r="E25" s="584"/>
      <c r="F25" s="584"/>
      <c r="G25" s="194" t="s">
        <v>197</v>
      </c>
      <c r="H25" s="573">
        <f>+P12+AH9</f>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ht="27" customHeight="1" thickBot="1" thickTop="1">
      <c r="B26" s="560" t="s">
        <v>201</v>
      </c>
      <c r="C26" s="561"/>
      <c r="D26" s="584">
        <v>0</v>
      </c>
      <c r="E26" s="584"/>
      <c r="F26" s="584"/>
      <c r="G26" s="194" t="s">
        <v>197</v>
      </c>
      <c r="H26" s="573">
        <f>+P21</f>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ht="27" customHeight="1" thickBot="1">
      <c r="B27" s="560" t="s">
        <v>222</v>
      </c>
      <c r="C27" s="561"/>
      <c r="D27" s="584">
        <v>0</v>
      </c>
      <c r="E27" s="584"/>
      <c r="F27" s="584"/>
      <c r="G27" s="194" t="s">
        <v>197</v>
      </c>
      <c r="H27" s="573">
        <f>+Y21</f>
      </c>
      <c r="I27" s="574"/>
      <c r="J27" s="194" t="s">
        <v>197</v>
      </c>
      <c r="M27" s="582"/>
      <c r="P27" s="587">
        <f>+R30+ROUND(R33,1)</f>
      </c>
      <c r="Q27" s="633"/>
      <c r="R27" s="633"/>
      <c r="S27" s="633"/>
      <c r="T27" s="44" t="s">
        <v>38</v>
      </c>
      <c r="U27" s="64"/>
      <c r="V27" s="64"/>
      <c r="Y27" s="62" t="s">
        <v>39</v>
      </c>
      <c r="Z27" s="65"/>
      <c r="AH27" s="53"/>
      <c r="AI27" s="53"/>
      <c r="AJ27" s="53"/>
      <c r="AK27" s="53"/>
      <c r="AL27" s="603">
        <f>+AH18+P27</f>
      </c>
      <c r="AM27" s="604"/>
      <c r="AN27" s="604"/>
      <c r="AO27" s="604"/>
      <c r="AP27" s="52" t="s">
        <v>13</v>
      </c>
      <c r="AQ27" s="267"/>
      <c r="AR27" s="128"/>
      <c r="AS27" s="606"/>
      <c r="AT27" s="607"/>
      <c r="AU27" s="607"/>
      <c r="AV27" s="52" t="s">
        <v>13</v>
      </c>
      <c r="AW27" s="405"/>
    </row>
    <row r="28" ht="27" customHeight="1" thickBot="1" thickTop="1">
      <c r="B28" s="575" t="s">
        <v>331</v>
      </c>
      <c r="C28" s="576"/>
      <c r="D28" s="584">
        <v>0</v>
      </c>
      <c r="E28" s="584"/>
      <c r="F28" s="584"/>
      <c r="G28" s="194" t="s">
        <v>197</v>
      </c>
      <c r="H28" s="573">
        <f>+P15+AH12</f>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ht="27" customHeight="1" thickBot="1" thickTop="1">
      <c r="B29" s="560" t="s">
        <v>223</v>
      </c>
      <c r="C29" s="561"/>
      <c r="D29" s="584">
        <v>0</v>
      </c>
      <c r="E29" s="584"/>
      <c r="F29" s="584"/>
      <c r="G29" s="194" t="s">
        <v>197</v>
      </c>
      <c r="H29" s="573">
        <f>+AL27</f>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ht="27" customHeight="1" thickBot="1">
      <c r="B30" s="560" t="s">
        <v>224</v>
      </c>
      <c r="C30" s="561"/>
      <c r="D30" s="584">
        <v>0</v>
      </c>
      <c r="E30" s="584"/>
      <c r="F30" s="584"/>
      <c r="G30" s="194" t="s">
        <v>197</v>
      </c>
      <c r="H30" s="573">
        <f>+AL30</f>
      </c>
      <c r="I30" s="574"/>
      <c r="J30" s="194" t="s">
        <v>197</v>
      </c>
      <c r="M30" s="582"/>
      <c r="P30" s="56"/>
      <c r="R30" s="587">
        <f>+ROUND(AA28,1)+ROUND(AA29,1)+ROUND(AA30,1)</f>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ht="27" customHeight="1" thickBot="1" thickTop="1">
      <c r="B31" s="560" t="s">
        <v>225</v>
      </c>
      <c r="C31" s="561"/>
      <c r="D31" s="584">
        <v>0</v>
      </c>
      <c r="E31" s="584"/>
      <c r="F31" s="584"/>
      <c r="G31" s="194" t="s">
        <v>197</v>
      </c>
      <c r="H31" s="573">
        <f>+AS24</f>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ht="27" customHeight="1" thickBot="1" thickTop="1">
      <c r="B32" s="560" t="s">
        <v>427</v>
      </c>
      <c r="C32" s="561"/>
      <c r="D32" s="584">
        <v>0</v>
      </c>
      <c r="E32" s="584"/>
      <c r="F32" s="584"/>
      <c r="G32" s="194" t="s">
        <v>197</v>
      </c>
      <c r="H32" s="573">
        <f>+AS27</f>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ht="27" customHeight="1" thickBot="1">
      <c r="B33" s="556" t="s">
        <v>428</v>
      </c>
      <c r="C33" s="557"/>
      <c r="D33" s="640">
        <v>0</v>
      </c>
      <c r="E33" s="641"/>
      <c r="F33" s="641"/>
      <c r="G33" s="195" t="s">
        <v>197</v>
      </c>
      <c r="H33" s="626">
        <f>+AS31</f>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ht="24" customHeight="1">
      <c r="C34" s="258">
        <f>+IF(D30=0,"",IF(D29&lt;D30,"エラー !：上の表は、⑩の内数である⑪の量が⑩を超えています",""))</f>
      </c>
      <c r="AA34" s="567"/>
      <c r="AB34" s="568"/>
      <c r="AC34" s="568"/>
      <c r="AD34" s="568"/>
      <c r="AE34" s="568"/>
      <c r="AF34" s="568"/>
      <c r="AG34" s="568"/>
      <c r="AH34" s="568"/>
      <c r="AI34" s="568"/>
      <c r="AJ34" s="568"/>
      <c r="AK34" s="568"/>
      <c r="AL34" s="568"/>
      <c r="AM34" s="568"/>
      <c r="AN34" s="568"/>
      <c r="AO34" s="571"/>
      <c r="AP34" s="188"/>
      <c r="AW34" s="405"/>
    </row>
    <row r="35" ht="15" customHeight="1">
      <c r="C35" s="259">
        <f>+IF(D31=0,"",IF(D29&lt;D31,"エラー !：上の表は、⑩の内数である⑫の量が⑩を超えています",""))</f>
      </c>
      <c r="AF35" s="64"/>
      <c r="AG35" s="64"/>
      <c r="AH35" s="64"/>
      <c r="AI35" s="64"/>
      <c r="AJ35" s="64"/>
      <c r="AK35" s="64"/>
      <c r="AL35" s="53"/>
      <c r="AM35" s="53"/>
      <c r="AN35" s="53"/>
      <c r="AO35" s="53"/>
      <c r="AP35" s="53"/>
      <c r="AQ35" s="53"/>
      <c r="AR35" s="53"/>
    </row>
    <row r="36" ht="15" customHeight="1">
      <c r="C36" s="259">
        <f>+IF(D32=0,"",IF(D29&lt;D32,"エラー !：上の表は、⑩の内数である⑬の量が⑩を超えています",""))</f>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ht="15" customHeight="1">
      <c r="C37" s="259">
        <f>+IF(D33=0,"",IF(D29&lt;D33,"エラー !：上の表は、⑩の内数である⑭の量が⑩を超えています",""))</f>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ht="13">
      <c r="H42" s="278"/>
      <c r="I42" s="68"/>
      <c r="J42" s="68"/>
      <c r="K42" s="68"/>
      <c r="R42" s="68"/>
      <c r="S42" s="68"/>
      <c r="T42" s="68"/>
      <c r="AQ42" s="53"/>
      <c r="AR42" s="53"/>
      <c r="AS42" s="128"/>
      <c r="AT42" s="64"/>
      <c r="AY42" s="53"/>
      <c r="AZ42" s="53"/>
      <c r="BA42" s="53"/>
      <c r="BB42" s="53"/>
      <c r="BC42" s="53"/>
      <c r="BD42" s="53"/>
    </row>
    <row r="43">
      <c r="H43" s="278"/>
      <c r="I43" s="68"/>
      <c r="J43" s="68"/>
      <c r="K43" s="68"/>
      <c r="R43" s="68"/>
      <c r="S43" s="68"/>
      <c r="T43" s="68"/>
      <c r="AW43" s="68"/>
      <c r="AY43" s="53"/>
      <c r="AZ43" s="53"/>
      <c r="BA43" s="53"/>
      <c r="BB43" s="53"/>
      <c r="BC43" s="53"/>
      <c r="BD43" s="53"/>
    </row>
    <row r="44">
      <c r="H44" s="278"/>
      <c r="I44" s="68"/>
      <c r="J44" s="68"/>
      <c r="K44" s="68"/>
      <c r="R44" s="68"/>
      <c r="S44" s="68"/>
      <c r="T44" s="68"/>
      <c r="AW44" s="68"/>
    </row>
    <row r="45">
      <c r="H45" s="278"/>
      <c r="I45" s="68"/>
      <c r="J45" s="68"/>
      <c r="K45" s="68"/>
      <c r="R45" s="68"/>
      <c r="S45" s="68"/>
      <c r="T45" s="68"/>
    </row>
    <row r="46">
      <c r="H46" s="278"/>
      <c r="I46" s="68"/>
      <c r="J46" s="68"/>
      <c r="K46" s="68"/>
      <c r="R46" s="68"/>
      <c r="S46" s="68"/>
      <c r="T46" s="68"/>
    </row>
    <row r="47" ht="13">
      <c r="H47" s="278"/>
      <c r="I47" s="68"/>
      <c r="J47" s="68"/>
      <c r="K47" s="68"/>
      <c r="R47" s="68"/>
      <c r="S47" s="68"/>
      <c r="T47" s="68"/>
      <c r="BH47" s="69"/>
      <c r="BI47" s="69"/>
      <c r="BJ47" s="67"/>
    </row>
    <row r="48">
      <c r="I48" s="68"/>
      <c r="J48" s="68"/>
      <c r="K48" s="68"/>
      <c r="R48" s="68"/>
      <c r="S48" s="68"/>
      <c r="T48" s="68"/>
      <c r="BH48" s="67"/>
    </row>
    <row r="49">
      <c r="G49" s="68"/>
      <c r="H49" s="68"/>
      <c r="I49" s="68"/>
      <c r="J49" s="68"/>
      <c r="K49" s="68"/>
      <c r="R49" s="68"/>
      <c r="S49" s="68"/>
      <c r="T49" s="68"/>
      <c r="BE49" s="67"/>
      <c r="BF49" s="67"/>
      <c r="BG49" s="67"/>
      <c r="BH49" s="67"/>
    </row>
    <row r="50">
      <c r="G50" s="68"/>
      <c r="H50" s="68"/>
      <c r="I50" s="68"/>
      <c r="J50" s="68"/>
      <c r="K50" s="68"/>
      <c r="R50" s="68"/>
      <c r="S50" s="68"/>
      <c r="T50" s="68"/>
      <c r="BE50" s="67"/>
      <c r="BF50" s="67"/>
      <c r="BG50" s="67"/>
      <c r="BH50" s="67"/>
    </row>
    <row r="51">
      <c r="G51" s="68"/>
      <c r="H51" s="68"/>
      <c r="I51" s="68"/>
      <c r="J51" s="68"/>
      <c r="K51" s="68"/>
      <c r="R51" s="68"/>
      <c r="S51" s="68"/>
      <c r="T51" s="68"/>
      <c r="BE51" s="67"/>
      <c r="BF51" s="67"/>
      <c r="BG51" s="67"/>
      <c r="BH51" s="67"/>
    </row>
    <row r="52">
      <c r="G52" s="68"/>
      <c r="H52" s="68"/>
      <c r="I52" s="68"/>
      <c r="J52" s="68"/>
      <c r="K52" s="68"/>
      <c r="R52" s="68"/>
      <c r="S52" s="68"/>
      <c r="T52" s="68"/>
      <c r="BE52" s="67"/>
      <c r="BF52" s="67"/>
      <c r="BG52" s="67"/>
      <c r="BH52" s="67"/>
    </row>
    <row r="53">
      <c r="G53" s="68"/>
      <c r="H53" s="68"/>
      <c r="I53" s="68"/>
      <c r="J53" s="68"/>
      <c r="K53" s="68"/>
      <c r="R53" s="68"/>
      <c r="S53" s="68"/>
      <c r="T53" s="68"/>
      <c r="BE53" s="67"/>
      <c r="BG53" s="67"/>
      <c r="BH53" s="67"/>
      <c r="BI53" s="67"/>
      <c r="BJ53" s="67"/>
    </row>
    <row r="54">
      <c r="G54" s="68"/>
      <c r="H54" s="68"/>
      <c r="I54" s="68"/>
      <c r="J54" s="68"/>
      <c r="K54" s="68"/>
      <c r="R54" s="68"/>
      <c r="S54" s="68"/>
      <c r="T54" s="68"/>
      <c r="BD54" s="67"/>
      <c r="BE54" s="70"/>
      <c r="BG54" s="67"/>
      <c r="BH54" s="67"/>
      <c r="BI54" s="67"/>
      <c r="BJ54" s="67"/>
    </row>
    <row r="55">
      <c r="G55" s="68"/>
      <c r="H55" s="68"/>
      <c r="I55" s="68"/>
      <c r="J55" s="68"/>
      <c r="K55" s="68"/>
      <c r="R55" s="68"/>
      <c r="S55" s="68"/>
      <c r="T55" s="68"/>
      <c r="BD55" s="67"/>
      <c r="BE55" s="70"/>
      <c r="BG55" s="67"/>
      <c r="BH55" s="67"/>
      <c r="BI55" s="67"/>
      <c r="BJ55" s="67"/>
    </row>
    <row r="56">
      <c r="G56" s="68"/>
      <c r="H56" s="68"/>
      <c r="I56" s="68"/>
      <c r="J56" s="68"/>
      <c r="K56" s="68"/>
      <c r="R56" s="68"/>
      <c r="S56" s="68"/>
      <c r="T56" s="68"/>
      <c r="BD56" s="67"/>
      <c r="BE56" s="70"/>
      <c r="BG56" s="67"/>
      <c r="BH56" s="67"/>
      <c r="BI56" s="67"/>
      <c r="BJ56" s="67"/>
    </row>
    <row r="57">
      <c r="G57" s="68"/>
      <c r="H57" s="68"/>
      <c r="I57" s="68"/>
      <c r="BD57" s="67"/>
      <c r="BE57" s="70"/>
      <c r="BG57" s="67"/>
      <c r="BH57" s="67"/>
      <c r="BI57" s="67"/>
      <c r="BJ57" s="67"/>
    </row>
    <row r="58" ht="12.5">
      <c r="G58" s="68"/>
      <c r="H58" s="68"/>
      <c r="I58" s="68"/>
      <c r="L58" s="68"/>
      <c r="M58" s="71"/>
      <c r="N58" s="68"/>
      <c r="O58" s="68"/>
      <c r="BD58" s="67"/>
      <c r="BE58" s="70"/>
      <c r="BG58" s="67"/>
      <c r="BH58" s="67"/>
      <c r="BI58" s="67"/>
      <c r="BJ58" s="67"/>
    </row>
    <row r="59">
      <c r="G59" s="68"/>
      <c r="H59" s="68"/>
      <c r="I59" s="68"/>
      <c r="BD59" s="67"/>
      <c r="BE59" s="70"/>
      <c r="BG59" s="67"/>
      <c r="BH59" s="67"/>
      <c r="BI59" s="67"/>
      <c r="BJ59" s="67"/>
    </row>
    <row r="60">
      <c r="G60" s="68"/>
      <c r="H60" s="68"/>
      <c r="I60" s="68"/>
      <c r="BD60" s="67"/>
      <c r="BE60" s="70"/>
      <c r="BG60" s="67"/>
      <c r="BH60" s="67"/>
      <c r="BI60" s="67"/>
      <c r="BJ60" s="67"/>
    </row>
    <row r="61">
      <c r="G61" s="68"/>
      <c r="H61" s="68"/>
      <c r="I61" s="68"/>
      <c r="BD61" s="67"/>
      <c r="BE61" s="70"/>
      <c r="BG61" s="67"/>
      <c r="BH61" s="67"/>
      <c r="BI61" s="67"/>
      <c r="BJ61" s="67"/>
    </row>
    <row r="62">
      <c r="BD62" s="67"/>
      <c r="BE62" s="70"/>
      <c r="BG62" s="67"/>
      <c r="BH62" s="67"/>
      <c r="BI62" s="67"/>
      <c r="BJ62" s="67"/>
    </row>
    <row r="63">
      <c r="BD63" s="67"/>
      <c r="BE63" s="70"/>
      <c r="BG63" s="67"/>
      <c r="BH63" s="67"/>
      <c r="BI63" s="67"/>
      <c r="BJ63" s="67"/>
    </row>
    <row r="64">
      <c r="BD64" s="67"/>
      <c r="BE64" s="70"/>
      <c r="BG64" s="67"/>
      <c r="BH64" s="67"/>
      <c r="BI64" s="67"/>
      <c r="BJ64" s="67"/>
    </row>
    <row r="65">
      <c r="BD65" s="67"/>
      <c r="BE65" s="70"/>
      <c r="BG65" s="67"/>
      <c r="BH65" s="67"/>
      <c r="BI65" s="67"/>
      <c r="BJ65" s="67"/>
    </row>
    <row r="66">
      <c r="BD66" s="67"/>
      <c r="BE66" s="70"/>
      <c r="BG66" s="67"/>
      <c r="BH66" s="67"/>
      <c r="BI66" s="67"/>
      <c r="BJ66" s="67"/>
    </row>
    <row r="67">
      <c r="BD67" s="67"/>
      <c r="BE67" s="70"/>
      <c r="BG67" s="67"/>
      <c r="BH67" s="67"/>
      <c r="BI67" s="67"/>
      <c r="BJ67" s="67"/>
    </row>
    <row r="69" ht="12.5">
      <c r="L69" s="68"/>
      <c r="M69" s="71"/>
      <c r="N69" s="68"/>
      <c r="O69" s="68"/>
    </row>
    <row r="70" ht="12.5">
      <c r="L70" s="68"/>
      <c r="M70" s="71"/>
      <c r="N70" s="68"/>
      <c r="O70" s="68"/>
    </row>
    <row r="71" ht="12.5">
      <c r="L71" s="68"/>
      <c r="M71" s="71"/>
      <c r="N71" s="68"/>
      <c r="O71" s="68"/>
    </row>
    <row r="72" ht="12.5">
      <c r="L72" s="68"/>
      <c r="M72" s="71"/>
      <c r="N72" s="68"/>
      <c r="O72" s="68"/>
    </row>
    <row r="73" ht="12.5">
      <c r="L73" s="68"/>
      <c r="M73" s="71"/>
      <c r="N73" s="68"/>
      <c r="O73" s="68"/>
    </row>
    <row r="74" ht="12.5">
      <c r="L74" s="68"/>
      <c r="M74" s="71"/>
      <c r="N74" s="68"/>
      <c r="O74" s="68"/>
    </row>
    <row r="75" ht="12.5">
      <c r="L75" s="68"/>
      <c r="M75" s="71"/>
      <c r="N75" s="68"/>
      <c r="O75" s="68"/>
    </row>
    <row r="76" ht="12.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3" right="0.5905511811023623" top="0.6299212598425197" bottom="0.3937007874015748" header="0.5118110236220472" footer="0"/>
  <pageSetup paperSize="9" scale="66"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codeName="Sheet9">
    <pageSetUpPr fitToPage="1"/>
  </sheetPr>
  <dimension ref="B1:BJ76"/>
  <sheetViews>
    <sheetView showGridLines="0" zoomScaleNormal="100" workbookViewId="0">
      <selection pane="topLeft" activeCell="B2" sqref="B2:H3"/>
    </sheetView>
  </sheetViews>
  <sheetFormatPr defaultColWidth="9" defaultRowHeight="12"/>
  <cols>
    <col min="1" max="2" width="2.90625" style="40" customWidth="1"/>
    <col min="3" max="3" width="18.36328125" style="40" customWidth="1"/>
    <col min="4" max="5" width="4.36328125" style="40" customWidth="1"/>
    <col min="6" max="6" width="3.90625" style="40" customWidth="1"/>
    <col min="7" max="7" width="2.36328125" style="40" customWidth="1"/>
    <col min="8" max="8" width="10.36328125" style="40" customWidth="1"/>
    <col min="9" max="9" width="2.36328125" style="40" customWidth="1"/>
    <col min="10" max="11" width="2.453125" style="40" customWidth="1"/>
    <col min="12" max="15" width="2.90625" style="40" customWidth="1"/>
    <col min="16" max="16" width="3" style="40" customWidth="1"/>
    <col min="17" max="19" width="4.90625" style="40" customWidth="1"/>
    <col min="20" max="22" width="2.90625" style="40" customWidth="1"/>
    <col min="23" max="24" width="2.453125" style="40" customWidth="1"/>
    <col min="25" max="25" width="2.90625" style="40" customWidth="1"/>
    <col min="26" max="26" width="7.90625" style="40" customWidth="1"/>
    <col min="27" max="27" width="4.9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90625" style="40" customWidth="1"/>
    <col min="36" max="37" width="4.36328125" style="40" customWidth="1"/>
    <col min="38" max="38" width="3.36328125" style="40" customWidth="1"/>
    <col min="39" max="40" width="2.90625" style="40" customWidth="1"/>
    <col min="41" max="41" width="10.90625" style="40" customWidth="1"/>
    <col min="42" max="42" width="2.90625" style="40" customWidth="1"/>
    <col min="43" max="44" width="2.453125" style="40" customWidth="1"/>
    <col min="45" max="45" width="2.90625" style="40" customWidth="1"/>
    <col min="46" max="46" width="7.90625" style="40" customWidth="1"/>
    <col min="47" max="47" width="11.90625" style="40" customWidth="1"/>
    <col min="48" max="48" width="1.90625" style="40" customWidth="1"/>
    <col min="49" max="49" width="5.36328125" style="40" customWidth="1"/>
    <col min="50" max="58" width="9" style="40" customWidth="1"/>
    <col min="59" max="59" width="16.08984375" style="40" customWidth="1"/>
    <col min="60" max="16384" width="9" style="40" customWidth="1"/>
  </cols>
  <sheetData>
    <row r="1" ht="27" customHeight="1">
      <c r="F1" s="39"/>
      <c r="S1" s="85" t="s">
        <v>94</v>
      </c>
      <c r="T1" s="85" t="s">
        <v>282</v>
      </c>
    </row>
    <row r="2"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ht="13.4"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f>+表紙!N28</f>
      </c>
      <c r="AT4" s="601"/>
      <c r="AU4" s="273">
        <f>+表紙!O28</f>
      </c>
      <c r="AV4" s="108"/>
      <c r="AW4" s="405"/>
    </row>
    <row r="5"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f>+表紙!F47</f>
      </c>
      <c r="AG5" s="572"/>
      <c r="AH5" s="572"/>
      <c r="AI5" s="572"/>
      <c r="AJ5" s="572"/>
      <c r="AK5" s="572"/>
      <c r="AL5" s="572"/>
      <c r="AM5" s="572"/>
      <c r="AN5" s="572"/>
      <c r="AO5" s="572"/>
      <c r="AP5" s="572"/>
      <c r="AQ5" s="572"/>
      <c r="AR5" s="572"/>
      <c r="AS5" s="572"/>
      <c r="AT5" s="572"/>
      <c r="AU5" s="572"/>
      <c r="AV5" s="242"/>
      <c r="AW5" s="405"/>
    </row>
    <row r="6"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ht="28.4"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ht="28.4" customHeight="1" thickBot="1" thickTop="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ht="24.75" customHeight="1" thickBot="1" thickTop="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ht="24.75" customHeight="1" thickBot="1" thickTop="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ht="27" customHeight="1" thickBot="1" thickTop="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ht="24.75" customHeight="1" thickBot="1" thickTop="1">
      <c r="F12" s="603">
        <f>+ROUND(P12,1)+ROUND(P15,1)+ROUND(P18,1)+ROUND(P24,1)+P27-ROUND(F15,1)</f>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ht="24.75" customHeight="1" thickBot="1" thickTop="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ht="27" customHeight="1" thickBot="1" thickTop="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ht="24.75" customHeight="1" thickBot="1" thickTop="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ht="27" customHeight="1" thickBot="1" thickTop="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ht="24.75" customHeight="1" thickBot="1" thickTop="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ht="27" customHeight="1" thickBot="1" thickTop="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ht="25.4"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ht="25.5" customHeight="1" thickBot="1" thickTop="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ht="27" customHeight="1" thickBot="1" thickTop="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ht="27" customHeight="1" thickBot="1">
      <c r="B24" s="560" t="s">
        <v>199</v>
      </c>
      <c r="C24" s="561"/>
      <c r="D24" s="584">
        <v>5492.7</v>
      </c>
      <c r="E24" s="584"/>
      <c r="F24" s="584"/>
      <c r="G24" s="194" t="s">
        <v>197</v>
      </c>
      <c r="H24" s="573">
        <f>+F12</f>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c>
      <c r="AT24" s="604"/>
      <c r="AU24" s="604"/>
      <c r="AV24" s="52" t="s">
        <v>13</v>
      </c>
      <c r="AW24" s="405"/>
    </row>
    <row r="25" ht="27" customHeight="1" thickBot="1">
      <c r="B25" s="560" t="s">
        <v>200</v>
      </c>
      <c r="C25" s="561"/>
      <c r="D25" s="584">
        <v>0</v>
      </c>
      <c r="E25" s="584"/>
      <c r="F25" s="584"/>
      <c r="G25" s="194" t="s">
        <v>197</v>
      </c>
      <c r="H25" s="573">
        <f>+P12+AH9</f>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ht="27" customHeight="1" thickBot="1" thickTop="1">
      <c r="B26" s="560" t="s">
        <v>201</v>
      </c>
      <c r="C26" s="561"/>
      <c r="D26" s="584">
        <v>0</v>
      </c>
      <c r="E26" s="584"/>
      <c r="F26" s="584"/>
      <c r="G26" s="194" t="s">
        <v>197</v>
      </c>
      <c r="H26" s="573">
        <f>+P21</f>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ht="27" customHeight="1" thickBot="1">
      <c r="B27" s="560" t="s">
        <v>222</v>
      </c>
      <c r="C27" s="561"/>
      <c r="D27" s="584">
        <v>0</v>
      </c>
      <c r="E27" s="584"/>
      <c r="F27" s="584"/>
      <c r="G27" s="194" t="s">
        <v>197</v>
      </c>
      <c r="H27" s="573">
        <f>+Y21</f>
      </c>
      <c r="I27" s="574"/>
      <c r="J27" s="194" t="s">
        <v>197</v>
      </c>
      <c r="M27" s="582"/>
      <c r="P27" s="587">
        <f>+R30+ROUND(R33,1)</f>
        <v>10245.1</v>
      </c>
      <c r="Q27" s="633"/>
      <c r="R27" s="633"/>
      <c r="S27" s="633"/>
      <c r="T27" s="44" t="s">
        <v>38</v>
      </c>
      <c r="U27" s="64"/>
      <c r="V27" s="64"/>
      <c r="Y27" s="62" t="s">
        <v>39</v>
      </c>
      <c r="Z27" s="65"/>
      <c r="AH27" s="53"/>
      <c r="AI27" s="53"/>
      <c r="AJ27" s="53"/>
      <c r="AK27" s="53"/>
      <c r="AL27" s="603">
        <f>+AH18+P27</f>
        <v>10245.1</v>
      </c>
      <c r="AM27" s="604"/>
      <c r="AN27" s="604"/>
      <c r="AO27" s="604"/>
      <c r="AP27" s="52" t="s">
        <v>13</v>
      </c>
      <c r="AQ27" s="267"/>
      <c r="AR27" s="128"/>
      <c r="AS27" s="606">
        <v>0</v>
      </c>
      <c r="AT27" s="607"/>
      <c r="AU27" s="607"/>
      <c r="AV27" s="52" t="s">
        <v>13</v>
      </c>
      <c r="AW27" s="405"/>
    </row>
    <row r="28" ht="27" customHeight="1" thickBot="1" thickTop="1">
      <c r="B28" s="575" t="s">
        <v>331</v>
      </c>
      <c r="C28" s="576"/>
      <c r="D28" s="584">
        <v>0</v>
      </c>
      <c r="E28" s="584"/>
      <c r="F28" s="584"/>
      <c r="G28" s="194" t="s">
        <v>197</v>
      </c>
      <c r="H28" s="573">
        <f>+P15+AH12</f>
      </c>
      <c r="I28" s="574"/>
      <c r="J28" s="194" t="s">
        <v>197</v>
      </c>
      <c r="M28" s="582"/>
      <c r="P28" s="56"/>
      <c r="U28" s="53"/>
      <c r="V28" s="53"/>
      <c r="Y28" s="588" t="s">
        <v>174</v>
      </c>
      <c r="Z28" s="589"/>
      <c r="AA28" s="629">
        <v>3447.3</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ht="27" customHeight="1" thickBot="1" thickTop="1">
      <c r="B29" s="560" t="s">
        <v>223</v>
      </c>
      <c r="C29" s="561"/>
      <c r="D29" s="584">
        <v>5492.7</v>
      </c>
      <c r="E29" s="584"/>
      <c r="F29" s="584"/>
      <c r="G29" s="194" t="s">
        <v>197</v>
      </c>
      <c r="H29" s="573">
        <f>+AL27</f>
      </c>
      <c r="I29" s="574"/>
      <c r="J29" s="194" t="s">
        <v>197</v>
      </c>
      <c r="M29" s="582"/>
      <c r="P29" s="56"/>
      <c r="Q29" s="144"/>
      <c r="R29" s="51" t="s">
        <v>182</v>
      </c>
      <c r="S29" s="628" t="s">
        <v>33</v>
      </c>
      <c r="T29" s="631"/>
      <c r="U29" s="631"/>
      <c r="V29" s="632"/>
      <c r="W29" s="48"/>
      <c r="X29" s="66"/>
      <c r="Y29" s="588" t="s">
        <v>257</v>
      </c>
      <c r="Z29" s="589"/>
      <c r="AA29" s="629">
        <v>6797.8</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ht="27" customHeight="1" thickBot="1">
      <c r="B30" s="560" t="s">
        <v>224</v>
      </c>
      <c r="C30" s="561"/>
      <c r="D30" s="584">
        <v>3358.6</v>
      </c>
      <c r="E30" s="584"/>
      <c r="F30" s="584"/>
      <c r="G30" s="194" t="s">
        <v>197</v>
      </c>
      <c r="H30" s="573">
        <f>+AL30</f>
      </c>
      <c r="I30" s="574"/>
      <c r="J30" s="194" t="s">
        <v>197</v>
      </c>
      <c r="M30" s="582"/>
      <c r="P30" s="56"/>
      <c r="R30" s="587">
        <f>+ROUND(AA28,1)+ROUND(AA29,1)+ROUND(AA30,1)</f>
        <v>10245.1</v>
      </c>
      <c r="S30" s="633"/>
      <c r="T30" s="633"/>
      <c r="U30" s="633"/>
      <c r="V30" s="44" t="s">
        <v>16</v>
      </c>
      <c r="Y30" s="588" t="s">
        <v>185</v>
      </c>
      <c r="Z30" s="589"/>
      <c r="AA30" s="629"/>
      <c r="AB30" s="630"/>
      <c r="AC30" s="630"/>
      <c r="AD30" s="630"/>
      <c r="AE30" s="630"/>
      <c r="AF30" s="44" t="s">
        <v>13</v>
      </c>
      <c r="AL30" s="606">
        <v>5453.7</v>
      </c>
      <c r="AM30" s="607"/>
      <c r="AN30" s="607"/>
      <c r="AO30" s="607"/>
      <c r="AP30" s="52" t="s">
        <v>13</v>
      </c>
      <c r="AS30" s="625"/>
      <c r="AT30" s="622"/>
      <c r="AU30" s="622"/>
      <c r="AV30" s="623"/>
      <c r="AW30" s="405"/>
    </row>
    <row r="31" ht="27" customHeight="1" thickBot="1" thickTop="1">
      <c r="B31" s="560" t="s">
        <v>225</v>
      </c>
      <c r="C31" s="561"/>
      <c r="D31" s="584">
        <v>846.7</v>
      </c>
      <c r="E31" s="584"/>
      <c r="F31" s="584"/>
      <c r="G31" s="194" t="s">
        <v>197</v>
      </c>
      <c r="H31" s="573">
        <f>+AS24</f>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ht="27" customHeight="1" thickBot="1" thickTop="1">
      <c r="B32" s="560" t="s">
        <v>427</v>
      </c>
      <c r="C32" s="561"/>
      <c r="D32" s="584">
        <v>0</v>
      </c>
      <c r="E32" s="584"/>
      <c r="F32" s="584"/>
      <c r="G32" s="194" t="s">
        <v>197</v>
      </c>
      <c r="H32" s="573">
        <f>+AS27</f>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ht="27" customHeight="1" thickBot="1">
      <c r="B33" s="556" t="s">
        <v>428</v>
      </c>
      <c r="C33" s="557"/>
      <c r="D33" s="640">
        <v>0</v>
      </c>
      <c r="E33" s="641"/>
      <c r="F33" s="641"/>
      <c r="G33" s="195" t="s">
        <v>197</v>
      </c>
      <c r="H33" s="626">
        <f>+AS31</f>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ht="24" customHeight="1">
      <c r="C34" s="258">
        <f>+IF(D30=0,"",IF(D29&lt;D30,"エラー !：上の表は、⑩の内数である⑪の量が⑩を超えています",""))</f>
      </c>
      <c r="AA34" s="567"/>
      <c r="AB34" s="568"/>
      <c r="AC34" s="568"/>
      <c r="AD34" s="568"/>
      <c r="AE34" s="568"/>
      <c r="AF34" s="568"/>
      <c r="AG34" s="568"/>
      <c r="AH34" s="568"/>
      <c r="AI34" s="568"/>
      <c r="AJ34" s="568"/>
      <c r="AK34" s="568"/>
      <c r="AL34" s="568"/>
      <c r="AM34" s="568"/>
      <c r="AN34" s="568"/>
      <c r="AO34" s="571"/>
      <c r="AP34" s="188"/>
      <c r="AW34" s="405"/>
    </row>
    <row r="35" ht="15" customHeight="1">
      <c r="C35" s="259">
        <f>+IF(D31=0,"",IF(D29&lt;D31,"エラー !：上の表は、⑩の内数である⑫の量が⑩を超えています",""))</f>
      </c>
      <c r="AF35" s="64"/>
      <c r="AG35" s="64"/>
      <c r="AH35" s="64"/>
      <c r="AI35" s="64"/>
      <c r="AJ35" s="64"/>
      <c r="AK35" s="64"/>
      <c r="AL35" s="53"/>
      <c r="AM35" s="53"/>
      <c r="AN35" s="53"/>
      <c r="AO35" s="53"/>
      <c r="AP35" s="53"/>
      <c r="AQ35" s="53"/>
      <c r="AR35" s="53"/>
    </row>
    <row r="36" ht="15" customHeight="1">
      <c r="C36" s="259">
        <f>+IF(D32=0,"",IF(D29&lt;D32,"エラー !：上の表は、⑩の内数である⑬の量が⑩を超えています",""))</f>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ht="15" customHeight="1">
      <c r="C37" s="259">
        <f>+IF(D33=0,"",IF(D29&lt;D33,"エラー !：上の表は、⑩の内数である⑭の量が⑩を超えています",""))</f>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ht="13">
      <c r="H42" s="278"/>
      <c r="I42" s="68"/>
      <c r="J42" s="68"/>
      <c r="K42" s="68"/>
      <c r="R42" s="68"/>
      <c r="S42" s="68"/>
      <c r="T42" s="68"/>
      <c r="AQ42" s="53"/>
      <c r="AR42" s="53"/>
      <c r="AS42" s="128"/>
      <c r="AT42" s="64"/>
      <c r="AY42" s="53"/>
      <c r="AZ42" s="53"/>
      <c r="BA42" s="53"/>
      <c r="BB42" s="53"/>
      <c r="BC42" s="53"/>
      <c r="BD42" s="53"/>
    </row>
    <row r="43">
      <c r="H43" s="278"/>
      <c r="I43" s="68"/>
      <c r="J43" s="68"/>
      <c r="K43" s="68"/>
      <c r="R43" s="68"/>
      <c r="S43" s="68"/>
      <c r="T43" s="68"/>
      <c r="AW43" s="68"/>
      <c r="AY43" s="53"/>
      <c r="AZ43" s="53"/>
      <c r="BA43" s="53"/>
      <c r="BB43" s="53"/>
      <c r="BC43" s="53"/>
      <c r="BD43" s="53"/>
    </row>
    <row r="44">
      <c r="H44" s="278"/>
      <c r="I44" s="68"/>
      <c r="J44" s="68"/>
      <c r="K44" s="68"/>
      <c r="R44" s="68"/>
      <c r="S44" s="68"/>
      <c r="T44" s="68"/>
      <c r="AW44" s="68"/>
    </row>
    <row r="45">
      <c r="H45" s="278"/>
      <c r="I45" s="68"/>
      <c r="J45" s="68"/>
      <c r="K45" s="68"/>
      <c r="R45" s="68"/>
      <c r="S45" s="68"/>
      <c r="T45" s="68"/>
    </row>
    <row r="46">
      <c r="H46" s="278"/>
      <c r="I46" s="68"/>
      <c r="J46" s="68"/>
      <c r="K46" s="68"/>
      <c r="R46" s="68"/>
      <c r="S46" s="68"/>
      <c r="T46" s="68"/>
    </row>
    <row r="47" ht="13">
      <c r="H47" s="278"/>
      <c r="I47" s="68"/>
      <c r="J47" s="68"/>
      <c r="K47" s="68"/>
      <c r="R47" s="68"/>
      <c r="S47" s="68"/>
      <c r="T47" s="68"/>
      <c r="BH47" s="69"/>
      <c r="BI47" s="69"/>
      <c r="BJ47" s="67"/>
    </row>
    <row r="48">
      <c r="I48" s="68"/>
      <c r="J48" s="68"/>
      <c r="K48" s="68"/>
      <c r="R48" s="68"/>
      <c r="S48" s="68"/>
      <c r="T48" s="68"/>
      <c r="BH48" s="67"/>
    </row>
    <row r="49">
      <c r="G49" s="68"/>
      <c r="H49" s="68"/>
      <c r="I49" s="68"/>
      <c r="J49" s="68"/>
      <c r="K49" s="68"/>
      <c r="R49" s="68"/>
      <c r="S49" s="68"/>
      <c r="T49" s="68"/>
      <c r="BE49" s="67"/>
      <c r="BF49" s="67"/>
      <c r="BG49" s="67"/>
      <c r="BH49" s="67"/>
    </row>
    <row r="50">
      <c r="G50" s="68"/>
      <c r="H50" s="68"/>
      <c r="I50" s="68"/>
      <c r="J50" s="68"/>
      <c r="K50" s="68"/>
      <c r="R50" s="68"/>
      <c r="S50" s="68"/>
      <c r="T50" s="68"/>
      <c r="BE50" s="67"/>
      <c r="BF50" s="67"/>
      <c r="BG50" s="67"/>
      <c r="BH50" s="67"/>
    </row>
    <row r="51">
      <c r="G51" s="68"/>
      <c r="H51" s="68"/>
      <c r="I51" s="68"/>
      <c r="J51" s="68"/>
      <c r="K51" s="68"/>
      <c r="R51" s="68"/>
      <c r="S51" s="68"/>
      <c r="T51" s="68"/>
      <c r="BE51" s="67"/>
      <c r="BF51" s="67"/>
      <c r="BG51" s="67"/>
      <c r="BH51" s="67"/>
    </row>
    <row r="52">
      <c r="G52" s="68"/>
      <c r="H52" s="68"/>
      <c r="I52" s="68"/>
      <c r="J52" s="68"/>
      <c r="K52" s="68"/>
      <c r="R52" s="68"/>
      <c r="S52" s="68"/>
      <c r="T52" s="68"/>
      <c r="BE52" s="67"/>
      <c r="BF52" s="67"/>
      <c r="BG52" s="67"/>
      <c r="BH52" s="67"/>
    </row>
    <row r="53">
      <c r="G53" s="68"/>
      <c r="H53" s="68"/>
      <c r="I53" s="68"/>
      <c r="J53" s="68"/>
      <c r="K53" s="68"/>
      <c r="R53" s="68"/>
      <c r="S53" s="68"/>
      <c r="T53" s="68"/>
      <c r="BE53" s="67"/>
      <c r="BG53" s="67"/>
      <c r="BH53" s="67"/>
      <c r="BI53" s="67"/>
      <c r="BJ53" s="67"/>
    </row>
    <row r="54">
      <c r="G54" s="68"/>
      <c r="H54" s="68"/>
      <c r="I54" s="68"/>
      <c r="J54" s="68"/>
      <c r="K54" s="68"/>
      <c r="R54" s="68"/>
      <c r="S54" s="68"/>
      <c r="T54" s="68"/>
      <c r="BD54" s="67"/>
      <c r="BE54" s="70"/>
      <c r="BG54" s="67"/>
      <c r="BH54" s="67"/>
      <c r="BI54" s="67"/>
      <c r="BJ54" s="67"/>
    </row>
    <row r="55">
      <c r="G55" s="68"/>
      <c r="H55" s="68"/>
      <c r="I55" s="68"/>
      <c r="J55" s="68"/>
      <c r="K55" s="68"/>
      <c r="R55" s="68"/>
      <c r="S55" s="68"/>
      <c r="T55" s="68"/>
      <c r="BD55" s="67"/>
      <c r="BE55" s="70"/>
      <c r="BG55" s="67"/>
      <c r="BH55" s="67"/>
      <c r="BI55" s="67"/>
      <c r="BJ55" s="67"/>
    </row>
    <row r="56">
      <c r="G56" s="68"/>
      <c r="H56" s="68"/>
      <c r="I56" s="68"/>
      <c r="J56" s="68"/>
      <c r="K56" s="68"/>
      <c r="R56" s="68"/>
      <c r="S56" s="68"/>
      <c r="T56" s="68"/>
      <c r="BD56" s="67"/>
      <c r="BE56" s="70"/>
      <c r="BG56" s="67"/>
      <c r="BH56" s="67"/>
      <c r="BI56" s="67"/>
      <c r="BJ56" s="67"/>
    </row>
    <row r="57">
      <c r="G57" s="68"/>
      <c r="H57" s="68"/>
      <c r="I57" s="68"/>
      <c r="BD57" s="67"/>
      <c r="BE57" s="70"/>
      <c r="BG57" s="67"/>
      <c r="BH57" s="67"/>
      <c r="BI57" s="67"/>
      <c r="BJ57" s="67"/>
    </row>
    <row r="58" ht="12.5">
      <c r="G58" s="68"/>
      <c r="H58" s="68"/>
      <c r="I58" s="68"/>
      <c r="L58" s="68"/>
      <c r="M58" s="71"/>
      <c r="N58" s="68"/>
      <c r="O58" s="68"/>
      <c r="BD58" s="67"/>
      <c r="BE58" s="70"/>
      <c r="BG58" s="67"/>
      <c r="BH58" s="67"/>
      <c r="BI58" s="67"/>
      <c r="BJ58" s="67"/>
    </row>
    <row r="59">
      <c r="G59" s="68"/>
      <c r="H59" s="68"/>
      <c r="I59" s="68"/>
      <c r="BD59" s="67"/>
      <c r="BE59" s="70"/>
      <c r="BG59" s="67"/>
      <c r="BH59" s="67"/>
      <c r="BI59" s="67"/>
      <c r="BJ59" s="67"/>
    </row>
    <row r="60">
      <c r="G60" s="68"/>
      <c r="H60" s="68"/>
      <c r="I60" s="68"/>
      <c r="BD60" s="67"/>
      <c r="BE60" s="70"/>
      <c r="BG60" s="67"/>
      <c r="BH60" s="67"/>
      <c r="BI60" s="67"/>
      <c r="BJ60" s="67"/>
    </row>
    <row r="61">
      <c r="G61" s="68"/>
      <c r="H61" s="68"/>
      <c r="I61" s="68"/>
      <c r="BD61" s="67"/>
      <c r="BE61" s="70"/>
      <c r="BG61" s="67"/>
      <c r="BH61" s="67"/>
      <c r="BI61" s="67"/>
      <c r="BJ61" s="67"/>
    </row>
    <row r="62">
      <c r="BD62" s="67"/>
      <c r="BE62" s="70"/>
      <c r="BG62" s="67"/>
      <c r="BH62" s="67"/>
      <c r="BI62" s="67"/>
      <c r="BJ62" s="67"/>
    </row>
    <row r="63">
      <c r="BD63" s="67"/>
      <c r="BE63" s="70"/>
      <c r="BG63" s="67"/>
      <c r="BH63" s="67"/>
      <c r="BI63" s="67"/>
      <c r="BJ63" s="67"/>
    </row>
    <row r="64">
      <c r="BD64" s="67"/>
      <c r="BE64" s="70"/>
      <c r="BG64" s="67"/>
      <c r="BH64" s="67"/>
      <c r="BI64" s="67"/>
      <c r="BJ64" s="67"/>
    </row>
    <row r="65">
      <c r="BD65" s="67"/>
      <c r="BE65" s="70"/>
      <c r="BG65" s="67"/>
      <c r="BH65" s="67"/>
      <c r="BI65" s="67"/>
      <c r="BJ65" s="67"/>
    </row>
    <row r="66">
      <c r="BD66" s="67"/>
      <c r="BE66" s="70"/>
      <c r="BG66" s="67"/>
      <c r="BH66" s="67"/>
      <c r="BI66" s="67"/>
      <c r="BJ66" s="67"/>
    </row>
    <row r="67">
      <c r="BD67" s="67"/>
      <c r="BE67" s="70"/>
      <c r="BG67" s="67"/>
      <c r="BH67" s="67"/>
      <c r="BI67" s="67"/>
      <c r="BJ67" s="67"/>
    </row>
    <row r="69" ht="12.5">
      <c r="L69" s="68"/>
      <c r="M69" s="71"/>
      <c r="N69" s="68"/>
      <c r="O69" s="68"/>
    </row>
    <row r="70" ht="12.5">
      <c r="L70" s="68"/>
      <c r="M70" s="71"/>
      <c r="N70" s="68"/>
      <c r="O70" s="68"/>
    </row>
    <row r="71" ht="12.5">
      <c r="L71" s="68"/>
      <c r="M71" s="71"/>
      <c r="N71" s="68"/>
      <c r="O71" s="68"/>
    </row>
    <row r="72" ht="12.5">
      <c r="L72" s="68"/>
      <c r="M72" s="71"/>
      <c r="N72" s="68"/>
      <c r="O72" s="68"/>
    </row>
    <row r="73" ht="12.5">
      <c r="L73" s="68"/>
      <c r="M73" s="71"/>
      <c r="N73" s="68"/>
      <c r="O73" s="68"/>
    </row>
    <row r="74" ht="12.5">
      <c r="L74" s="68"/>
      <c r="M74" s="71"/>
      <c r="N74" s="68"/>
      <c r="O74" s="68"/>
    </row>
    <row r="75" ht="12.5">
      <c r="L75" s="68"/>
      <c r="M75" s="71"/>
      <c r="N75" s="68"/>
      <c r="O75" s="68"/>
    </row>
    <row r="76" ht="12.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3" right="0.5905511811023623" top="0.6299212598425197" bottom="0.3937007874015748" header="0.5118110236220472" footer="0"/>
  <pageSetup paperSize="9" scale="66"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codeName="Sheet19">
    <pageSetUpPr fitToPage="1"/>
  </sheetPr>
  <dimension ref="B1:BJ76"/>
  <sheetViews>
    <sheetView showGridLines="0" zoomScaleNormal="100" workbookViewId="0">
      <selection pane="topLeft" activeCell="B2" sqref="B2:H3"/>
    </sheetView>
  </sheetViews>
  <sheetFormatPr defaultColWidth="9" defaultRowHeight="12"/>
  <cols>
    <col min="1" max="2" width="2.90625" style="40" customWidth="1"/>
    <col min="3" max="3" width="18.36328125" style="40" customWidth="1"/>
    <col min="4" max="5" width="4.36328125" style="40" customWidth="1"/>
    <col min="6" max="6" width="3.90625" style="40" customWidth="1"/>
    <col min="7" max="7" width="2.36328125" style="40" customWidth="1"/>
    <col min="8" max="8" width="10.36328125" style="40" customWidth="1"/>
    <col min="9" max="9" width="2.36328125" style="40" customWidth="1"/>
    <col min="10" max="11" width="2.453125" style="40" customWidth="1"/>
    <col min="12" max="15" width="2.90625" style="40" customWidth="1"/>
    <col min="16" max="16" width="3" style="40" customWidth="1"/>
    <col min="17" max="19" width="4.90625" style="40" customWidth="1"/>
    <col min="20" max="22" width="2.90625" style="40" customWidth="1"/>
    <col min="23" max="24" width="2.453125" style="40" customWidth="1"/>
    <col min="25" max="25" width="2.90625" style="40" customWidth="1"/>
    <col min="26" max="26" width="7.90625" style="40" customWidth="1"/>
    <col min="27" max="27" width="4.9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90625" style="40" customWidth="1"/>
    <col min="36" max="37" width="4.36328125" style="40" customWidth="1"/>
    <col min="38" max="38" width="3.36328125" style="40" customWidth="1"/>
    <col min="39" max="40" width="2.90625" style="40" customWidth="1"/>
    <col min="41" max="41" width="10.90625" style="40" customWidth="1"/>
    <col min="42" max="42" width="2.90625" style="40" customWidth="1"/>
    <col min="43" max="44" width="2.453125" style="40" customWidth="1"/>
    <col min="45" max="45" width="2.90625" style="40" customWidth="1"/>
    <col min="46" max="46" width="7.90625" style="40" customWidth="1"/>
    <col min="47" max="47" width="11.90625" style="40" customWidth="1"/>
    <col min="48" max="48" width="1.90625" style="40" customWidth="1"/>
    <col min="49" max="49" width="5.36328125" style="40" customWidth="1"/>
    <col min="50" max="58" width="9" style="40" customWidth="1"/>
    <col min="59" max="59" width="16.08984375" style="40" customWidth="1"/>
    <col min="60" max="16384" width="9" style="40" customWidth="1"/>
  </cols>
  <sheetData>
    <row r="1" ht="27" customHeight="1">
      <c r="F1" s="39"/>
      <c r="S1" s="85" t="s">
        <v>94</v>
      </c>
      <c r="T1" s="85" t="s">
        <v>282</v>
      </c>
    </row>
    <row r="2"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ht="13.4"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f>+表紙!N28</f>
      </c>
      <c r="AT4" s="601"/>
      <c r="AU4" s="273">
        <f>+表紙!O28</f>
      </c>
      <c r="AV4" s="108"/>
      <c r="AW4" s="405"/>
    </row>
    <row r="5"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f>+表紙!F47</f>
      </c>
      <c r="AG5" s="572"/>
      <c r="AH5" s="572"/>
      <c r="AI5" s="572"/>
      <c r="AJ5" s="572"/>
      <c r="AK5" s="572"/>
      <c r="AL5" s="572"/>
      <c r="AM5" s="572"/>
      <c r="AN5" s="572"/>
      <c r="AO5" s="572"/>
      <c r="AP5" s="572"/>
      <c r="AQ5" s="572"/>
      <c r="AR5" s="572"/>
      <c r="AS5" s="572"/>
      <c r="AT5" s="572"/>
      <c r="AU5" s="572"/>
      <c r="AV5" s="242"/>
      <c r="AW5" s="405"/>
    </row>
    <row r="6"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ht="28.4" customHeight="1" thickBot="1">
      <c r="B7" s="645" t="s">
        <v>89</v>
      </c>
      <c r="C7" s="646"/>
      <c r="D7" s="615" t="s">
        <v>217</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ht="28.4" customHeight="1" thickBot="1" thickTop="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ht="24.75" customHeight="1" thickBot="1" thickTop="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ht="24.75" customHeight="1" thickBot="1" thickTop="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ht="27" customHeight="1" thickBot="1" thickTop="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ht="24.75" customHeight="1" thickBot="1" thickTop="1">
      <c r="F12" s="603">
        <f>+ROUND(P12,1)+ROUND(P15,1)+ROUND(P18,1)+ROUND(P24,1)+P27-ROUND(F15,1)</f>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ht="24.75" customHeight="1" thickBot="1" thickTop="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ht="27" customHeight="1" thickBot="1" thickTop="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ht="24.75" customHeight="1" thickBot="1" thickTop="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ht="27" customHeight="1" thickBot="1" thickTop="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ht="24.75" customHeight="1" thickBot="1" thickTop="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ht="27" customHeight="1" thickBot="1" thickTop="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ht="25.4"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ht="25.5" customHeight="1" thickBot="1" thickTop="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ht="27" customHeight="1" thickBot="1" thickTop="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ht="27" customHeight="1" thickBot="1">
      <c r="B24" s="560" t="s">
        <v>199</v>
      </c>
      <c r="C24" s="561"/>
      <c r="D24" s="584">
        <v>0</v>
      </c>
      <c r="E24" s="584"/>
      <c r="F24" s="584"/>
      <c r="G24" s="194" t="s">
        <v>197</v>
      </c>
      <c r="H24" s="573">
        <f>+F12</f>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c>
      <c r="AT24" s="604"/>
      <c r="AU24" s="604"/>
      <c r="AV24" s="52" t="s">
        <v>13</v>
      </c>
      <c r="AW24" s="405"/>
    </row>
    <row r="25" ht="27" customHeight="1" thickBot="1">
      <c r="B25" s="560" t="s">
        <v>200</v>
      </c>
      <c r="C25" s="561"/>
      <c r="D25" s="584">
        <v>0</v>
      </c>
      <c r="E25" s="584"/>
      <c r="F25" s="584"/>
      <c r="G25" s="194" t="s">
        <v>197</v>
      </c>
      <c r="H25" s="573">
        <f>+P12+AH9</f>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ht="27" customHeight="1" thickBot="1" thickTop="1">
      <c r="B26" s="560" t="s">
        <v>201</v>
      </c>
      <c r="C26" s="561"/>
      <c r="D26" s="584">
        <v>0</v>
      </c>
      <c r="E26" s="584"/>
      <c r="F26" s="584"/>
      <c r="G26" s="194" t="s">
        <v>197</v>
      </c>
      <c r="H26" s="573">
        <f>+P21</f>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ht="27" customHeight="1" thickBot="1">
      <c r="B27" s="560" t="s">
        <v>222</v>
      </c>
      <c r="C27" s="561"/>
      <c r="D27" s="584">
        <v>0</v>
      </c>
      <c r="E27" s="584"/>
      <c r="F27" s="584"/>
      <c r="G27" s="194" t="s">
        <v>197</v>
      </c>
      <c r="H27" s="573">
        <f>+Y21</f>
      </c>
      <c r="I27" s="574"/>
      <c r="J27" s="194" t="s">
        <v>197</v>
      </c>
      <c r="M27" s="582"/>
      <c r="P27" s="587">
        <f>+R30+ROUND(R33,1)</f>
      </c>
      <c r="Q27" s="633"/>
      <c r="R27" s="633"/>
      <c r="S27" s="633"/>
      <c r="T27" s="44" t="s">
        <v>38</v>
      </c>
      <c r="U27" s="64"/>
      <c r="V27" s="64"/>
      <c r="Y27" s="62" t="s">
        <v>39</v>
      </c>
      <c r="Z27" s="65"/>
      <c r="AH27" s="53"/>
      <c r="AI27" s="53"/>
      <c r="AJ27" s="53"/>
      <c r="AK27" s="53"/>
      <c r="AL27" s="603">
        <f>+AH18+P27</f>
      </c>
      <c r="AM27" s="604"/>
      <c r="AN27" s="604"/>
      <c r="AO27" s="604"/>
      <c r="AP27" s="52" t="s">
        <v>13</v>
      </c>
      <c r="AQ27" s="267"/>
      <c r="AR27" s="128"/>
      <c r="AS27" s="606"/>
      <c r="AT27" s="607"/>
      <c r="AU27" s="607"/>
      <c r="AV27" s="52" t="s">
        <v>13</v>
      </c>
      <c r="AW27" s="405"/>
    </row>
    <row r="28" ht="27" customHeight="1" thickBot="1" thickTop="1">
      <c r="B28" s="575" t="s">
        <v>331</v>
      </c>
      <c r="C28" s="576"/>
      <c r="D28" s="584">
        <v>0</v>
      </c>
      <c r="E28" s="584"/>
      <c r="F28" s="584"/>
      <c r="G28" s="194" t="s">
        <v>197</v>
      </c>
      <c r="H28" s="573">
        <f>+P15+AH12</f>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ht="27" customHeight="1" thickBot="1" thickTop="1">
      <c r="B29" s="560" t="s">
        <v>223</v>
      </c>
      <c r="C29" s="561"/>
      <c r="D29" s="584">
        <v>0</v>
      </c>
      <c r="E29" s="584"/>
      <c r="F29" s="584"/>
      <c r="G29" s="194" t="s">
        <v>197</v>
      </c>
      <c r="H29" s="573">
        <f>+AL27</f>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ht="27" customHeight="1" thickBot="1">
      <c r="B30" s="560" t="s">
        <v>224</v>
      </c>
      <c r="C30" s="561"/>
      <c r="D30" s="584">
        <v>0</v>
      </c>
      <c r="E30" s="584"/>
      <c r="F30" s="584"/>
      <c r="G30" s="194" t="s">
        <v>197</v>
      </c>
      <c r="H30" s="573">
        <f>+AL30</f>
      </c>
      <c r="I30" s="574"/>
      <c r="J30" s="194" t="s">
        <v>197</v>
      </c>
      <c r="M30" s="582"/>
      <c r="P30" s="56"/>
      <c r="R30" s="587">
        <f>+ROUND(AA28,1)+ROUND(AA29,1)+ROUND(AA30,1)</f>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ht="27" customHeight="1" thickBot="1" thickTop="1">
      <c r="B31" s="560" t="s">
        <v>225</v>
      </c>
      <c r="C31" s="561"/>
      <c r="D31" s="584">
        <v>0</v>
      </c>
      <c r="E31" s="584"/>
      <c r="F31" s="584"/>
      <c r="G31" s="194" t="s">
        <v>197</v>
      </c>
      <c r="H31" s="573">
        <f>+AS24</f>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ht="27" customHeight="1" thickBot="1" thickTop="1">
      <c r="B32" s="560" t="s">
        <v>427</v>
      </c>
      <c r="C32" s="561"/>
      <c r="D32" s="584">
        <v>0</v>
      </c>
      <c r="E32" s="584"/>
      <c r="F32" s="584"/>
      <c r="G32" s="194" t="s">
        <v>197</v>
      </c>
      <c r="H32" s="573">
        <f>+AS27</f>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ht="27" customHeight="1" thickBot="1">
      <c r="B33" s="556" t="s">
        <v>428</v>
      </c>
      <c r="C33" s="557"/>
      <c r="D33" s="640">
        <v>0</v>
      </c>
      <c r="E33" s="641"/>
      <c r="F33" s="641"/>
      <c r="G33" s="195" t="s">
        <v>197</v>
      </c>
      <c r="H33" s="626">
        <f>+AS31</f>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ht="24" customHeight="1">
      <c r="C34" s="258">
        <f>+IF(D30=0,"",IF(D29&lt;D30,"エラー !：上の表は、⑩の内数である⑪の量が⑩を超えています",""))</f>
      </c>
      <c r="AA34" s="567"/>
      <c r="AB34" s="568"/>
      <c r="AC34" s="568"/>
      <c r="AD34" s="568"/>
      <c r="AE34" s="568"/>
      <c r="AF34" s="568"/>
      <c r="AG34" s="568"/>
      <c r="AH34" s="568"/>
      <c r="AI34" s="568"/>
      <c r="AJ34" s="568"/>
      <c r="AK34" s="568"/>
      <c r="AL34" s="568"/>
      <c r="AM34" s="568"/>
      <c r="AN34" s="568"/>
      <c r="AO34" s="571"/>
      <c r="AP34" s="188"/>
      <c r="AW34" s="405"/>
    </row>
    <row r="35" ht="15" customHeight="1">
      <c r="C35" s="259">
        <f>+IF(D31=0,"",IF(D29&lt;D31,"エラー !：上の表は、⑩の内数である⑫の量が⑩を超えています",""))</f>
      </c>
      <c r="AF35" s="64"/>
      <c r="AG35" s="64"/>
      <c r="AH35" s="64"/>
      <c r="AI35" s="64"/>
      <c r="AJ35" s="64"/>
      <c r="AK35" s="64"/>
      <c r="AL35" s="53"/>
      <c r="AM35" s="53"/>
      <c r="AN35" s="53"/>
      <c r="AO35" s="53"/>
      <c r="AP35" s="53"/>
      <c r="AQ35" s="53"/>
      <c r="AR35" s="53"/>
    </row>
    <row r="36" ht="15" customHeight="1">
      <c r="C36" s="259">
        <f>+IF(D32=0,"",IF(D29&lt;D32,"エラー !：上の表は、⑩の内数である⑬の量が⑩を超えています",""))</f>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ht="15" customHeight="1">
      <c r="C37" s="259">
        <f>+IF(D33=0,"",IF(D29&lt;D33,"エラー !：上の表は、⑩の内数である⑭の量が⑩を超えています",""))</f>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ht="13">
      <c r="H42" s="278"/>
      <c r="I42" s="68"/>
      <c r="J42" s="68"/>
      <c r="K42" s="68"/>
      <c r="R42" s="68"/>
      <c r="S42" s="68"/>
      <c r="T42" s="68"/>
      <c r="AQ42" s="53"/>
      <c r="AR42" s="53"/>
      <c r="AS42" s="128"/>
      <c r="AT42" s="64"/>
      <c r="AY42" s="53"/>
      <c r="AZ42" s="53"/>
      <c r="BA42" s="53"/>
      <c r="BB42" s="53"/>
      <c r="BC42" s="53"/>
      <c r="BD42" s="53"/>
    </row>
    <row r="43">
      <c r="H43" s="278"/>
      <c r="I43" s="68"/>
      <c r="J43" s="68"/>
      <c r="K43" s="68"/>
      <c r="R43" s="68"/>
      <c r="S43" s="68"/>
      <c r="T43" s="68"/>
      <c r="AW43" s="68"/>
      <c r="AY43" s="53"/>
      <c r="AZ43" s="53"/>
      <c r="BA43" s="53"/>
      <c r="BB43" s="53"/>
      <c r="BC43" s="53"/>
      <c r="BD43" s="53"/>
    </row>
    <row r="44">
      <c r="H44" s="278"/>
      <c r="I44" s="68"/>
      <c r="J44" s="68"/>
      <c r="K44" s="68"/>
      <c r="R44" s="68"/>
      <c r="S44" s="68"/>
      <c r="T44" s="68"/>
      <c r="AW44" s="68"/>
    </row>
    <row r="45">
      <c r="H45" s="278"/>
      <c r="I45" s="68"/>
      <c r="J45" s="68"/>
      <c r="K45" s="68"/>
      <c r="R45" s="68"/>
      <c r="S45" s="68"/>
      <c r="T45" s="68"/>
    </row>
    <row r="46">
      <c r="H46" s="278"/>
      <c r="I46" s="68"/>
      <c r="J46" s="68"/>
      <c r="K46" s="68"/>
      <c r="R46" s="68"/>
      <c r="S46" s="68"/>
      <c r="T46" s="68"/>
    </row>
    <row r="47" ht="13">
      <c r="H47" s="278"/>
      <c r="I47" s="68"/>
      <c r="J47" s="68"/>
      <c r="K47" s="68"/>
      <c r="R47" s="68"/>
      <c r="S47" s="68"/>
      <c r="T47" s="68"/>
      <c r="BH47" s="69"/>
      <c r="BI47" s="69"/>
      <c r="BJ47" s="67"/>
    </row>
    <row r="48">
      <c r="I48" s="68"/>
      <c r="J48" s="68"/>
      <c r="K48" s="68"/>
      <c r="R48" s="68"/>
      <c r="S48" s="68"/>
      <c r="T48" s="68"/>
      <c r="BH48" s="67"/>
    </row>
    <row r="49">
      <c r="G49" s="68"/>
      <c r="H49" s="68"/>
      <c r="I49" s="68"/>
      <c r="J49" s="68"/>
      <c r="K49" s="68"/>
      <c r="R49" s="68"/>
      <c r="S49" s="68"/>
      <c r="T49" s="68"/>
      <c r="BE49" s="67"/>
      <c r="BF49" s="67"/>
      <c r="BG49" s="67"/>
      <c r="BH49" s="67"/>
    </row>
    <row r="50">
      <c r="G50" s="68"/>
      <c r="H50" s="68"/>
      <c r="I50" s="68"/>
      <c r="J50" s="68"/>
      <c r="K50" s="68"/>
      <c r="R50" s="68"/>
      <c r="S50" s="68"/>
      <c r="T50" s="68"/>
      <c r="BE50" s="67"/>
      <c r="BF50" s="67"/>
      <c r="BG50" s="67"/>
      <c r="BH50" s="67"/>
    </row>
    <row r="51">
      <c r="G51" s="68"/>
      <c r="H51" s="68"/>
      <c r="I51" s="68"/>
      <c r="J51" s="68"/>
      <c r="K51" s="68"/>
      <c r="R51" s="68"/>
      <c r="S51" s="68"/>
      <c r="T51" s="68"/>
      <c r="BE51" s="67"/>
      <c r="BF51" s="67"/>
      <c r="BG51" s="67"/>
      <c r="BH51" s="67"/>
    </row>
    <row r="52">
      <c r="G52" s="68"/>
      <c r="H52" s="68"/>
      <c r="I52" s="68"/>
      <c r="J52" s="68"/>
      <c r="K52" s="68"/>
      <c r="R52" s="68"/>
      <c r="S52" s="68"/>
      <c r="T52" s="68"/>
      <c r="BE52" s="67"/>
      <c r="BF52" s="67"/>
      <c r="BG52" s="67"/>
      <c r="BH52" s="67"/>
    </row>
    <row r="53">
      <c r="G53" s="68"/>
      <c r="H53" s="68"/>
      <c r="I53" s="68"/>
      <c r="J53" s="68"/>
      <c r="K53" s="68"/>
      <c r="R53" s="68"/>
      <c r="S53" s="68"/>
      <c r="T53" s="68"/>
      <c r="BE53" s="67"/>
      <c r="BG53" s="67"/>
      <c r="BH53" s="67"/>
      <c r="BI53" s="67"/>
      <c r="BJ53" s="67"/>
    </row>
    <row r="54">
      <c r="G54" s="68"/>
      <c r="H54" s="68"/>
      <c r="I54" s="68"/>
      <c r="J54" s="68"/>
      <c r="K54" s="68"/>
      <c r="R54" s="68"/>
      <c r="S54" s="68"/>
      <c r="T54" s="68"/>
      <c r="BD54" s="67"/>
      <c r="BE54" s="70"/>
      <c r="BG54" s="67"/>
      <c r="BH54" s="67"/>
      <c r="BI54" s="67"/>
      <c r="BJ54" s="67"/>
    </row>
    <row r="55">
      <c r="G55" s="68"/>
      <c r="H55" s="68"/>
      <c r="I55" s="68"/>
      <c r="J55" s="68"/>
      <c r="K55" s="68"/>
      <c r="R55" s="68"/>
      <c r="S55" s="68"/>
      <c r="T55" s="68"/>
      <c r="BD55" s="67"/>
      <c r="BE55" s="70"/>
      <c r="BG55" s="67"/>
      <c r="BH55" s="67"/>
      <c r="BI55" s="67"/>
      <c r="BJ55" s="67"/>
    </row>
    <row r="56">
      <c r="G56" s="68"/>
      <c r="H56" s="68"/>
      <c r="I56" s="68"/>
      <c r="J56" s="68"/>
      <c r="K56" s="68"/>
      <c r="R56" s="68"/>
      <c r="S56" s="68"/>
      <c r="T56" s="68"/>
      <c r="BD56" s="67"/>
      <c r="BE56" s="70"/>
      <c r="BG56" s="67"/>
      <c r="BH56" s="67"/>
      <c r="BI56" s="67"/>
      <c r="BJ56" s="67"/>
    </row>
    <row r="57">
      <c r="G57" s="68"/>
      <c r="H57" s="68"/>
      <c r="I57" s="68"/>
      <c r="BD57" s="67"/>
      <c r="BE57" s="70"/>
      <c r="BG57" s="67"/>
      <c r="BH57" s="67"/>
      <c r="BI57" s="67"/>
      <c r="BJ57" s="67"/>
    </row>
    <row r="58" ht="12.5">
      <c r="G58" s="68"/>
      <c r="H58" s="68"/>
      <c r="I58" s="68"/>
      <c r="L58" s="68"/>
      <c r="M58" s="71"/>
      <c r="N58" s="68"/>
      <c r="O58" s="68"/>
      <c r="BD58" s="67"/>
      <c r="BE58" s="70"/>
      <c r="BG58" s="67"/>
      <c r="BH58" s="67"/>
      <c r="BI58" s="67"/>
      <c r="BJ58" s="67"/>
    </row>
    <row r="59">
      <c r="G59" s="68"/>
      <c r="H59" s="68"/>
      <c r="I59" s="68"/>
      <c r="BD59" s="67"/>
      <c r="BE59" s="70"/>
      <c r="BG59" s="67"/>
      <c r="BH59" s="67"/>
      <c r="BI59" s="67"/>
      <c r="BJ59" s="67"/>
    </row>
    <row r="60">
      <c r="G60" s="68"/>
      <c r="H60" s="68"/>
      <c r="I60" s="68"/>
      <c r="BD60" s="67"/>
      <c r="BE60" s="70"/>
      <c r="BG60" s="67"/>
      <c r="BH60" s="67"/>
      <c r="BI60" s="67"/>
      <c r="BJ60" s="67"/>
    </row>
    <row r="61">
      <c r="G61" s="68"/>
      <c r="H61" s="68"/>
      <c r="I61" s="68"/>
      <c r="BD61" s="67"/>
      <c r="BE61" s="70"/>
      <c r="BG61" s="67"/>
      <c r="BH61" s="67"/>
      <c r="BI61" s="67"/>
      <c r="BJ61" s="67"/>
    </row>
    <row r="62">
      <c r="BD62" s="67"/>
      <c r="BE62" s="70"/>
      <c r="BG62" s="67"/>
      <c r="BH62" s="67"/>
      <c r="BI62" s="67"/>
      <c r="BJ62" s="67"/>
    </row>
    <row r="63">
      <c r="BD63" s="67"/>
      <c r="BE63" s="70"/>
      <c r="BG63" s="67"/>
      <c r="BH63" s="67"/>
      <c r="BI63" s="67"/>
      <c r="BJ63" s="67"/>
    </row>
    <row r="64">
      <c r="BD64" s="67"/>
      <c r="BE64" s="70"/>
      <c r="BG64" s="67"/>
      <c r="BH64" s="67"/>
      <c r="BI64" s="67"/>
      <c r="BJ64" s="67"/>
    </row>
    <row r="65">
      <c r="BD65" s="67"/>
      <c r="BE65" s="70"/>
      <c r="BG65" s="67"/>
      <c r="BH65" s="67"/>
      <c r="BI65" s="67"/>
      <c r="BJ65" s="67"/>
    </row>
    <row r="66">
      <c r="BD66" s="67"/>
      <c r="BE66" s="70"/>
      <c r="BG66" s="67"/>
      <c r="BH66" s="67"/>
      <c r="BI66" s="67"/>
      <c r="BJ66" s="67"/>
    </row>
    <row r="67">
      <c r="BD67" s="67"/>
      <c r="BE67" s="70"/>
      <c r="BG67" s="67"/>
      <c r="BH67" s="67"/>
      <c r="BI67" s="67"/>
      <c r="BJ67" s="67"/>
    </row>
    <row r="69" ht="12.5">
      <c r="L69" s="68"/>
      <c r="M69" s="71"/>
      <c r="N69" s="68"/>
      <c r="O69" s="68"/>
    </row>
    <row r="70" ht="12.5">
      <c r="L70" s="68"/>
      <c r="M70" s="71"/>
      <c r="N70" s="68"/>
      <c r="O70" s="68"/>
    </row>
    <row r="71" ht="12.5">
      <c r="L71" s="68"/>
      <c r="M71" s="71"/>
      <c r="N71" s="68"/>
      <c r="O71" s="68"/>
    </row>
    <row r="72" ht="12.5">
      <c r="L72" s="68"/>
      <c r="M72" s="71"/>
      <c r="N72" s="68"/>
      <c r="O72" s="68"/>
    </row>
    <row r="73" ht="12.5">
      <c r="L73" s="68"/>
      <c r="M73" s="71"/>
      <c r="N73" s="68"/>
      <c r="O73" s="68"/>
    </row>
    <row r="74" ht="12.5">
      <c r="L74" s="68"/>
      <c r="M74" s="71"/>
      <c r="N74" s="68"/>
      <c r="O74" s="68"/>
    </row>
    <row r="75" ht="12.5">
      <c r="L75" s="68"/>
      <c r="M75" s="71"/>
      <c r="N75" s="68"/>
      <c r="O75" s="68"/>
    </row>
    <row r="76" ht="12.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3" right="0.5905511811023623" top="0.6299212598425197" bottom="0.3937007874015748" header="0.5118110236220472" footer="0"/>
  <pageSetup paperSize="9" scale="66"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codeName="Sheet20">
    <pageSetUpPr fitToPage="1"/>
  </sheetPr>
  <dimension ref="B1:BJ76"/>
  <sheetViews>
    <sheetView showGridLines="0" zoomScaleNormal="100" workbookViewId="0">
      <selection pane="topLeft" activeCell="B2" sqref="B2:H3"/>
    </sheetView>
  </sheetViews>
  <sheetFormatPr defaultColWidth="9" defaultRowHeight="12"/>
  <cols>
    <col min="1" max="2" width="2.90625" style="40" customWidth="1"/>
    <col min="3" max="3" width="18.36328125" style="40" customWidth="1"/>
    <col min="4" max="5" width="4.36328125" style="40" customWidth="1"/>
    <col min="6" max="6" width="3.90625" style="40" customWidth="1"/>
    <col min="7" max="7" width="2.36328125" style="40" customWidth="1"/>
    <col min="8" max="8" width="10.36328125" style="40" customWidth="1"/>
    <col min="9" max="9" width="2.36328125" style="40" customWidth="1"/>
    <col min="10" max="11" width="2.453125" style="40" customWidth="1"/>
    <col min="12" max="15" width="2.90625" style="40" customWidth="1"/>
    <col min="16" max="16" width="3" style="40" customWidth="1"/>
    <col min="17" max="19" width="4.90625" style="40" customWidth="1"/>
    <col min="20" max="22" width="2.90625" style="40" customWidth="1"/>
    <col min="23" max="24" width="2.453125" style="40" customWidth="1"/>
    <col min="25" max="25" width="2.90625" style="40" customWidth="1"/>
    <col min="26" max="26" width="7.90625" style="40" customWidth="1"/>
    <col min="27" max="27" width="4.9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90625" style="40" customWidth="1"/>
    <col min="36" max="37" width="4.36328125" style="40" customWidth="1"/>
    <col min="38" max="38" width="3.36328125" style="40" customWidth="1"/>
    <col min="39" max="40" width="2.90625" style="40" customWidth="1"/>
    <col min="41" max="41" width="10.90625" style="40" customWidth="1"/>
    <col min="42" max="42" width="2.90625" style="40" customWidth="1"/>
    <col min="43" max="44" width="2.453125" style="40" customWidth="1"/>
    <col min="45" max="45" width="2.90625" style="40" customWidth="1"/>
    <col min="46" max="46" width="7.90625" style="40" customWidth="1"/>
    <col min="47" max="47" width="11.90625" style="40" customWidth="1"/>
    <col min="48" max="48" width="1.90625" style="40" customWidth="1"/>
    <col min="49" max="49" width="5.36328125" style="40" customWidth="1"/>
    <col min="50" max="58" width="9" style="40" customWidth="1"/>
    <col min="59" max="59" width="16.08984375" style="40" customWidth="1"/>
    <col min="60" max="16384" width="9" style="40" customWidth="1"/>
  </cols>
  <sheetData>
    <row r="1" ht="27" customHeight="1">
      <c r="F1" s="39"/>
      <c r="S1" s="85" t="s">
        <v>94</v>
      </c>
      <c r="T1" s="85" t="s">
        <v>282</v>
      </c>
    </row>
    <row r="2"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ht="13.4"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f>+表紙!N28</f>
      </c>
      <c r="AT4" s="601"/>
      <c r="AU4" s="273">
        <f>+表紙!O28</f>
      </c>
      <c r="AV4" s="108"/>
      <c r="AW4" s="405"/>
    </row>
    <row r="5"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f>+表紙!F47</f>
      </c>
      <c r="AG5" s="572"/>
      <c r="AH5" s="572"/>
      <c r="AI5" s="572"/>
      <c r="AJ5" s="572"/>
      <c r="AK5" s="572"/>
      <c r="AL5" s="572"/>
      <c r="AM5" s="572"/>
      <c r="AN5" s="572"/>
      <c r="AO5" s="572"/>
      <c r="AP5" s="572"/>
      <c r="AQ5" s="572"/>
      <c r="AR5" s="572"/>
      <c r="AS5" s="572"/>
      <c r="AT5" s="572"/>
      <c r="AU5" s="572"/>
      <c r="AV5" s="242"/>
      <c r="AW5" s="405"/>
    </row>
    <row r="6"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ht="28.4" customHeight="1" thickBot="1">
      <c r="B7" s="645" t="s">
        <v>89</v>
      </c>
      <c r="C7" s="646"/>
      <c r="D7" s="615" t="s">
        <v>218</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ht="28.4" customHeight="1" thickBot="1" thickTop="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ht="24.75" customHeight="1" thickBot="1" thickTop="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ht="24.75" customHeight="1" thickBot="1" thickTop="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ht="27" customHeight="1" thickBot="1" thickTop="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ht="24.75" customHeight="1" thickBot="1" thickTop="1">
      <c r="F12" s="603">
        <f>+ROUND(P12,1)+ROUND(P15,1)+ROUND(P18,1)+ROUND(P24,1)+P27-ROUND(F15,1)</f>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ht="24.75" customHeight="1" thickBot="1" thickTop="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ht="27" customHeight="1" thickBot="1" thickTop="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ht="24.75" customHeight="1" thickBot="1" thickTop="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ht="27" customHeight="1" thickBot="1" thickTop="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ht="24.75" customHeight="1" thickBot="1" thickTop="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ht="27" customHeight="1" thickBot="1" thickTop="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ht="25.4"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ht="25.5" customHeight="1" thickBot="1" thickTop="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ht="27" customHeight="1" thickBot="1" thickTop="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ht="27" customHeight="1" thickBot="1">
      <c r="B24" s="560" t="s">
        <v>199</v>
      </c>
      <c r="C24" s="561"/>
      <c r="D24" s="584">
        <v>0</v>
      </c>
      <c r="E24" s="584"/>
      <c r="F24" s="584"/>
      <c r="G24" s="194" t="s">
        <v>197</v>
      </c>
      <c r="H24" s="573">
        <f>+F12</f>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c>
      <c r="AT24" s="604"/>
      <c r="AU24" s="604"/>
      <c r="AV24" s="52" t="s">
        <v>13</v>
      </c>
      <c r="AW24" s="405"/>
    </row>
    <row r="25" ht="27" customHeight="1" thickBot="1">
      <c r="B25" s="560" t="s">
        <v>200</v>
      </c>
      <c r="C25" s="561"/>
      <c r="D25" s="584">
        <v>0</v>
      </c>
      <c r="E25" s="584"/>
      <c r="F25" s="584"/>
      <c r="G25" s="194" t="s">
        <v>197</v>
      </c>
      <c r="H25" s="573">
        <f>+P12+AH9</f>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ht="27" customHeight="1" thickBot="1" thickTop="1">
      <c r="B26" s="560" t="s">
        <v>201</v>
      </c>
      <c r="C26" s="561"/>
      <c r="D26" s="584">
        <v>0</v>
      </c>
      <c r="E26" s="584"/>
      <c r="F26" s="584"/>
      <c r="G26" s="194" t="s">
        <v>197</v>
      </c>
      <c r="H26" s="573">
        <f>+P21</f>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ht="27" customHeight="1" thickBot="1">
      <c r="B27" s="560" t="s">
        <v>222</v>
      </c>
      <c r="C27" s="561"/>
      <c r="D27" s="584">
        <v>0</v>
      </c>
      <c r="E27" s="584"/>
      <c r="F27" s="584"/>
      <c r="G27" s="194" t="s">
        <v>197</v>
      </c>
      <c r="H27" s="573">
        <f>+Y21</f>
      </c>
      <c r="I27" s="574"/>
      <c r="J27" s="194" t="s">
        <v>197</v>
      </c>
      <c r="M27" s="582"/>
      <c r="P27" s="587">
        <f>+R30+ROUND(R33,1)</f>
      </c>
      <c r="Q27" s="633"/>
      <c r="R27" s="633"/>
      <c r="S27" s="633"/>
      <c r="T27" s="44" t="s">
        <v>38</v>
      </c>
      <c r="U27" s="64"/>
      <c r="V27" s="64"/>
      <c r="Y27" s="62" t="s">
        <v>39</v>
      </c>
      <c r="Z27" s="65"/>
      <c r="AH27" s="53"/>
      <c r="AI27" s="53"/>
      <c r="AJ27" s="53"/>
      <c r="AK27" s="53"/>
      <c r="AL27" s="603">
        <f>+AH18+P27</f>
      </c>
      <c r="AM27" s="604"/>
      <c r="AN27" s="604"/>
      <c r="AO27" s="604"/>
      <c r="AP27" s="52" t="s">
        <v>13</v>
      </c>
      <c r="AQ27" s="267"/>
      <c r="AR27" s="128"/>
      <c r="AS27" s="606"/>
      <c r="AT27" s="607"/>
      <c r="AU27" s="607"/>
      <c r="AV27" s="52" t="s">
        <v>13</v>
      </c>
      <c r="AW27" s="405"/>
    </row>
    <row r="28" ht="27" customHeight="1" thickBot="1" thickTop="1">
      <c r="B28" s="575" t="s">
        <v>331</v>
      </c>
      <c r="C28" s="576"/>
      <c r="D28" s="584">
        <v>0</v>
      </c>
      <c r="E28" s="584"/>
      <c r="F28" s="584"/>
      <c r="G28" s="194" t="s">
        <v>197</v>
      </c>
      <c r="H28" s="573">
        <f>+P15+AH12</f>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ht="27" customHeight="1" thickBot="1" thickTop="1">
      <c r="B29" s="560" t="s">
        <v>223</v>
      </c>
      <c r="C29" s="561"/>
      <c r="D29" s="584">
        <v>0</v>
      </c>
      <c r="E29" s="584"/>
      <c r="F29" s="584"/>
      <c r="G29" s="194" t="s">
        <v>197</v>
      </c>
      <c r="H29" s="573">
        <f>+AL27</f>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ht="27" customHeight="1" thickBot="1">
      <c r="B30" s="560" t="s">
        <v>224</v>
      </c>
      <c r="C30" s="561"/>
      <c r="D30" s="584">
        <v>0</v>
      </c>
      <c r="E30" s="584"/>
      <c r="F30" s="584"/>
      <c r="G30" s="194" t="s">
        <v>197</v>
      </c>
      <c r="H30" s="573">
        <f>+AL30</f>
      </c>
      <c r="I30" s="574"/>
      <c r="J30" s="194" t="s">
        <v>197</v>
      </c>
      <c r="M30" s="582"/>
      <c r="P30" s="56"/>
      <c r="R30" s="587">
        <f>+ROUND(AA28,1)+ROUND(AA29,1)+ROUND(AA30,1)</f>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ht="27" customHeight="1" thickBot="1" thickTop="1">
      <c r="B31" s="560" t="s">
        <v>225</v>
      </c>
      <c r="C31" s="561"/>
      <c r="D31" s="584">
        <v>0</v>
      </c>
      <c r="E31" s="584"/>
      <c r="F31" s="584"/>
      <c r="G31" s="194" t="s">
        <v>197</v>
      </c>
      <c r="H31" s="573">
        <f>+AS24</f>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ht="27" customHeight="1" thickBot="1" thickTop="1">
      <c r="B32" s="560" t="s">
        <v>427</v>
      </c>
      <c r="C32" s="561"/>
      <c r="D32" s="584">
        <v>0</v>
      </c>
      <c r="E32" s="584"/>
      <c r="F32" s="584"/>
      <c r="G32" s="194" t="s">
        <v>197</v>
      </c>
      <c r="H32" s="573">
        <f>+AS27</f>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ht="27" customHeight="1" thickBot="1">
      <c r="B33" s="556" t="s">
        <v>428</v>
      </c>
      <c r="C33" s="557"/>
      <c r="D33" s="640">
        <v>0</v>
      </c>
      <c r="E33" s="641"/>
      <c r="F33" s="641"/>
      <c r="G33" s="195" t="s">
        <v>197</v>
      </c>
      <c r="H33" s="626">
        <f>+AS31</f>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ht="24" customHeight="1">
      <c r="C34" s="258">
        <f>+IF(D30=0,"",IF(D29&lt;D30,"エラー !：上の表は、⑩の内数である⑪の量が⑩を超えています",""))</f>
      </c>
      <c r="AA34" s="567"/>
      <c r="AB34" s="568"/>
      <c r="AC34" s="568"/>
      <c r="AD34" s="568"/>
      <c r="AE34" s="568"/>
      <c r="AF34" s="568"/>
      <c r="AG34" s="568"/>
      <c r="AH34" s="568"/>
      <c r="AI34" s="568"/>
      <c r="AJ34" s="568"/>
      <c r="AK34" s="568"/>
      <c r="AL34" s="568"/>
      <c r="AM34" s="568"/>
      <c r="AN34" s="568"/>
      <c r="AO34" s="571"/>
      <c r="AP34" s="188"/>
      <c r="AW34" s="405"/>
    </row>
    <row r="35" ht="15" customHeight="1">
      <c r="C35" s="259">
        <f>+IF(D31=0,"",IF(D29&lt;D31,"エラー !：上の表は、⑩の内数である⑫の量が⑩を超えています",""))</f>
      </c>
      <c r="AF35" s="64"/>
      <c r="AG35" s="64"/>
      <c r="AH35" s="64"/>
      <c r="AI35" s="64"/>
      <c r="AJ35" s="64"/>
      <c r="AK35" s="64"/>
      <c r="AL35" s="53"/>
      <c r="AM35" s="53"/>
      <c r="AN35" s="53"/>
      <c r="AO35" s="53"/>
      <c r="AP35" s="53"/>
      <c r="AQ35" s="53"/>
      <c r="AR35" s="53"/>
    </row>
    <row r="36" ht="15" customHeight="1">
      <c r="C36" s="259">
        <f>+IF(D32=0,"",IF(D29&lt;D32,"エラー !：上の表は、⑩の内数である⑬の量が⑩を超えています",""))</f>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ht="15" customHeight="1">
      <c r="C37" s="259">
        <f>+IF(D33=0,"",IF(D29&lt;D33,"エラー !：上の表は、⑩の内数である⑭の量が⑩を超えています",""))</f>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ht="13">
      <c r="H42" s="278"/>
      <c r="I42" s="68"/>
      <c r="J42" s="68"/>
      <c r="K42" s="68"/>
      <c r="R42" s="68"/>
      <c r="S42" s="68"/>
      <c r="T42" s="68"/>
      <c r="AQ42" s="53"/>
      <c r="AR42" s="53"/>
      <c r="AS42" s="128"/>
      <c r="AT42" s="64"/>
      <c r="AY42" s="53"/>
      <c r="AZ42" s="53"/>
      <c r="BA42" s="53"/>
      <c r="BB42" s="53"/>
      <c r="BC42" s="53"/>
      <c r="BD42" s="53"/>
    </row>
    <row r="43">
      <c r="H43" s="278"/>
      <c r="I43" s="68"/>
      <c r="J43" s="68"/>
      <c r="K43" s="68"/>
      <c r="R43" s="68"/>
      <c r="S43" s="68"/>
      <c r="T43" s="68"/>
      <c r="AW43" s="68"/>
      <c r="AY43" s="53"/>
      <c r="AZ43" s="53"/>
      <c r="BA43" s="53"/>
      <c r="BB43" s="53"/>
      <c r="BC43" s="53"/>
      <c r="BD43" s="53"/>
    </row>
    <row r="44">
      <c r="H44" s="278"/>
      <c r="I44" s="68"/>
      <c r="J44" s="68"/>
      <c r="K44" s="68"/>
      <c r="R44" s="68"/>
      <c r="S44" s="68"/>
      <c r="T44" s="68"/>
      <c r="AW44" s="68"/>
    </row>
    <row r="45">
      <c r="H45" s="278"/>
      <c r="I45" s="68"/>
      <c r="J45" s="68"/>
      <c r="K45" s="68"/>
      <c r="R45" s="68"/>
      <c r="S45" s="68"/>
      <c r="T45" s="68"/>
    </row>
    <row r="46">
      <c r="H46" s="278"/>
      <c r="I46" s="68"/>
      <c r="J46" s="68"/>
      <c r="K46" s="68"/>
      <c r="R46" s="68"/>
      <c r="S46" s="68"/>
      <c r="T46" s="68"/>
    </row>
    <row r="47" ht="13">
      <c r="H47" s="278"/>
      <c r="I47" s="68"/>
      <c r="J47" s="68"/>
      <c r="K47" s="68"/>
      <c r="R47" s="68"/>
      <c r="S47" s="68"/>
      <c r="T47" s="68"/>
      <c r="BH47" s="69"/>
      <c r="BI47" s="69"/>
      <c r="BJ47" s="67"/>
    </row>
    <row r="48">
      <c r="I48" s="68"/>
      <c r="J48" s="68"/>
      <c r="K48" s="68"/>
      <c r="R48" s="68"/>
      <c r="S48" s="68"/>
      <c r="T48" s="68"/>
      <c r="BH48" s="67"/>
    </row>
    <row r="49">
      <c r="G49" s="68"/>
      <c r="H49" s="68"/>
      <c r="I49" s="68"/>
      <c r="J49" s="68"/>
      <c r="K49" s="68"/>
      <c r="R49" s="68"/>
      <c r="S49" s="68"/>
      <c r="T49" s="68"/>
      <c r="BE49" s="67"/>
      <c r="BF49" s="67"/>
      <c r="BG49" s="67"/>
      <c r="BH49" s="67"/>
    </row>
    <row r="50">
      <c r="G50" s="68"/>
      <c r="H50" s="68"/>
      <c r="I50" s="68"/>
      <c r="J50" s="68"/>
      <c r="K50" s="68"/>
      <c r="R50" s="68"/>
      <c r="S50" s="68"/>
      <c r="T50" s="68"/>
      <c r="BE50" s="67"/>
      <c r="BF50" s="67"/>
      <c r="BG50" s="67"/>
      <c r="BH50" s="67"/>
    </row>
    <row r="51">
      <c r="G51" s="68"/>
      <c r="H51" s="68"/>
      <c r="I51" s="68"/>
      <c r="J51" s="68"/>
      <c r="K51" s="68"/>
      <c r="R51" s="68"/>
      <c r="S51" s="68"/>
      <c r="T51" s="68"/>
      <c r="BE51" s="67"/>
      <c r="BF51" s="67"/>
      <c r="BG51" s="67"/>
      <c r="BH51" s="67"/>
    </row>
    <row r="52">
      <c r="G52" s="68"/>
      <c r="H52" s="68"/>
      <c r="I52" s="68"/>
      <c r="J52" s="68"/>
      <c r="K52" s="68"/>
      <c r="R52" s="68"/>
      <c r="S52" s="68"/>
      <c r="T52" s="68"/>
      <c r="BE52" s="67"/>
      <c r="BF52" s="67"/>
      <c r="BG52" s="67"/>
      <c r="BH52" s="67"/>
    </row>
    <row r="53">
      <c r="G53" s="68"/>
      <c r="H53" s="68"/>
      <c r="I53" s="68"/>
      <c r="J53" s="68"/>
      <c r="K53" s="68"/>
      <c r="R53" s="68"/>
      <c r="S53" s="68"/>
      <c r="T53" s="68"/>
      <c r="BE53" s="67"/>
      <c r="BG53" s="67"/>
      <c r="BH53" s="67"/>
      <c r="BI53" s="67"/>
      <c r="BJ53" s="67"/>
    </row>
    <row r="54">
      <c r="G54" s="68"/>
      <c r="H54" s="68"/>
      <c r="I54" s="68"/>
      <c r="J54" s="68"/>
      <c r="K54" s="68"/>
      <c r="R54" s="68"/>
      <c r="S54" s="68"/>
      <c r="T54" s="68"/>
      <c r="BD54" s="67"/>
      <c r="BE54" s="70"/>
      <c r="BG54" s="67"/>
      <c r="BH54" s="67"/>
      <c r="BI54" s="67"/>
      <c r="BJ54" s="67"/>
    </row>
    <row r="55">
      <c r="G55" s="68"/>
      <c r="H55" s="68"/>
      <c r="I55" s="68"/>
      <c r="J55" s="68"/>
      <c r="K55" s="68"/>
      <c r="R55" s="68"/>
      <c r="S55" s="68"/>
      <c r="T55" s="68"/>
      <c r="BD55" s="67"/>
      <c r="BE55" s="70"/>
      <c r="BG55" s="67"/>
      <c r="BH55" s="67"/>
      <c r="BI55" s="67"/>
      <c r="BJ55" s="67"/>
    </row>
    <row r="56">
      <c r="G56" s="68"/>
      <c r="H56" s="68"/>
      <c r="I56" s="68"/>
      <c r="J56" s="68"/>
      <c r="K56" s="68"/>
      <c r="R56" s="68"/>
      <c r="S56" s="68"/>
      <c r="T56" s="68"/>
      <c r="BD56" s="67"/>
      <c r="BE56" s="70"/>
      <c r="BG56" s="67"/>
      <c r="BH56" s="67"/>
      <c r="BI56" s="67"/>
      <c r="BJ56" s="67"/>
    </row>
    <row r="57">
      <c r="G57" s="68"/>
      <c r="H57" s="68"/>
      <c r="I57" s="68"/>
      <c r="BD57" s="67"/>
      <c r="BE57" s="70"/>
      <c r="BG57" s="67"/>
      <c r="BH57" s="67"/>
      <c r="BI57" s="67"/>
      <c r="BJ57" s="67"/>
    </row>
    <row r="58" ht="12.5">
      <c r="G58" s="68"/>
      <c r="H58" s="68"/>
      <c r="I58" s="68"/>
      <c r="L58" s="68"/>
      <c r="M58" s="71"/>
      <c r="N58" s="68"/>
      <c r="O58" s="68"/>
      <c r="BD58" s="67"/>
      <c r="BE58" s="70"/>
      <c r="BG58" s="67"/>
      <c r="BH58" s="67"/>
      <c r="BI58" s="67"/>
      <c r="BJ58" s="67"/>
    </row>
    <row r="59">
      <c r="G59" s="68"/>
      <c r="H59" s="68"/>
      <c r="I59" s="68"/>
      <c r="BD59" s="67"/>
      <c r="BE59" s="70"/>
      <c r="BG59" s="67"/>
      <c r="BH59" s="67"/>
      <c r="BI59" s="67"/>
      <c r="BJ59" s="67"/>
    </row>
    <row r="60">
      <c r="G60" s="68"/>
      <c r="H60" s="68"/>
      <c r="I60" s="68"/>
      <c r="BD60" s="67"/>
      <c r="BE60" s="70"/>
      <c r="BG60" s="67"/>
      <c r="BH60" s="67"/>
      <c r="BI60" s="67"/>
      <c r="BJ60" s="67"/>
    </row>
    <row r="61">
      <c r="G61" s="68"/>
      <c r="H61" s="68"/>
      <c r="I61" s="68"/>
      <c r="BD61" s="67"/>
      <c r="BE61" s="70"/>
      <c r="BG61" s="67"/>
      <c r="BH61" s="67"/>
      <c r="BI61" s="67"/>
      <c r="BJ61" s="67"/>
    </row>
    <row r="62">
      <c r="BD62" s="67"/>
      <c r="BE62" s="70"/>
      <c r="BG62" s="67"/>
      <c r="BH62" s="67"/>
      <c r="BI62" s="67"/>
      <c r="BJ62" s="67"/>
    </row>
    <row r="63">
      <c r="BD63" s="67"/>
      <c r="BE63" s="70"/>
      <c r="BG63" s="67"/>
      <c r="BH63" s="67"/>
      <c r="BI63" s="67"/>
      <c r="BJ63" s="67"/>
    </row>
    <row r="64">
      <c r="BD64" s="67"/>
      <c r="BE64" s="70"/>
      <c r="BG64" s="67"/>
      <c r="BH64" s="67"/>
      <c r="BI64" s="67"/>
      <c r="BJ64" s="67"/>
    </row>
    <row r="65">
      <c r="BD65" s="67"/>
      <c r="BE65" s="70"/>
      <c r="BG65" s="67"/>
      <c r="BH65" s="67"/>
      <c r="BI65" s="67"/>
      <c r="BJ65" s="67"/>
    </row>
    <row r="66">
      <c r="BD66" s="67"/>
      <c r="BE66" s="70"/>
      <c r="BG66" s="67"/>
      <c r="BH66" s="67"/>
      <c r="BI66" s="67"/>
      <c r="BJ66" s="67"/>
    </row>
    <row r="67">
      <c r="BD67" s="67"/>
      <c r="BE67" s="70"/>
      <c r="BG67" s="67"/>
      <c r="BH67" s="67"/>
      <c r="BI67" s="67"/>
      <c r="BJ67" s="67"/>
    </row>
    <row r="69" ht="12.5">
      <c r="L69" s="68"/>
      <c r="M69" s="71"/>
      <c r="N69" s="68"/>
      <c r="O69" s="68"/>
    </row>
    <row r="70" ht="12.5">
      <c r="L70" s="68"/>
      <c r="M70" s="71"/>
      <c r="N70" s="68"/>
      <c r="O70" s="68"/>
    </row>
    <row r="71" ht="12.5">
      <c r="L71" s="68"/>
      <c r="M71" s="71"/>
      <c r="N71" s="68"/>
      <c r="O71" s="68"/>
    </row>
    <row r="72" ht="12.5">
      <c r="L72" s="68"/>
      <c r="M72" s="71"/>
      <c r="N72" s="68"/>
      <c r="O72" s="68"/>
    </row>
    <row r="73" ht="12.5">
      <c r="L73" s="68"/>
      <c r="M73" s="71"/>
      <c r="N73" s="68"/>
      <c r="O73" s="68"/>
    </row>
    <row r="74" ht="12.5">
      <c r="L74" s="68"/>
      <c r="M74" s="71"/>
      <c r="N74" s="68"/>
      <c r="O74" s="68"/>
    </row>
    <row r="75" ht="12.5">
      <c r="L75" s="68"/>
      <c r="M75" s="71"/>
      <c r="N75" s="68"/>
      <c r="O75" s="68"/>
    </row>
    <row r="76" ht="12.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3" right="0.5905511811023623" top="0.6299212598425197" bottom="0.3937007874015748" header="0.5118110236220472" footer="0"/>
  <pageSetup paperSize="9" scale="66"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codeName="Sheet2">
    <pageSetUpPr fitToPage="1"/>
  </sheetPr>
  <dimension ref="B1:BJ76"/>
  <sheetViews>
    <sheetView showGridLines="0" zoomScaleNormal="100" workbookViewId="0">
      <selection pane="topLeft" activeCell="B2" sqref="B2:H3"/>
    </sheetView>
  </sheetViews>
  <sheetFormatPr defaultColWidth="9" defaultRowHeight="12"/>
  <cols>
    <col min="1" max="2" width="2.90625" style="40" customWidth="1"/>
    <col min="3" max="3" width="18.36328125" style="40" customWidth="1"/>
    <col min="4" max="5" width="4.36328125" style="40" customWidth="1"/>
    <col min="6" max="6" width="3.90625" style="40" customWidth="1"/>
    <col min="7" max="7" width="2.36328125" style="40" customWidth="1"/>
    <col min="8" max="8" width="10.36328125" style="40" customWidth="1"/>
    <col min="9" max="9" width="2.36328125" style="40" customWidth="1"/>
    <col min="10" max="11" width="2.453125" style="40" customWidth="1"/>
    <col min="12" max="15" width="2.90625" style="40" customWidth="1"/>
    <col min="16" max="16" width="3" style="40" customWidth="1"/>
    <col min="17" max="19" width="4.90625" style="40" customWidth="1"/>
    <col min="20" max="22" width="2.90625" style="40" customWidth="1"/>
    <col min="23" max="24" width="2.453125" style="40" customWidth="1"/>
    <col min="25" max="25" width="2.90625" style="40" customWidth="1"/>
    <col min="26" max="26" width="7.90625" style="40" customWidth="1"/>
    <col min="27" max="27" width="4.9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90625" style="40" customWidth="1"/>
    <col min="36" max="37" width="4.36328125" style="40" customWidth="1"/>
    <col min="38" max="38" width="3.36328125" style="40" customWidth="1"/>
    <col min="39" max="40" width="2.90625" style="40" customWidth="1"/>
    <col min="41" max="41" width="10.90625" style="40" customWidth="1"/>
    <col min="42" max="42" width="2.90625" style="40" customWidth="1"/>
    <col min="43" max="44" width="2.453125" style="40" customWidth="1"/>
    <col min="45" max="45" width="2.90625" style="40" customWidth="1"/>
    <col min="46" max="46" width="7.90625" style="40" customWidth="1"/>
    <col min="47" max="47" width="11.90625" style="40" customWidth="1"/>
    <col min="48" max="48" width="1.90625" style="40" customWidth="1"/>
    <col min="49" max="49" width="5.36328125" style="40" customWidth="1"/>
    <col min="50" max="50" width="9" style="40" customWidth="1"/>
    <col min="51" max="51" width="49.90625" bestFit="1" style="40" customWidth="1"/>
    <col min="52" max="53" width="9" style="40" customWidth="1"/>
    <col min="54" max="54" width="54.453125" bestFit="1" style="40" customWidth="1"/>
    <col min="55" max="55" width="13" bestFit="1" style="40" customWidth="1"/>
    <col min="56" max="56" width="24.36328125" bestFit="1" style="40" customWidth="1"/>
    <col min="57" max="58" width="9" style="40" customWidth="1"/>
    <col min="59" max="59" width="16.08984375" style="40" customWidth="1"/>
    <col min="60" max="16384" width="9" style="40" customWidth="1"/>
  </cols>
  <sheetData>
    <row r="1" ht="27" customHeight="1">
      <c r="F1" s="39"/>
      <c r="S1" s="85" t="s">
        <v>93</v>
      </c>
      <c r="T1" s="85" t="s">
        <v>282</v>
      </c>
    </row>
    <row r="2" ht="12" customHeight="1" thickBot="1">
      <c r="B2" s="562" t="s">
        <v>272</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ht="13.4"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327</v>
      </c>
      <c r="AQ3" s="593"/>
      <c r="AR3" s="594"/>
      <c r="AS3" s="598" t="s">
        <v>0</v>
      </c>
      <c r="AT3" s="599"/>
      <c r="AU3" s="118" t="s">
        <v>113</v>
      </c>
      <c r="AV3" s="116"/>
      <c r="AW3" s="404"/>
    </row>
    <row r="4" ht="13.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f>+表紙!N28</f>
      </c>
      <c r="AT4" s="601"/>
      <c r="AU4" s="273">
        <f>+表紙!O28</f>
      </c>
      <c r="AV4" s="116"/>
      <c r="AW4" s="404"/>
    </row>
    <row r="5"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f>+表紙!F47</f>
      </c>
      <c r="AG5" s="572"/>
      <c r="AH5" s="572"/>
      <c r="AI5" s="572"/>
      <c r="AJ5" s="572"/>
      <c r="AK5" s="572"/>
      <c r="AL5" s="572"/>
      <c r="AM5" s="572"/>
      <c r="AN5" s="572"/>
      <c r="AO5" s="572"/>
      <c r="AP5" s="572"/>
      <c r="AQ5" s="572"/>
      <c r="AR5" s="572"/>
      <c r="AS5" s="572"/>
      <c r="AT5" s="572"/>
      <c r="AU5" s="572"/>
      <c r="AV5" s="241"/>
      <c r="AW5" s="404"/>
    </row>
    <row r="6" ht="24.75" customHeight="1" thickBot="1">
      <c r="B6" s="155" t="s">
        <v>444</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ht="28.4" customHeight="1" thickBot="1">
      <c r="B7" s="645" t="s">
        <v>89</v>
      </c>
      <c r="C7" s="646"/>
      <c r="D7" s="615" t="s">
        <v>328</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ht="28.4" customHeight="1" thickBot="1" thickTop="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4"/>
    </row>
    <row r="9" ht="24.75" customHeight="1" thickBot="1" thickTop="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ht="24.75" customHeight="1" thickBot="1" thickTop="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ht="27" customHeight="1" thickBot="1" thickTop="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4"/>
    </row>
    <row r="12" ht="24.75" customHeight="1" thickBot="1" thickTop="1">
      <c r="F12" s="603">
        <f>+ROUND(P12,1)+ROUND(P15,1)+ROUND(P18,1)+ROUND(P24,1)+P27-ROUND(F15,1)</f>
      </c>
      <c r="G12" s="604"/>
      <c r="H12" s="604"/>
      <c r="I12" s="52" t="s">
        <v>255</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ht="24.75" customHeight="1" thickBot="1" thickTop="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ht="27" customHeight="1" thickBot="1" thickTop="1">
      <c r="F14" s="51" t="s">
        <v>426</v>
      </c>
      <c r="G14" s="628" t="s">
        <v>23</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4"/>
    </row>
    <row r="15" ht="24.75" customHeight="1" thickBot="1">
      <c r="F15" s="605"/>
      <c r="G15" s="584"/>
      <c r="H15" s="584"/>
      <c r="I15" s="44" t="s">
        <v>255</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ht="24.75" customHeight="1" thickBot="1" thickTop="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ht="27" customHeight="1" thickBot="1" thickTop="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4"/>
    </row>
    <row r="18"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4"/>
    </row>
    <row r="19" ht="24.75" customHeight="1" thickBot="1" thickTop="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436</v>
      </c>
    </row>
    <row r="20" ht="27" customHeight="1" thickBot="1" thickTop="1">
      <c r="K20" s="56"/>
      <c r="L20" s="53"/>
      <c r="M20" s="582"/>
      <c r="N20" s="56"/>
      <c r="P20" s="45" t="s">
        <v>48</v>
      </c>
      <c r="Q20" s="577" t="s">
        <v>276</v>
      </c>
      <c r="R20" s="577"/>
      <c r="S20" s="577"/>
      <c r="T20" s="578"/>
      <c r="U20" s="133"/>
      <c r="V20" s="248"/>
      <c r="W20" s="250"/>
      <c r="X20" s="251"/>
      <c r="Y20" s="136" t="s">
        <v>25</v>
      </c>
      <c r="Z20" s="577" t="s">
        <v>277</v>
      </c>
      <c r="AA20" s="577"/>
      <c r="AB20" s="578"/>
      <c r="AC20" s="53"/>
      <c r="AD20" s="53"/>
      <c r="AE20" s="582"/>
      <c r="AG20" s="53"/>
      <c r="AH20" s="53"/>
      <c r="AI20" s="56"/>
      <c r="AJ20" s="53"/>
      <c r="AK20" s="53"/>
      <c r="AL20" s="147"/>
      <c r="AM20" s="56"/>
      <c r="AN20" s="255"/>
      <c r="AO20" s="579" t="s">
        <v>253</v>
      </c>
      <c r="AP20" s="580"/>
      <c r="AQ20" s="190"/>
      <c r="AR20" s="53"/>
      <c r="AS20" s="58"/>
      <c r="AT20" s="58"/>
      <c r="AW20" s="555"/>
    </row>
    <row r="21" ht="25.4" customHeight="1" thickBot="1">
      <c r="B21" s="608" t="s">
        <v>445</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ht="25.5" customHeight="1" thickBot="1" thickTop="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ht="27" customHeight="1" thickBot="1" thickTop="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4"/>
    </row>
    <row r="24" ht="27" customHeight="1" thickBot="1">
      <c r="B24" s="560" t="s">
        <v>199</v>
      </c>
      <c r="C24" s="561"/>
      <c r="D24" s="584">
        <v>0</v>
      </c>
      <c r="E24" s="584"/>
      <c r="F24" s="584"/>
      <c r="G24" s="194" t="s">
        <v>197</v>
      </c>
      <c r="H24" s="573">
        <f>+F12</f>
      </c>
      <c r="I24" s="574"/>
      <c r="J24" s="194" t="s">
        <v>197</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c>
      <c r="AT24" s="604"/>
      <c r="AU24" s="604"/>
      <c r="AV24" s="52" t="s">
        <v>13</v>
      </c>
      <c r="AW24" s="404"/>
    </row>
    <row r="25" ht="27" customHeight="1" thickBot="1">
      <c r="B25" s="560" t="s">
        <v>200</v>
      </c>
      <c r="C25" s="561"/>
      <c r="D25" s="584">
        <v>0</v>
      </c>
      <c r="E25" s="584"/>
      <c r="F25" s="584"/>
      <c r="G25" s="194" t="s">
        <v>197</v>
      </c>
      <c r="H25" s="573">
        <f>+P12+AH9</f>
      </c>
      <c r="I25" s="574"/>
      <c r="J25" s="194" t="s">
        <v>197</v>
      </c>
      <c r="K25" s="56"/>
      <c r="L25" s="53"/>
      <c r="P25" s="53"/>
      <c r="Q25" s="53"/>
      <c r="R25" s="53"/>
      <c r="S25" s="53"/>
      <c r="T25" s="53"/>
      <c r="U25" s="53"/>
      <c r="V25" s="53"/>
      <c r="AE25" s="150"/>
      <c r="AH25" s="53"/>
      <c r="AI25" s="56"/>
      <c r="AJ25" s="53"/>
      <c r="AK25" s="53"/>
      <c r="AL25" s="186"/>
      <c r="AM25" s="186"/>
      <c r="AN25" s="186"/>
      <c r="AQ25" s="267"/>
      <c r="AR25" s="128"/>
      <c r="AW25" s="404"/>
    </row>
    <row r="26" ht="27" customHeight="1" thickBot="1" thickTop="1">
      <c r="B26" s="560" t="s">
        <v>201</v>
      </c>
      <c r="C26" s="561"/>
      <c r="D26" s="584">
        <v>0</v>
      </c>
      <c r="E26" s="584"/>
      <c r="F26" s="584"/>
      <c r="G26" s="194" t="s">
        <v>197</v>
      </c>
      <c r="H26" s="573">
        <f>+P21</f>
      </c>
      <c r="I26" s="574"/>
      <c r="J26" s="194" t="s">
        <v>197</v>
      </c>
      <c r="K26" s="56"/>
      <c r="L26" s="144"/>
      <c r="M26" s="581" t="s">
        <v>35</v>
      </c>
      <c r="N26" s="48"/>
      <c r="O26" s="48"/>
      <c r="P26" s="246" t="s">
        <v>178</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4"/>
    </row>
    <row r="27" ht="27" customHeight="1" thickBot="1">
      <c r="B27" s="560" t="s">
        <v>222</v>
      </c>
      <c r="C27" s="561"/>
      <c r="D27" s="584">
        <v>0</v>
      </c>
      <c r="E27" s="584"/>
      <c r="F27" s="584"/>
      <c r="G27" s="194" t="s">
        <v>197</v>
      </c>
      <c r="H27" s="573">
        <f>+Y21</f>
      </c>
      <c r="I27" s="574"/>
      <c r="J27" s="194" t="s">
        <v>197</v>
      </c>
      <c r="M27" s="582"/>
      <c r="P27" s="587">
        <f>+R30+ROUND(R33,1)</f>
      </c>
      <c r="Q27" s="633"/>
      <c r="R27" s="633"/>
      <c r="S27" s="633"/>
      <c r="T27" s="44" t="s">
        <v>38</v>
      </c>
      <c r="U27" s="64"/>
      <c r="V27" s="64"/>
      <c r="Y27" s="62" t="s">
        <v>39</v>
      </c>
      <c r="Z27" s="65"/>
      <c r="AH27" s="53"/>
      <c r="AI27" s="53"/>
      <c r="AJ27" s="53"/>
      <c r="AK27" s="53"/>
      <c r="AL27" s="603">
        <f>+AH18+P27</f>
      </c>
      <c r="AM27" s="604"/>
      <c r="AN27" s="604"/>
      <c r="AO27" s="604"/>
      <c r="AP27" s="52" t="s">
        <v>13</v>
      </c>
      <c r="AQ27" s="267"/>
      <c r="AR27" s="128"/>
      <c r="AS27" s="606"/>
      <c r="AT27" s="607"/>
      <c r="AU27" s="607"/>
      <c r="AV27" s="52" t="s">
        <v>13</v>
      </c>
      <c r="AW27" s="404"/>
    </row>
    <row r="28" ht="27" customHeight="1" thickBot="1" thickTop="1">
      <c r="B28" s="575" t="s">
        <v>331</v>
      </c>
      <c r="C28" s="576"/>
      <c r="D28" s="584">
        <v>0</v>
      </c>
      <c r="E28" s="584"/>
      <c r="F28" s="584"/>
      <c r="G28" s="194" t="s">
        <v>197</v>
      </c>
      <c r="H28" s="573">
        <f>+P15+AH12</f>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ht="27" customHeight="1" thickBot="1" thickTop="1">
      <c r="B29" s="560" t="s">
        <v>223</v>
      </c>
      <c r="C29" s="561"/>
      <c r="D29" s="584">
        <v>0</v>
      </c>
      <c r="E29" s="584"/>
      <c r="F29" s="584"/>
      <c r="G29" s="194" t="s">
        <v>197</v>
      </c>
      <c r="H29" s="573">
        <f>+AL27</f>
      </c>
      <c r="I29" s="574"/>
      <c r="J29" s="194" t="s">
        <v>197</v>
      </c>
      <c r="M29" s="582"/>
      <c r="P29" s="56"/>
      <c r="Q29" s="144"/>
      <c r="R29" s="51" t="s">
        <v>181</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4"/>
    </row>
    <row r="30" ht="27" customHeight="1" thickBot="1">
      <c r="B30" s="560" t="s">
        <v>224</v>
      </c>
      <c r="C30" s="561"/>
      <c r="D30" s="584">
        <v>0</v>
      </c>
      <c r="E30" s="584"/>
      <c r="F30" s="584"/>
      <c r="G30" s="194" t="s">
        <v>197</v>
      </c>
      <c r="H30" s="573">
        <f>+AL30</f>
      </c>
      <c r="I30" s="574"/>
      <c r="J30" s="194" t="s">
        <v>197</v>
      </c>
      <c r="M30" s="582"/>
      <c r="P30" s="56"/>
      <c r="R30" s="587">
        <f>+ROUND(AA28,1)+ROUND(AA29,1)+ROUND(AA30,1)</f>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4"/>
    </row>
    <row r="31" ht="27" customHeight="1" thickBot="1" thickTop="1">
      <c r="B31" s="560" t="s">
        <v>225</v>
      </c>
      <c r="C31" s="561"/>
      <c r="D31" s="584">
        <v>0</v>
      </c>
      <c r="E31" s="584"/>
      <c r="F31" s="584"/>
      <c r="G31" s="194" t="s">
        <v>197</v>
      </c>
      <c r="H31" s="573">
        <f>+AS24</f>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ht="27" customHeight="1" thickBot="1" thickTop="1">
      <c r="B32" s="560" t="s">
        <v>427</v>
      </c>
      <c r="C32" s="561"/>
      <c r="D32" s="584">
        <v>0</v>
      </c>
      <c r="E32" s="584"/>
      <c r="F32" s="584"/>
      <c r="G32" s="194" t="s">
        <v>197</v>
      </c>
      <c r="H32" s="573">
        <f>+AS27</f>
      </c>
      <c r="I32" s="574"/>
      <c r="J32" s="194" t="s">
        <v>197</v>
      </c>
      <c r="M32" s="582"/>
      <c r="P32" s="56"/>
      <c r="Q32" s="144"/>
      <c r="R32" s="51" t="s">
        <v>183</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4"/>
    </row>
    <row r="33" ht="27" customHeight="1" thickBot="1">
      <c r="B33" s="556" t="s">
        <v>428</v>
      </c>
      <c r="C33" s="557"/>
      <c r="D33" s="640">
        <v>0</v>
      </c>
      <c r="E33" s="641"/>
      <c r="F33" s="641"/>
      <c r="G33" s="195" t="s">
        <v>197</v>
      </c>
      <c r="H33" s="626">
        <f>+AS31</f>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ht="24" customHeight="1">
      <c r="C34" s="258">
        <f>+IF(D30=0,"",IF(D29&lt;D30,"エラー !：上の表は、⑩の内数である⑪の量が⑩を超えています",""))</f>
      </c>
      <c r="AA34" s="567"/>
      <c r="AB34" s="568"/>
      <c r="AC34" s="568"/>
      <c r="AD34" s="568"/>
      <c r="AE34" s="568"/>
      <c r="AF34" s="568"/>
      <c r="AG34" s="568"/>
      <c r="AH34" s="568"/>
      <c r="AI34" s="568"/>
      <c r="AJ34" s="568"/>
      <c r="AK34" s="568"/>
      <c r="AL34" s="568"/>
      <c r="AM34" s="568"/>
      <c r="AN34" s="568"/>
      <c r="AO34" s="571"/>
      <c r="AP34" s="188"/>
      <c r="AW34" s="404"/>
    </row>
    <row r="35" ht="15" customHeight="1">
      <c r="C35" s="259">
        <f>+IF(D31=0,"",IF(D29&lt;D31,"エラー !：上の表は、⑩の内数である⑫の量が⑩を超えています",""))</f>
      </c>
      <c r="AF35" s="64"/>
      <c r="AG35" s="64"/>
      <c r="AH35" s="64"/>
      <c r="AI35" s="64"/>
      <c r="AJ35" s="64"/>
      <c r="AK35" s="64"/>
      <c r="AL35" s="53"/>
      <c r="AM35" s="53"/>
      <c r="AN35" s="53"/>
      <c r="AO35" s="53"/>
      <c r="AP35" s="53"/>
      <c r="AQ35" s="53"/>
      <c r="AR35" s="53"/>
    </row>
    <row r="36" ht="15" customHeight="1">
      <c r="C36" s="259">
        <f>+IF(D32=0,"",IF(D29&lt;D32,"エラー !：上の表は、⑩の内数である⑬の量が⑩を超えています",""))</f>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ht="15" customHeight="1">
      <c r="C37" s="259">
        <f>+IF(D33=0,"",IF(D29&lt;D33,"エラー !：上の表は、⑩の内数である⑭の量が⑩を超えています",""))</f>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ht="13">
      <c r="H42" s="278"/>
      <c r="I42" s="68"/>
      <c r="J42" s="68"/>
      <c r="K42" s="68"/>
      <c r="R42" s="68"/>
      <c r="S42" s="68"/>
      <c r="T42" s="68"/>
      <c r="AQ42" s="53"/>
      <c r="AR42" s="53"/>
      <c r="AS42" s="128"/>
      <c r="AT42" s="64"/>
      <c r="AY42" s="128"/>
      <c r="AZ42" s="128"/>
      <c r="BA42" s="128"/>
      <c r="BB42" s="128"/>
      <c r="BC42" s="128"/>
      <c r="BD42" s="128"/>
    </row>
    <row r="43">
      <c r="H43" s="278"/>
      <c r="I43" s="68"/>
      <c r="J43" s="68"/>
      <c r="K43" s="68"/>
      <c r="R43" s="68"/>
      <c r="S43" s="68"/>
      <c r="T43" s="68"/>
      <c r="AW43" s="68"/>
      <c r="AY43" s="53"/>
      <c r="AZ43" s="53"/>
      <c r="BA43" s="53"/>
      <c r="BB43" s="53"/>
      <c r="BC43" s="53"/>
      <c r="BD43" s="53"/>
    </row>
    <row r="44">
      <c r="H44" s="278"/>
      <c r="I44" s="68"/>
      <c r="J44" s="68"/>
      <c r="K44" s="68"/>
      <c r="R44" s="68"/>
      <c r="S44" s="68"/>
      <c r="T44" s="68"/>
      <c r="AW44" s="68"/>
    </row>
    <row r="45" ht="13">
      <c r="H45" s="278"/>
      <c r="I45" s="68"/>
      <c r="J45" s="68"/>
      <c r="K45" s="68"/>
      <c r="R45" s="68"/>
      <c r="S45" s="68"/>
      <c r="T45" s="68"/>
      <c r="AY45" s="69"/>
      <c r="AZ45" s="69"/>
      <c r="BA45" s="69"/>
      <c r="BB45" s="69"/>
      <c r="BC45" s="69"/>
      <c r="BD45" s="69"/>
    </row>
    <row r="46" ht="13">
      <c r="H46" s="278"/>
      <c r="I46" s="68"/>
      <c r="J46" s="68"/>
      <c r="K46" s="68"/>
      <c r="R46" s="68"/>
      <c r="S46" s="68"/>
      <c r="T46" s="68"/>
      <c r="AY46" s="69"/>
      <c r="AZ46" s="69"/>
      <c r="BA46" s="69"/>
      <c r="BB46" s="69"/>
      <c r="BC46" s="69"/>
      <c r="BD46" s="69"/>
    </row>
    <row r="47" ht="13">
      <c r="H47" s="278"/>
      <c r="I47" s="68"/>
      <c r="J47" s="68"/>
      <c r="K47" s="68"/>
      <c r="R47" s="68"/>
      <c r="S47" s="68"/>
      <c r="T47" s="68"/>
      <c r="AY47" s="69"/>
      <c r="AZ47" s="69"/>
      <c r="BA47" s="69"/>
      <c r="BB47" s="69"/>
      <c r="BC47" s="69"/>
      <c r="BE47" s="67"/>
      <c r="BF47" s="67"/>
      <c r="BG47" s="69"/>
      <c r="BH47" s="69"/>
      <c r="BI47" s="69"/>
      <c r="BJ47" s="67"/>
    </row>
    <row r="48">
      <c r="I48" s="68"/>
      <c r="J48" s="68"/>
      <c r="K48" s="68"/>
      <c r="R48" s="68"/>
      <c r="S48" s="68"/>
      <c r="T48" s="68"/>
      <c r="BE48" s="67"/>
      <c r="BF48" s="67"/>
      <c r="BG48" s="67"/>
      <c r="BH48" s="67"/>
    </row>
    <row r="49">
      <c r="I49" s="68"/>
      <c r="J49" s="68"/>
      <c r="K49" s="68"/>
      <c r="R49" s="68"/>
      <c r="S49" s="68"/>
      <c r="T49" s="68"/>
      <c r="BE49" s="67"/>
      <c r="BF49" s="67"/>
      <c r="BG49" s="67"/>
      <c r="BH49" s="67"/>
    </row>
    <row r="50">
      <c r="I50" s="68"/>
      <c r="J50" s="68"/>
      <c r="K50" s="68"/>
      <c r="R50" s="68"/>
      <c r="S50" s="68"/>
      <c r="T50" s="68"/>
      <c r="BE50" s="67"/>
      <c r="BF50" s="67"/>
      <c r="BG50" s="67"/>
      <c r="BH50" s="67"/>
    </row>
    <row r="51">
      <c r="I51" s="68"/>
      <c r="J51" s="68"/>
      <c r="K51" s="68"/>
      <c r="R51" s="68"/>
      <c r="S51" s="68"/>
      <c r="T51" s="68"/>
      <c r="BE51" s="67"/>
      <c r="BF51" s="67"/>
      <c r="BG51" s="67"/>
      <c r="BH51" s="67"/>
    </row>
    <row r="52">
      <c r="G52" s="68"/>
      <c r="H52" s="68"/>
      <c r="I52" s="68"/>
      <c r="J52" s="68"/>
      <c r="K52" s="68"/>
      <c r="R52" s="68"/>
      <c r="S52" s="68"/>
      <c r="T52" s="68"/>
      <c r="BE52" s="67"/>
      <c r="BF52" s="67"/>
      <c r="BG52" s="67"/>
      <c r="BH52" s="67"/>
    </row>
    <row r="53">
      <c r="G53" s="68"/>
      <c r="H53" s="68"/>
      <c r="I53" s="68"/>
      <c r="J53" s="68"/>
      <c r="K53" s="68"/>
      <c r="R53" s="68"/>
      <c r="S53" s="68"/>
      <c r="T53" s="68"/>
      <c r="BE53" s="67"/>
      <c r="BG53" s="67"/>
      <c r="BH53" s="67"/>
      <c r="BI53" s="67"/>
      <c r="BJ53" s="67"/>
    </row>
    <row r="54">
      <c r="G54" s="68"/>
      <c r="H54" s="68"/>
      <c r="I54" s="68"/>
      <c r="J54" s="68"/>
      <c r="K54" s="68"/>
      <c r="R54" s="68"/>
      <c r="S54" s="68"/>
      <c r="T54" s="68"/>
      <c r="BD54" s="67"/>
      <c r="BE54" s="70"/>
      <c r="BG54" s="67"/>
      <c r="BH54" s="67"/>
      <c r="BI54" s="67"/>
      <c r="BJ54" s="67"/>
    </row>
    <row r="55">
      <c r="G55" s="68"/>
      <c r="H55" s="68"/>
      <c r="I55" s="68"/>
      <c r="J55" s="68"/>
      <c r="K55" s="68"/>
      <c r="R55" s="68"/>
      <c r="S55" s="68"/>
      <c r="T55" s="68"/>
      <c r="BD55" s="67"/>
      <c r="BE55" s="70"/>
      <c r="BG55" s="67"/>
      <c r="BH55" s="67"/>
      <c r="BI55" s="67"/>
      <c r="BJ55" s="67"/>
    </row>
    <row r="56">
      <c r="G56" s="68"/>
      <c r="H56" s="68"/>
      <c r="I56" s="68"/>
      <c r="J56" s="68"/>
      <c r="K56" s="68"/>
      <c r="R56" s="68"/>
      <c r="S56" s="68"/>
      <c r="T56" s="68"/>
      <c r="BD56" s="67"/>
      <c r="BE56" s="70"/>
      <c r="BG56" s="67"/>
      <c r="BH56" s="67"/>
      <c r="BI56" s="67"/>
      <c r="BJ56" s="67"/>
    </row>
    <row r="57">
      <c r="G57" s="68"/>
      <c r="H57" s="68"/>
      <c r="I57" s="68"/>
      <c r="BD57" s="67"/>
      <c r="BE57" s="70"/>
      <c r="BG57" s="67"/>
      <c r="BH57" s="67"/>
      <c r="BI57" s="67"/>
      <c r="BJ57" s="67"/>
    </row>
    <row r="58" ht="12.5">
      <c r="G58" s="68"/>
      <c r="H58" s="68"/>
      <c r="I58" s="68"/>
      <c r="L58" s="68"/>
      <c r="M58" s="71"/>
      <c r="N58" s="68"/>
      <c r="O58" s="68"/>
      <c r="BD58" s="67"/>
      <c r="BE58" s="70"/>
      <c r="BG58" s="67"/>
      <c r="BH58" s="67"/>
      <c r="BI58" s="67"/>
      <c r="BJ58" s="67"/>
    </row>
    <row r="59">
      <c r="G59" s="68"/>
      <c r="H59" s="68"/>
      <c r="I59" s="68"/>
      <c r="BD59" s="67"/>
      <c r="BE59" s="70"/>
      <c r="BG59" s="67"/>
      <c r="BH59" s="67"/>
      <c r="BI59" s="67"/>
      <c r="BJ59" s="67"/>
    </row>
    <row r="60">
      <c r="G60" s="68"/>
      <c r="H60" s="68"/>
      <c r="I60" s="68"/>
      <c r="BD60" s="67"/>
      <c r="BE60" s="70"/>
      <c r="BG60" s="67"/>
      <c r="BH60" s="67"/>
      <c r="BI60" s="67"/>
      <c r="BJ60" s="67"/>
    </row>
    <row r="61">
      <c r="G61" s="68"/>
      <c r="H61" s="68"/>
      <c r="I61" s="68"/>
      <c r="BD61" s="67"/>
      <c r="BE61" s="70"/>
      <c r="BG61" s="67"/>
      <c r="BH61" s="67"/>
      <c r="BI61" s="67"/>
      <c r="BJ61" s="67"/>
    </row>
    <row r="62">
      <c r="BD62" s="67"/>
      <c r="BE62" s="70"/>
      <c r="BG62" s="67"/>
      <c r="BH62" s="67"/>
      <c r="BI62" s="67"/>
      <c r="BJ62" s="67"/>
    </row>
    <row r="63">
      <c r="BD63" s="67"/>
      <c r="BE63" s="70"/>
      <c r="BG63" s="67"/>
      <c r="BH63" s="67"/>
      <c r="BI63" s="67"/>
      <c r="BJ63" s="67"/>
    </row>
    <row r="64">
      <c r="BD64" s="67"/>
      <c r="BE64" s="70"/>
      <c r="BG64" s="67"/>
      <c r="BH64" s="67"/>
      <c r="BI64" s="67"/>
      <c r="BJ64" s="67"/>
    </row>
    <row r="65">
      <c r="BD65" s="67"/>
      <c r="BE65" s="70"/>
      <c r="BG65" s="67"/>
      <c r="BH65" s="67"/>
      <c r="BI65" s="67"/>
      <c r="BJ65" s="67"/>
    </row>
    <row r="66">
      <c r="BD66" s="67"/>
      <c r="BE66" s="70"/>
      <c r="BG66" s="67"/>
      <c r="BH66" s="67"/>
      <c r="BI66" s="67"/>
      <c r="BJ66" s="67"/>
    </row>
    <row r="67">
      <c r="BD67" s="67"/>
      <c r="BE67" s="70"/>
      <c r="BG67" s="67"/>
      <c r="BH67" s="67"/>
      <c r="BI67" s="67"/>
      <c r="BJ67" s="67"/>
    </row>
    <row r="69" ht="12.5">
      <c r="L69" s="68"/>
      <c r="M69" s="71"/>
      <c r="N69" s="68"/>
      <c r="O69" s="68"/>
    </row>
    <row r="70" ht="12.5">
      <c r="L70" s="68"/>
      <c r="M70" s="71"/>
      <c r="N70" s="68"/>
      <c r="O70" s="68"/>
    </row>
    <row r="71" ht="12.5">
      <c r="L71" s="68"/>
      <c r="M71" s="71"/>
      <c r="N71" s="68"/>
      <c r="O71" s="68"/>
    </row>
    <row r="72" ht="12.5">
      <c r="L72" s="68"/>
      <c r="M72" s="71"/>
      <c r="N72" s="68"/>
      <c r="O72" s="68"/>
    </row>
    <row r="73" ht="12.5">
      <c r="L73" s="68"/>
      <c r="M73" s="71"/>
      <c r="N73" s="68"/>
      <c r="O73" s="68"/>
    </row>
    <row r="74" ht="12.5">
      <c r="L74" s="68"/>
      <c r="M74" s="71"/>
      <c r="N74" s="68"/>
      <c r="O74" s="68"/>
    </row>
    <row r="75" ht="12.5">
      <c r="L75" s="68"/>
      <c r="M75" s="71"/>
      <c r="N75" s="68"/>
      <c r="O75" s="68"/>
    </row>
    <row r="76" ht="12.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3" right="0.5905511811023623" top="0.6299212598425197" bottom="0.3937007874015748" header="0.5118110236220472" footer="0"/>
  <pageSetup paperSize="9" scale="66"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codeName="Sheet12">
    <pageSetUpPr fitToPage="1"/>
  </sheetPr>
  <dimension ref="B1:BJ76"/>
  <sheetViews>
    <sheetView showGridLines="0" zoomScaleNormal="100" workbookViewId="0">
      <selection pane="topLeft" activeCell="B2" sqref="B2:H3"/>
    </sheetView>
  </sheetViews>
  <sheetFormatPr defaultColWidth="9" defaultRowHeight="12"/>
  <cols>
    <col min="1" max="2" width="2.90625" style="40" customWidth="1"/>
    <col min="3" max="3" width="18.36328125" style="40" customWidth="1"/>
    <col min="4" max="5" width="4.36328125" style="40" customWidth="1"/>
    <col min="6" max="6" width="3.90625" style="40" customWidth="1"/>
    <col min="7" max="7" width="2.36328125" style="40" customWidth="1"/>
    <col min="8" max="8" width="10.36328125" style="40" customWidth="1"/>
    <col min="9" max="9" width="2.36328125" style="40" customWidth="1"/>
    <col min="10" max="11" width="2.453125" style="40" customWidth="1"/>
    <col min="12" max="15" width="2.90625" style="40" customWidth="1"/>
    <col min="16" max="16" width="3" style="40" customWidth="1"/>
    <col min="17" max="19" width="4.90625" style="40" customWidth="1"/>
    <col min="20" max="22" width="2.90625" style="40" customWidth="1"/>
    <col min="23" max="24" width="2.453125" style="40" customWidth="1"/>
    <col min="25" max="25" width="2.90625" style="40" customWidth="1"/>
    <col min="26" max="26" width="7.90625" style="40" customWidth="1"/>
    <col min="27" max="27" width="4.9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90625" style="40" customWidth="1"/>
    <col min="36" max="37" width="4.36328125" style="40" customWidth="1"/>
    <col min="38" max="38" width="3.36328125" style="40" customWidth="1"/>
    <col min="39" max="40" width="2.90625" style="40" customWidth="1"/>
    <col min="41" max="41" width="10.90625" style="40" customWidth="1"/>
    <col min="42" max="42" width="2.90625" style="40" customWidth="1"/>
    <col min="43" max="44" width="2.453125" style="40" customWidth="1"/>
    <col min="45" max="45" width="2.90625" style="40" customWidth="1"/>
    <col min="46" max="46" width="7.90625" style="40" customWidth="1"/>
    <col min="47" max="47" width="11.90625" style="40" customWidth="1"/>
    <col min="48" max="48" width="1.90625" style="40" customWidth="1"/>
    <col min="49" max="49" width="5.36328125" style="40" customWidth="1"/>
    <col min="50" max="58" width="9" style="40" customWidth="1"/>
    <col min="59" max="59" width="16.08984375" style="40" customWidth="1"/>
    <col min="60" max="16384" width="9" style="40" customWidth="1"/>
  </cols>
  <sheetData>
    <row r="1" ht="27" customHeight="1">
      <c r="F1" s="39"/>
      <c r="S1" s="85" t="s">
        <v>94</v>
      </c>
      <c r="T1" s="85" t="s">
        <v>282</v>
      </c>
    </row>
    <row r="2"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ht="13.4"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f>+表紙!N28</f>
      </c>
      <c r="AT4" s="601"/>
      <c r="AU4" s="273">
        <f>+表紙!O28</f>
      </c>
      <c r="AV4" s="108"/>
      <c r="AW4" s="405"/>
    </row>
    <row r="5"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f>+表紙!F47</f>
      </c>
      <c r="AG5" s="572"/>
      <c r="AH5" s="572"/>
      <c r="AI5" s="572"/>
      <c r="AJ5" s="572"/>
      <c r="AK5" s="572"/>
      <c r="AL5" s="572"/>
      <c r="AM5" s="572"/>
      <c r="AN5" s="572"/>
      <c r="AO5" s="572"/>
      <c r="AP5" s="572"/>
      <c r="AQ5" s="572"/>
      <c r="AR5" s="572"/>
      <c r="AS5" s="572"/>
      <c r="AT5" s="572"/>
      <c r="AU5" s="572"/>
      <c r="AV5" s="242"/>
      <c r="AW5" s="405"/>
    </row>
    <row r="6"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ht="28.4" customHeight="1" thickBot="1">
      <c r="B7" s="645" t="s">
        <v>89</v>
      </c>
      <c r="C7" s="646"/>
      <c r="D7" s="615" t="s">
        <v>219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ht="28.4" customHeight="1" thickBot="1" thickTop="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ht="24.75" customHeight="1" thickBot="1" thickTop="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ht="24.75" customHeight="1" thickBot="1" thickTop="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ht="27" customHeight="1" thickBot="1" thickTop="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ht="24.75" customHeight="1" thickBot="1" thickTop="1">
      <c r="F12" s="603">
        <f>+ROUND(P12,1)+ROUND(P15,1)+ROUND(P18,1)+ROUND(P24,1)+P27-ROUND(F15,1)</f>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ht="24.75" customHeight="1" thickBot="1" thickTop="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ht="27" customHeight="1" thickBot="1" thickTop="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ht="24.75" customHeight="1" thickBot="1" thickTop="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ht="27" customHeight="1" thickBot="1" thickTop="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ht="24.75" customHeight="1" thickBot="1" thickTop="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ht="27" customHeight="1" thickBot="1" thickTop="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ht="25.4"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ht="25.5" customHeight="1" thickBot="1" thickTop="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ht="27" customHeight="1" thickBot="1" thickTop="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ht="27" customHeight="1" thickBot="1">
      <c r="B24" s="560" t="s">
        <v>199</v>
      </c>
      <c r="C24" s="561"/>
      <c r="D24" s="584">
        <v>0</v>
      </c>
      <c r="E24" s="584"/>
      <c r="F24" s="584"/>
      <c r="G24" s="194" t="s">
        <v>197</v>
      </c>
      <c r="H24" s="573">
        <f>+F12</f>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c>
      <c r="AT24" s="604"/>
      <c r="AU24" s="604"/>
      <c r="AV24" s="52" t="s">
        <v>13</v>
      </c>
      <c r="AW24" s="405"/>
    </row>
    <row r="25" ht="27" customHeight="1" thickBot="1">
      <c r="B25" s="560" t="s">
        <v>200</v>
      </c>
      <c r="C25" s="561"/>
      <c r="D25" s="584">
        <v>0</v>
      </c>
      <c r="E25" s="584"/>
      <c r="F25" s="584"/>
      <c r="G25" s="194" t="s">
        <v>197</v>
      </c>
      <c r="H25" s="573">
        <f>+P12+AH9</f>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ht="27" customHeight="1" thickBot="1" thickTop="1">
      <c r="B26" s="560" t="s">
        <v>201</v>
      </c>
      <c r="C26" s="561"/>
      <c r="D26" s="584">
        <v>0</v>
      </c>
      <c r="E26" s="584"/>
      <c r="F26" s="584"/>
      <c r="G26" s="194" t="s">
        <v>197</v>
      </c>
      <c r="H26" s="573">
        <f>+P21</f>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ht="27" customHeight="1" thickBot="1">
      <c r="B27" s="560" t="s">
        <v>222</v>
      </c>
      <c r="C27" s="561"/>
      <c r="D27" s="584">
        <v>0</v>
      </c>
      <c r="E27" s="584"/>
      <c r="F27" s="584"/>
      <c r="G27" s="194" t="s">
        <v>197</v>
      </c>
      <c r="H27" s="573">
        <f>+Y21</f>
      </c>
      <c r="I27" s="574"/>
      <c r="J27" s="194" t="s">
        <v>197</v>
      </c>
      <c r="M27" s="582"/>
      <c r="P27" s="587">
        <f>+R30+ROUND(R33,1)</f>
      </c>
      <c r="Q27" s="633"/>
      <c r="R27" s="633"/>
      <c r="S27" s="633"/>
      <c r="T27" s="44" t="s">
        <v>38</v>
      </c>
      <c r="U27" s="64"/>
      <c r="V27" s="64"/>
      <c r="Y27" s="62" t="s">
        <v>39</v>
      </c>
      <c r="Z27" s="65"/>
      <c r="AH27" s="53"/>
      <c r="AI27" s="53"/>
      <c r="AJ27" s="53"/>
      <c r="AK27" s="53"/>
      <c r="AL27" s="603">
        <f>+AH18+P27</f>
      </c>
      <c r="AM27" s="604"/>
      <c r="AN27" s="604"/>
      <c r="AO27" s="604"/>
      <c r="AP27" s="52" t="s">
        <v>13</v>
      </c>
      <c r="AQ27" s="267"/>
      <c r="AR27" s="128"/>
      <c r="AS27" s="606"/>
      <c r="AT27" s="607"/>
      <c r="AU27" s="607"/>
      <c r="AV27" s="52" t="s">
        <v>13</v>
      </c>
      <c r="AW27" s="405"/>
    </row>
    <row r="28" ht="27" customHeight="1" thickBot="1" thickTop="1">
      <c r="B28" s="575" t="s">
        <v>331</v>
      </c>
      <c r="C28" s="576"/>
      <c r="D28" s="584">
        <v>0</v>
      </c>
      <c r="E28" s="584"/>
      <c r="F28" s="584"/>
      <c r="G28" s="194" t="s">
        <v>197</v>
      </c>
      <c r="H28" s="573">
        <f>+P15+AH12</f>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ht="27" customHeight="1" thickBot="1" thickTop="1">
      <c r="B29" s="560" t="s">
        <v>223</v>
      </c>
      <c r="C29" s="561"/>
      <c r="D29" s="584">
        <v>0</v>
      </c>
      <c r="E29" s="584"/>
      <c r="F29" s="584"/>
      <c r="G29" s="194" t="s">
        <v>197</v>
      </c>
      <c r="H29" s="573">
        <f>+AL27</f>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ht="27" customHeight="1" thickBot="1">
      <c r="B30" s="560" t="s">
        <v>224</v>
      </c>
      <c r="C30" s="561"/>
      <c r="D30" s="584">
        <v>0</v>
      </c>
      <c r="E30" s="584"/>
      <c r="F30" s="584"/>
      <c r="G30" s="194" t="s">
        <v>197</v>
      </c>
      <c r="H30" s="573">
        <f>+AL30</f>
      </c>
      <c r="I30" s="574"/>
      <c r="J30" s="194" t="s">
        <v>197</v>
      </c>
      <c r="M30" s="582"/>
      <c r="P30" s="56"/>
      <c r="R30" s="587">
        <f>+ROUND(AA28,1)+ROUND(AA29,1)+ROUND(AA30,1)</f>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ht="27" customHeight="1" thickBot="1" thickTop="1">
      <c r="B31" s="560" t="s">
        <v>225</v>
      </c>
      <c r="C31" s="561"/>
      <c r="D31" s="584">
        <v>0</v>
      </c>
      <c r="E31" s="584"/>
      <c r="F31" s="584"/>
      <c r="G31" s="194" t="s">
        <v>197</v>
      </c>
      <c r="H31" s="573">
        <f>+AS24</f>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ht="27" customHeight="1" thickBot="1" thickTop="1">
      <c r="B32" s="560" t="s">
        <v>427</v>
      </c>
      <c r="C32" s="561"/>
      <c r="D32" s="584">
        <v>0</v>
      </c>
      <c r="E32" s="584"/>
      <c r="F32" s="584"/>
      <c r="G32" s="194" t="s">
        <v>197</v>
      </c>
      <c r="H32" s="573">
        <f>+AS27</f>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ht="27" customHeight="1" thickBot="1">
      <c r="B33" s="556" t="s">
        <v>428</v>
      </c>
      <c r="C33" s="557"/>
      <c r="D33" s="640">
        <v>0</v>
      </c>
      <c r="E33" s="641"/>
      <c r="F33" s="641"/>
      <c r="G33" s="195" t="s">
        <v>197</v>
      </c>
      <c r="H33" s="626">
        <f>+AS31</f>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ht="24" customHeight="1">
      <c r="C34" s="258">
        <f>+IF(D30=0,"",IF(D29&lt;D30,"エラー !：上の表は、⑩の内数である⑪の量が⑩を超えています",""))</f>
      </c>
      <c r="AA34" s="567"/>
      <c r="AB34" s="568"/>
      <c r="AC34" s="568"/>
      <c r="AD34" s="568"/>
      <c r="AE34" s="568"/>
      <c r="AF34" s="568"/>
      <c r="AG34" s="568"/>
      <c r="AH34" s="568"/>
      <c r="AI34" s="568"/>
      <c r="AJ34" s="568"/>
      <c r="AK34" s="568"/>
      <c r="AL34" s="568"/>
      <c r="AM34" s="568"/>
      <c r="AN34" s="568"/>
      <c r="AO34" s="571"/>
      <c r="AP34" s="188"/>
      <c r="AW34" s="405"/>
    </row>
    <row r="35" ht="15" customHeight="1">
      <c r="C35" s="259">
        <f>+IF(D31=0,"",IF(D29&lt;D31,"エラー !：上の表は、⑩の内数である⑫の量が⑩を超えています",""))</f>
      </c>
      <c r="AF35" s="64"/>
      <c r="AG35" s="64"/>
      <c r="AH35" s="64"/>
      <c r="AI35" s="64"/>
      <c r="AJ35" s="64"/>
      <c r="AK35" s="64"/>
      <c r="AL35" s="53"/>
      <c r="AM35" s="53"/>
      <c r="AN35" s="53"/>
      <c r="AO35" s="53"/>
      <c r="AP35" s="53"/>
      <c r="AQ35" s="53"/>
      <c r="AR35" s="53"/>
    </row>
    <row r="36" ht="15" customHeight="1">
      <c r="C36" s="259">
        <f>+IF(D32=0,"",IF(D29&lt;D32,"エラー !：上の表は、⑩の内数である⑬の量が⑩を超えています",""))</f>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ht="15" customHeight="1">
      <c r="C37" s="259">
        <f>+IF(D33=0,"",IF(D29&lt;D33,"エラー !：上の表は、⑩の内数である⑭の量が⑩を超えています",""))</f>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ht="13">
      <c r="H42" s="278"/>
      <c r="I42" s="68"/>
      <c r="J42" s="68"/>
      <c r="K42" s="68"/>
      <c r="R42" s="68"/>
      <c r="S42" s="68"/>
      <c r="T42" s="68"/>
      <c r="AQ42" s="53"/>
      <c r="AR42" s="53"/>
      <c r="AS42" s="128"/>
      <c r="AT42" s="64"/>
      <c r="AY42" s="53"/>
      <c r="AZ42" s="53"/>
      <c r="BA42" s="53"/>
      <c r="BB42" s="53"/>
      <c r="BC42" s="53"/>
      <c r="BD42" s="53"/>
    </row>
    <row r="43">
      <c r="H43" s="278"/>
      <c r="I43" s="68"/>
      <c r="J43" s="68"/>
      <c r="K43" s="68"/>
      <c r="R43" s="68"/>
      <c r="S43" s="68"/>
      <c r="T43" s="68"/>
      <c r="AW43" s="68"/>
      <c r="AY43" s="53"/>
      <c r="AZ43" s="53"/>
      <c r="BA43" s="53"/>
      <c r="BB43" s="53"/>
      <c r="BC43" s="53"/>
      <c r="BD43" s="53"/>
    </row>
    <row r="44">
      <c r="H44" s="278"/>
      <c r="I44" s="68"/>
      <c r="J44" s="68"/>
      <c r="K44" s="68"/>
      <c r="R44" s="68"/>
      <c r="S44" s="68"/>
      <c r="T44" s="68"/>
      <c r="AW44" s="68"/>
    </row>
    <row r="45">
      <c r="H45" s="278"/>
      <c r="I45" s="68"/>
      <c r="J45" s="68"/>
      <c r="K45" s="68"/>
      <c r="R45" s="68"/>
      <c r="S45" s="68"/>
      <c r="T45" s="68"/>
    </row>
    <row r="46">
      <c r="H46" s="278"/>
      <c r="I46" s="68"/>
      <c r="J46" s="68"/>
      <c r="K46" s="68"/>
      <c r="R46" s="68"/>
      <c r="S46" s="68"/>
      <c r="T46" s="68"/>
    </row>
    <row r="47" ht="13">
      <c r="H47" s="278"/>
      <c r="I47" s="68"/>
      <c r="J47" s="68"/>
      <c r="K47" s="68"/>
      <c r="R47" s="68"/>
      <c r="S47" s="68"/>
      <c r="T47" s="68"/>
      <c r="BH47" s="69"/>
      <c r="BI47" s="69"/>
      <c r="BJ47" s="67"/>
    </row>
    <row r="48">
      <c r="I48" s="68"/>
      <c r="J48" s="68"/>
      <c r="K48" s="68"/>
      <c r="R48" s="68"/>
      <c r="S48" s="68"/>
      <c r="T48" s="68"/>
      <c r="BH48" s="67"/>
    </row>
    <row r="49">
      <c r="G49" s="68"/>
      <c r="H49" s="68"/>
      <c r="I49" s="68"/>
      <c r="J49" s="68"/>
      <c r="K49" s="68"/>
      <c r="R49" s="68"/>
      <c r="S49" s="68"/>
      <c r="T49" s="68"/>
      <c r="BE49" s="67"/>
      <c r="BF49" s="67"/>
      <c r="BG49" s="67"/>
      <c r="BH49" s="67"/>
    </row>
    <row r="50">
      <c r="G50" s="68"/>
      <c r="H50" s="68"/>
      <c r="I50" s="68"/>
      <c r="J50" s="68"/>
      <c r="K50" s="68"/>
      <c r="R50" s="68"/>
      <c r="S50" s="68"/>
      <c r="T50" s="68"/>
      <c r="BE50" s="67"/>
      <c r="BF50" s="67"/>
      <c r="BG50" s="67"/>
      <c r="BH50" s="67"/>
    </row>
    <row r="51">
      <c r="G51" s="68"/>
      <c r="H51" s="68"/>
      <c r="I51" s="68"/>
      <c r="J51" s="68"/>
      <c r="K51" s="68"/>
      <c r="R51" s="68"/>
      <c r="S51" s="68"/>
      <c r="T51" s="68"/>
      <c r="BE51" s="67"/>
      <c r="BF51" s="67"/>
      <c r="BG51" s="67"/>
      <c r="BH51" s="67"/>
    </row>
    <row r="52">
      <c r="G52" s="68"/>
      <c r="H52" s="68"/>
      <c r="I52" s="68"/>
      <c r="J52" s="68"/>
      <c r="K52" s="68"/>
      <c r="R52" s="68"/>
      <c r="S52" s="68"/>
      <c r="T52" s="68"/>
      <c r="BE52" s="67"/>
      <c r="BF52" s="67"/>
      <c r="BG52" s="67"/>
      <c r="BH52" s="67"/>
    </row>
    <row r="53">
      <c r="G53" s="68"/>
      <c r="H53" s="68"/>
      <c r="I53" s="68"/>
      <c r="J53" s="68"/>
      <c r="K53" s="68"/>
      <c r="R53" s="68"/>
      <c r="S53" s="68"/>
      <c r="T53" s="68"/>
      <c r="BE53" s="67"/>
      <c r="BG53" s="67"/>
      <c r="BH53" s="67"/>
      <c r="BI53" s="67"/>
      <c r="BJ53" s="67"/>
    </row>
    <row r="54">
      <c r="G54" s="68"/>
      <c r="H54" s="68"/>
      <c r="I54" s="68"/>
      <c r="J54" s="68"/>
      <c r="K54" s="68"/>
      <c r="R54" s="68"/>
      <c r="S54" s="68"/>
      <c r="T54" s="68"/>
      <c r="BD54" s="67"/>
      <c r="BE54" s="70"/>
      <c r="BG54" s="67"/>
      <c r="BH54" s="67"/>
      <c r="BI54" s="67"/>
      <c r="BJ54" s="67"/>
    </row>
    <row r="55">
      <c r="G55" s="68"/>
      <c r="H55" s="68"/>
      <c r="I55" s="68"/>
      <c r="J55" s="68"/>
      <c r="K55" s="68"/>
      <c r="R55" s="68"/>
      <c r="S55" s="68"/>
      <c r="T55" s="68"/>
      <c r="BD55" s="67"/>
      <c r="BE55" s="70"/>
      <c r="BG55" s="67"/>
      <c r="BH55" s="67"/>
      <c r="BI55" s="67"/>
      <c r="BJ55" s="67"/>
    </row>
    <row r="56">
      <c r="G56" s="68"/>
      <c r="H56" s="68"/>
      <c r="I56" s="68"/>
      <c r="J56" s="68"/>
      <c r="K56" s="68"/>
      <c r="R56" s="68"/>
      <c r="S56" s="68"/>
      <c r="T56" s="68"/>
      <c r="BD56" s="67"/>
      <c r="BE56" s="70"/>
      <c r="BG56" s="67"/>
      <c r="BH56" s="67"/>
      <c r="BI56" s="67"/>
      <c r="BJ56" s="67"/>
    </row>
    <row r="57">
      <c r="G57" s="68"/>
      <c r="H57" s="68"/>
      <c r="I57" s="68"/>
      <c r="BD57" s="67"/>
      <c r="BE57" s="70"/>
      <c r="BG57" s="67"/>
      <c r="BH57" s="67"/>
      <c r="BI57" s="67"/>
      <c r="BJ57" s="67"/>
    </row>
    <row r="58" ht="12.5">
      <c r="G58" s="68"/>
      <c r="H58" s="68"/>
      <c r="I58" s="68"/>
      <c r="L58" s="68"/>
      <c r="M58" s="71"/>
      <c r="N58" s="68"/>
      <c r="O58" s="68"/>
      <c r="BD58" s="67"/>
      <c r="BE58" s="70"/>
      <c r="BG58" s="67"/>
      <c r="BH58" s="67"/>
      <c r="BI58" s="67"/>
      <c r="BJ58" s="67"/>
    </row>
    <row r="59">
      <c r="G59" s="68"/>
      <c r="H59" s="68"/>
      <c r="I59" s="68"/>
      <c r="BD59" s="67"/>
      <c r="BE59" s="70"/>
      <c r="BG59" s="67"/>
      <c r="BH59" s="67"/>
      <c r="BI59" s="67"/>
      <c r="BJ59" s="67"/>
    </row>
    <row r="60">
      <c r="G60" s="68"/>
      <c r="H60" s="68"/>
      <c r="I60" s="68"/>
      <c r="BD60" s="67"/>
      <c r="BE60" s="70"/>
      <c r="BG60" s="67"/>
      <c r="BH60" s="67"/>
      <c r="BI60" s="67"/>
      <c r="BJ60" s="67"/>
    </row>
    <row r="61">
      <c r="G61" s="68"/>
      <c r="H61" s="68"/>
      <c r="I61" s="68"/>
      <c r="BD61" s="67"/>
      <c r="BE61" s="70"/>
      <c r="BG61" s="67"/>
      <c r="BH61" s="67"/>
      <c r="BI61" s="67"/>
      <c r="BJ61" s="67"/>
    </row>
    <row r="62">
      <c r="BD62" s="67"/>
      <c r="BE62" s="70"/>
      <c r="BG62" s="67"/>
      <c r="BH62" s="67"/>
      <c r="BI62" s="67"/>
      <c r="BJ62" s="67"/>
    </row>
    <row r="63">
      <c r="BD63" s="67"/>
      <c r="BE63" s="70"/>
      <c r="BG63" s="67"/>
      <c r="BH63" s="67"/>
      <c r="BI63" s="67"/>
      <c r="BJ63" s="67"/>
    </row>
    <row r="64">
      <c r="BD64" s="67"/>
      <c r="BE64" s="70"/>
      <c r="BG64" s="67"/>
      <c r="BH64" s="67"/>
      <c r="BI64" s="67"/>
      <c r="BJ64" s="67"/>
    </row>
    <row r="65">
      <c r="BD65" s="67"/>
      <c r="BE65" s="70"/>
      <c r="BG65" s="67"/>
      <c r="BH65" s="67"/>
      <c r="BI65" s="67"/>
      <c r="BJ65" s="67"/>
    </row>
    <row r="66">
      <c r="BD66" s="67"/>
      <c r="BE66" s="70"/>
      <c r="BG66" s="67"/>
      <c r="BH66" s="67"/>
      <c r="BI66" s="67"/>
      <c r="BJ66" s="67"/>
    </row>
    <row r="67">
      <c r="BD67" s="67"/>
      <c r="BE67" s="70"/>
      <c r="BG67" s="67"/>
      <c r="BH67" s="67"/>
      <c r="BI67" s="67"/>
      <c r="BJ67" s="67"/>
    </row>
    <row r="69" ht="12.5">
      <c r="L69" s="68"/>
      <c r="M69" s="71"/>
      <c r="N69" s="68"/>
      <c r="O69" s="68"/>
    </row>
    <row r="70" ht="12.5">
      <c r="L70" s="68"/>
      <c r="M70" s="71"/>
      <c r="N70" s="68"/>
      <c r="O70" s="68"/>
    </row>
    <row r="71" ht="12.5">
      <c r="L71" s="68"/>
      <c r="M71" s="71"/>
      <c r="N71" s="68"/>
      <c r="O71" s="68"/>
    </row>
    <row r="72" ht="12.5">
      <c r="L72" s="68"/>
      <c r="M72" s="71"/>
      <c r="N72" s="68"/>
      <c r="O72" s="68"/>
    </row>
    <row r="73" ht="12.5">
      <c r="L73" s="68"/>
      <c r="M73" s="71"/>
      <c r="N73" s="68"/>
      <c r="O73" s="68"/>
    </row>
    <row r="74" ht="12.5">
      <c r="L74" s="68"/>
      <c r="M74" s="71"/>
      <c r="N74" s="68"/>
      <c r="O74" s="68"/>
    </row>
    <row r="75" ht="12.5">
      <c r="L75" s="68"/>
      <c r="M75" s="71"/>
      <c r="N75" s="68"/>
      <c r="O75" s="68"/>
    </row>
    <row r="76" ht="12.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3" right="0.5905511811023623" top="0.6299212598425197" bottom="0.3937007874015748" header="0.5118110236220472" footer="0"/>
  <pageSetup paperSize="9" scale="66"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codeName="Sheet21">
    <pageSetUpPr fitToPage="1"/>
  </sheetPr>
  <dimension ref="B1:BJ76"/>
  <sheetViews>
    <sheetView showGridLines="0" zoomScaleNormal="100" workbookViewId="0">
      <selection pane="topLeft" activeCell="B2" sqref="B2:H3"/>
    </sheetView>
  </sheetViews>
  <sheetFormatPr defaultColWidth="9" defaultRowHeight="12"/>
  <cols>
    <col min="1" max="2" width="2.90625" style="40" customWidth="1"/>
    <col min="3" max="3" width="18.36328125" style="40" customWidth="1"/>
    <col min="4" max="5" width="4.36328125" style="40" customWidth="1"/>
    <col min="6" max="6" width="3.90625" style="40" customWidth="1"/>
    <col min="7" max="7" width="2.36328125" style="40" customWidth="1"/>
    <col min="8" max="8" width="10.36328125" style="40" customWidth="1"/>
    <col min="9" max="9" width="2.36328125" style="40" customWidth="1"/>
    <col min="10" max="11" width="2.453125" style="40" customWidth="1"/>
    <col min="12" max="15" width="2.90625" style="40" customWidth="1"/>
    <col min="16" max="16" width="3" style="40" customWidth="1"/>
    <col min="17" max="19" width="4.90625" style="40" customWidth="1"/>
    <col min="20" max="22" width="2.90625" style="40" customWidth="1"/>
    <col min="23" max="24" width="2.453125" style="40" customWidth="1"/>
    <col min="25" max="25" width="2.90625" style="40" customWidth="1"/>
    <col min="26" max="26" width="7.90625" style="40" customWidth="1"/>
    <col min="27" max="27" width="4.9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90625" style="40" customWidth="1"/>
    <col min="36" max="37" width="4.36328125" style="40" customWidth="1"/>
    <col min="38" max="38" width="3.36328125" style="40" customWidth="1"/>
    <col min="39" max="40" width="2.90625" style="40" customWidth="1"/>
    <col min="41" max="41" width="10.90625" style="40" customWidth="1"/>
    <col min="42" max="42" width="2.90625" style="40" customWidth="1"/>
    <col min="43" max="44" width="2.453125" style="40" customWidth="1"/>
    <col min="45" max="45" width="2.90625" style="40" customWidth="1"/>
    <col min="46" max="46" width="7.90625" style="40" customWidth="1"/>
    <col min="47" max="47" width="11.90625" style="40" customWidth="1"/>
    <col min="48" max="48" width="1.90625" style="40" customWidth="1"/>
    <col min="49" max="49" width="5.36328125" style="40" customWidth="1"/>
    <col min="50" max="58" width="9" style="40" customWidth="1"/>
    <col min="59" max="59" width="16.08984375" style="40" customWidth="1"/>
    <col min="60" max="16384" width="9" style="40" customWidth="1"/>
  </cols>
  <sheetData>
    <row r="1" ht="27" customHeight="1">
      <c r="F1" s="39"/>
      <c r="S1" s="85" t="s">
        <v>93</v>
      </c>
      <c r="T1" s="85" t="s">
        <v>282</v>
      </c>
    </row>
    <row r="2"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ht="13.4"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f>+表紙!N28</f>
      </c>
      <c r="AT4" s="601"/>
      <c r="AU4" s="273">
        <f>+表紙!O28</f>
      </c>
      <c r="AV4" s="108"/>
      <c r="AW4" s="405"/>
    </row>
    <row r="5"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f>+表紙!F47</f>
      </c>
      <c r="AG5" s="572"/>
      <c r="AH5" s="572"/>
      <c r="AI5" s="572"/>
      <c r="AJ5" s="572"/>
      <c r="AK5" s="572"/>
      <c r="AL5" s="572"/>
      <c r="AM5" s="572"/>
      <c r="AN5" s="572"/>
      <c r="AO5" s="572"/>
      <c r="AP5" s="572"/>
      <c r="AQ5" s="572"/>
      <c r="AR5" s="572"/>
      <c r="AS5" s="572"/>
      <c r="AT5" s="572"/>
      <c r="AU5" s="572"/>
      <c r="AV5" s="242"/>
      <c r="AW5" s="405"/>
    </row>
    <row r="6"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ht="28.4"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ht="28.4" customHeight="1" thickBot="1" thickTop="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ht="24.75" customHeight="1" thickBot="1" thickTop="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ht="24.75" customHeight="1" thickBot="1" thickTop="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ht="27" customHeight="1" thickBot="1" thickTop="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ht="24.75" customHeight="1" thickBot="1" thickTop="1">
      <c r="F12" s="603">
        <f>+ROUND(P12,1)+ROUND(P15,1)+ROUND(P18,1)+ROUND(P24,1)+P27-ROUND(F15,1)</f>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ht="24.75" customHeight="1" thickBot="1" thickTop="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ht="27" customHeight="1" thickBot="1" thickTop="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ht="24.75" customHeight="1" thickBot="1" thickTop="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ht="27" customHeight="1" thickBot="1" thickTop="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ht="24.75" customHeight="1" thickBot="1" thickTop="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ht="27" customHeight="1" thickBot="1" thickTop="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ht="25.4"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ht="25.5" customHeight="1" thickBot="1" thickTop="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ht="27" customHeight="1" thickBot="1" thickTop="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189</v>
      </c>
      <c r="AT23" s="577" t="s">
        <v>190</v>
      </c>
      <c r="AU23" s="577"/>
      <c r="AV23" s="578"/>
      <c r="AW23" s="405"/>
    </row>
    <row r="24" ht="27" customHeight="1" thickBot="1">
      <c r="B24" s="560" t="s">
        <v>199</v>
      </c>
      <c r="C24" s="561"/>
      <c r="D24" s="584">
        <v>1309.9</v>
      </c>
      <c r="E24" s="584"/>
      <c r="F24" s="584"/>
      <c r="G24" s="194" t="s">
        <v>197</v>
      </c>
      <c r="H24" s="573">
        <f>+F12</f>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c>
      <c r="AT24" s="604"/>
      <c r="AU24" s="604"/>
      <c r="AV24" s="52" t="s">
        <v>13</v>
      </c>
      <c r="AW24" s="405"/>
    </row>
    <row r="25" ht="27" customHeight="1" thickBot="1">
      <c r="B25" s="560" t="s">
        <v>200</v>
      </c>
      <c r="C25" s="561"/>
      <c r="D25" s="584">
        <v>0</v>
      </c>
      <c r="E25" s="584"/>
      <c r="F25" s="584"/>
      <c r="G25" s="194" t="s">
        <v>197</v>
      </c>
      <c r="H25" s="573">
        <f>+P12+AH9</f>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ht="27" customHeight="1" thickBot="1" thickTop="1">
      <c r="B26" s="560" t="s">
        <v>201</v>
      </c>
      <c r="C26" s="561"/>
      <c r="D26" s="584">
        <v>0</v>
      </c>
      <c r="E26" s="584"/>
      <c r="F26" s="584"/>
      <c r="G26" s="194" t="s">
        <v>197</v>
      </c>
      <c r="H26" s="573">
        <f>+P21</f>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ht="27" customHeight="1" thickBot="1">
      <c r="B27" s="560" t="s">
        <v>222</v>
      </c>
      <c r="C27" s="561"/>
      <c r="D27" s="584">
        <v>0</v>
      </c>
      <c r="E27" s="584"/>
      <c r="F27" s="584"/>
      <c r="G27" s="194" t="s">
        <v>197</v>
      </c>
      <c r="H27" s="573">
        <f>+Y21</f>
      </c>
      <c r="I27" s="574"/>
      <c r="J27" s="194" t="s">
        <v>197</v>
      </c>
      <c r="M27" s="582"/>
      <c r="P27" s="587">
        <f>+R30+ROUND(R33,1)</f>
        <v>1717.1</v>
      </c>
      <c r="Q27" s="633"/>
      <c r="R27" s="633"/>
      <c r="S27" s="633"/>
      <c r="T27" s="44" t="s">
        <v>38</v>
      </c>
      <c r="U27" s="64"/>
      <c r="V27" s="64"/>
      <c r="Y27" s="62" t="s">
        <v>39</v>
      </c>
      <c r="Z27" s="65"/>
      <c r="AH27" s="53"/>
      <c r="AI27" s="53"/>
      <c r="AJ27" s="53"/>
      <c r="AK27" s="53"/>
      <c r="AL27" s="603">
        <f>+AH18+P27</f>
        <v>1717.1</v>
      </c>
      <c r="AM27" s="604"/>
      <c r="AN27" s="604"/>
      <c r="AO27" s="604"/>
      <c r="AP27" s="52" t="s">
        <v>13</v>
      </c>
      <c r="AQ27" s="267"/>
      <c r="AR27" s="128"/>
      <c r="AS27" s="606">
        <v>0</v>
      </c>
      <c r="AT27" s="607"/>
      <c r="AU27" s="607"/>
      <c r="AV27" s="52" t="s">
        <v>13</v>
      </c>
      <c r="AW27" s="405"/>
    </row>
    <row r="28" ht="27" customHeight="1" thickBot="1" thickTop="1">
      <c r="B28" s="575" t="s">
        <v>331</v>
      </c>
      <c r="C28" s="576"/>
      <c r="D28" s="584">
        <v>0</v>
      </c>
      <c r="E28" s="584"/>
      <c r="F28" s="584"/>
      <c r="G28" s="194" t="s">
        <v>197</v>
      </c>
      <c r="H28" s="573">
        <f>+P15+AH12</f>
      </c>
      <c r="I28" s="574"/>
      <c r="J28" s="194" t="s">
        <v>197</v>
      </c>
      <c r="M28" s="582"/>
      <c r="P28" s="56"/>
      <c r="U28" s="53"/>
      <c r="V28" s="53"/>
      <c r="Y28" s="588" t="s">
        <v>174</v>
      </c>
      <c r="Z28" s="589"/>
      <c r="AA28" s="629">
        <v>8.1</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ht="27" customHeight="1" thickBot="1" thickTop="1">
      <c r="B29" s="560" t="s">
        <v>223</v>
      </c>
      <c r="C29" s="561"/>
      <c r="D29" s="584">
        <v>1309.9</v>
      </c>
      <c r="E29" s="584"/>
      <c r="F29" s="584"/>
      <c r="G29" s="194" t="s">
        <v>197</v>
      </c>
      <c r="H29" s="573">
        <f>+AL27</f>
      </c>
      <c r="I29" s="574"/>
      <c r="J29" s="194" t="s">
        <v>197</v>
      </c>
      <c r="M29" s="582"/>
      <c r="P29" s="56"/>
      <c r="Q29" s="144"/>
      <c r="R29" s="51" t="s">
        <v>182</v>
      </c>
      <c r="S29" s="628" t="s">
        <v>33</v>
      </c>
      <c r="T29" s="631"/>
      <c r="U29" s="631"/>
      <c r="V29" s="632"/>
      <c r="W29" s="48"/>
      <c r="X29" s="66"/>
      <c r="Y29" s="588" t="s">
        <v>257</v>
      </c>
      <c r="Z29" s="589"/>
      <c r="AA29" s="629">
        <v>1705.7</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ht="27" customHeight="1" thickBot="1">
      <c r="B30" s="560" t="s">
        <v>224</v>
      </c>
      <c r="C30" s="561"/>
      <c r="D30" s="584">
        <v>1267.7</v>
      </c>
      <c r="E30" s="584"/>
      <c r="F30" s="584"/>
      <c r="G30" s="194" t="s">
        <v>197</v>
      </c>
      <c r="H30" s="573">
        <f>+AL30</f>
      </c>
      <c r="I30" s="574"/>
      <c r="J30" s="194" t="s">
        <v>197</v>
      </c>
      <c r="M30" s="582"/>
      <c r="P30" s="56"/>
      <c r="R30" s="587">
        <f>+ROUND(AA28,1)+ROUND(AA29,1)+ROUND(AA30,1)</f>
        <v>1713.8</v>
      </c>
      <c r="S30" s="633"/>
      <c r="T30" s="633"/>
      <c r="U30" s="633"/>
      <c r="V30" s="44" t="s">
        <v>16</v>
      </c>
      <c r="Y30" s="588" t="s">
        <v>185</v>
      </c>
      <c r="Z30" s="589"/>
      <c r="AA30" s="629"/>
      <c r="AB30" s="630"/>
      <c r="AC30" s="630"/>
      <c r="AD30" s="630"/>
      <c r="AE30" s="630"/>
      <c r="AF30" s="44" t="s">
        <v>13</v>
      </c>
      <c r="AL30" s="606">
        <v>1708.3</v>
      </c>
      <c r="AM30" s="607"/>
      <c r="AN30" s="607"/>
      <c r="AO30" s="607"/>
      <c r="AP30" s="52" t="s">
        <v>13</v>
      </c>
      <c r="AS30" s="625"/>
      <c r="AT30" s="622"/>
      <c r="AU30" s="622"/>
      <c r="AV30" s="623"/>
      <c r="AW30" s="405"/>
    </row>
    <row r="31" ht="27" customHeight="1" thickBot="1" thickTop="1">
      <c r="B31" s="560" t="s">
        <v>225</v>
      </c>
      <c r="C31" s="561"/>
      <c r="D31" s="584">
        <v>176.9</v>
      </c>
      <c r="E31" s="584"/>
      <c r="F31" s="584"/>
      <c r="G31" s="194" t="s">
        <v>197</v>
      </c>
      <c r="H31" s="573">
        <f>+AS24</f>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ht="27" customHeight="1" thickBot="1" thickTop="1">
      <c r="B32" s="560" t="s">
        <v>427</v>
      </c>
      <c r="C32" s="561"/>
      <c r="D32" s="584">
        <v>0</v>
      </c>
      <c r="E32" s="584"/>
      <c r="F32" s="584"/>
      <c r="G32" s="194" t="s">
        <v>197</v>
      </c>
      <c r="H32" s="573">
        <f>+AS27</f>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ht="27" customHeight="1" thickBot="1">
      <c r="B33" s="556" t="s">
        <v>428</v>
      </c>
      <c r="C33" s="557"/>
      <c r="D33" s="640">
        <v>0</v>
      </c>
      <c r="E33" s="641"/>
      <c r="F33" s="641"/>
      <c r="G33" s="195" t="s">
        <v>197</v>
      </c>
      <c r="H33" s="626">
        <f>+AS31</f>
      </c>
      <c r="I33" s="627"/>
      <c r="J33" s="195" t="s">
        <v>197</v>
      </c>
      <c r="M33" s="583"/>
      <c r="R33" s="629">
        <v>3.3</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ht="24" customHeight="1">
      <c r="C34" s="258">
        <f>+IF(D30=0,"",IF(D29&lt;D30,"エラー !：上の表は、⑩の内数である⑪の量が⑩を超えています",""))</f>
      </c>
      <c r="AA34" s="567"/>
      <c r="AB34" s="568"/>
      <c r="AC34" s="568"/>
      <c r="AD34" s="568"/>
      <c r="AE34" s="568"/>
      <c r="AF34" s="568"/>
      <c r="AG34" s="568"/>
      <c r="AH34" s="568"/>
      <c r="AI34" s="568"/>
      <c r="AJ34" s="568"/>
      <c r="AK34" s="568"/>
      <c r="AL34" s="568"/>
      <c r="AM34" s="568"/>
      <c r="AN34" s="568"/>
      <c r="AO34" s="571"/>
      <c r="AP34" s="188"/>
      <c r="AW34" s="405"/>
    </row>
    <row r="35" ht="15" customHeight="1">
      <c r="C35" s="259">
        <f>+IF(D31=0,"",IF(D29&lt;D31,"エラー !：上の表は、⑩の内数である⑫の量が⑩を超えています",""))</f>
      </c>
      <c r="AF35" s="64"/>
      <c r="AG35" s="64"/>
      <c r="AH35" s="64"/>
      <c r="AI35" s="64"/>
      <c r="AJ35" s="64"/>
      <c r="AK35" s="64"/>
      <c r="AL35" s="53"/>
      <c r="AM35" s="53"/>
      <c r="AN35" s="53"/>
      <c r="AO35" s="53"/>
      <c r="AP35" s="53"/>
      <c r="AQ35" s="53"/>
      <c r="AR35" s="53"/>
    </row>
    <row r="36" ht="15" customHeight="1">
      <c r="C36" s="259">
        <f>+IF(D32=0,"",IF(D29&lt;D32,"エラー !：上の表は、⑩の内数である⑬の量が⑩を超えています",""))</f>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ht="15" customHeight="1">
      <c r="C37" s="259">
        <f>+IF(D33=0,"",IF(D29&lt;D33,"エラー !：上の表は、⑩の内数である⑭の量が⑩を超えています",""))</f>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ht="13">
      <c r="H42" s="278"/>
      <c r="I42" s="68"/>
      <c r="J42" s="68"/>
      <c r="K42" s="68"/>
      <c r="R42" s="68"/>
      <c r="S42" s="68"/>
      <c r="T42" s="68"/>
      <c r="AQ42" s="53"/>
      <c r="AR42" s="53"/>
      <c r="AS42" s="128"/>
      <c r="AT42" s="64"/>
      <c r="AY42" s="53"/>
      <c r="AZ42" s="53"/>
      <c r="BA42" s="53"/>
      <c r="BB42" s="53"/>
      <c r="BC42" s="53"/>
      <c r="BD42" s="53"/>
    </row>
    <row r="43">
      <c r="H43" s="278"/>
      <c r="I43" s="68"/>
      <c r="J43" s="68"/>
      <c r="K43" s="68"/>
      <c r="R43" s="68"/>
      <c r="S43" s="68"/>
      <c r="T43" s="68"/>
      <c r="AW43" s="68"/>
      <c r="AY43" s="53"/>
      <c r="AZ43" s="53"/>
      <c r="BA43" s="53"/>
      <c r="BB43" s="53"/>
      <c r="BC43" s="53"/>
      <c r="BD43" s="53"/>
    </row>
    <row r="44">
      <c r="H44" s="278"/>
      <c r="I44" s="68"/>
      <c r="J44" s="68"/>
      <c r="K44" s="68"/>
      <c r="R44" s="68"/>
      <c r="S44" s="68"/>
      <c r="T44" s="68"/>
      <c r="AW44" s="68"/>
    </row>
    <row r="45">
      <c r="H45" s="278"/>
      <c r="I45" s="68"/>
      <c r="J45" s="68"/>
      <c r="K45" s="68"/>
      <c r="R45" s="68"/>
      <c r="S45" s="68"/>
      <c r="T45" s="68"/>
    </row>
    <row r="46">
      <c r="H46" s="278"/>
      <c r="I46" s="68"/>
      <c r="J46" s="68"/>
      <c r="K46" s="68"/>
      <c r="R46" s="68"/>
      <c r="S46" s="68"/>
      <c r="T46" s="68"/>
    </row>
    <row r="47" ht="13">
      <c r="H47" s="278"/>
      <c r="I47" s="68"/>
      <c r="J47" s="68"/>
      <c r="K47" s="68"/>
      <c r="R47" s="68"/>
      <c r="S47" s="68"/>
      <c r="T47" s="68"/>
      <c r="BH47" s="69"/>
      <c r="BI47" s="69"/>
      <c r="BJ47" s="67"/>
    </row>
    <row r="48">
      <c r="I48" s="68"/>
      <c r="J48" s="68"/>
      <c r="K48" s="68"/>
      <c r="R48" s="68"/>
      <c r="S48" s="68"/>
      <c r="T48" s="68"/>
      <c r="BH48" s="67"/>
    </row>
    <row r="49">
      <c r="G49" s="68"/>
      <c r="H49" s="68"/>
      <c r="I49" s="68"/>
      <c r="J49" s="68"/>
      <c r="K49" s="68"/>
      <c r="R49" s="68"/>
      <c r="S49" s="68"/>
      <c r="T49" s="68"/>
      <c r="BE49" s="67"/>
      <c r="BF49" s="67"/>
      <c r="BG49" s="67"/>
      <c r="BH49" s="67"/>
    </row>
    <row r="50">
      <c r="G50" s="68"/>
      <c r="H50" s="68"/>
      <c r="I50" s="68"/>
      <c r="J50" s="68"/>
      <c r="K50" s="68"/>
      <c r="R50" s="68"/>
      <c r="S50" s="68"/>
      <c r="T50" s="68"/>
      <c r="BE50" s="67"/>
      <c r="BF50" s="67"/>
      <c r="BG50" s="67"/>
      <c r="BH50" s="67"/>
    </row>
    <row r="51">
      <c r="G51" s="68"/>
      <c r="H51" s="68"/>
      <c r="I51" s="68"/>
      <c r="J51" s="68"/>
      <c r="K51" s="68"/>
      <c r="R51" s="68"/>
      <c r="S51" s="68"/>
      <c r="T51" s="68"/>
      <c r="BE51" s="67"/>
      <c r="BF51" s="67"/>
      <c r="BG51" s="67"/>
      <c r="BH51" s="67"/>
    </row>
    <row r="52">
      <c r="G52" s="68"/>
      <c r="H52" s="68"/>
      <c r="I52" s="68"/>
      <c r="J52" s="68"/>
      <c r="K52" s="68"/>
      <c r="R52" s="68"/>
      <c r="S52" s="68"/>
      <c r="T52" s="68"/>
      <c r="BE52" s="67"/>
      <c r="BF52" s="67"/>
      <c r="BG52" s="67"/>
      <c r="BH52" s="67"/>
    </row>
    <row r="53">
      <c r="G53" s="68"/>
      <c r="H53" s="68"/>
      <c r="I53" s="68"/>
      <c r="J53" s="68"/>
      <c r="K53" s="68"/>
      <c r="R53" s="68"/>
      <c r="S53" s="68"/>
      <c r="T53" s="68"/>
      <c r="BE53" s="67"/>
      <c r="BG53" s="67"/>
      <c r="BH53" s="67"/>
      <c r="BI53" s="67"/>
      <c r="BJ53" s="67"/>
    </row>
    <row r="54">
      <c r="G54" s="68"/>
      <c r="H54" s="68"/>
      <c r="I54" s="68"/>
      <c r="J54" s="68"/>
      <c r="K54" s="68"/>
      <c r="R54" s="68"/>
      <c r="S54" s="68"/>
      <c r="T54" s="68"/>
      <c r="BD54" s="67"/>
      <c r="BE54" s="70"/>
      <c r="BG54" s="67"/>
      <c r="BH54" s="67"/>
      <c r="BI54" s="67"/>
      <c r="BJ54" s="67"/>
    </row>
    <row r="55">
      <c r="G55" s="68"/>
      <c r="H55" s="68"/>
      <c r="I55" s="68"/>
      <c r="J55" s="68"/>
      <c r="K55" s="68"/>
      <c r="R55" s="68"/>
      <c r="S55" s="68"/>
      <c r="T55" s="68"/>
      <c r="BD55" s="67"/>
      <c r="BE55" s="70"/>
      <c r="BG55" s="67"/>
      <c r="BH55" s="67"/>
      <c r="BI55" s="67"/>
      <c r="BJ55" s="67"/>
    </row>
    <row r="56">
      <c r="G56" s="68"/>
      <c r="H56" s="68"/>
      <c r="I56" s="68"/>
      <c r="J56" s="68"/>
      <c r="K56" s="68"/>
      <c r="R56" s="68"/>
      <c r="S56" s="68"/>
      <c r="T56" s="68"/>
      <c r="BD56" s="67"/>
      <c r="BE56" s="70"/>
      <c r="BG56" s="67"/>
      <c r="BH56" s="67"/>
      <c r="BI56" s="67"/>
      <c r="BJ56" s="67"/>
    </row>
    <row r="57">
      <c r="G57" s="68"/>
      <c r="H57" s="68"/>
      <c r="I57" s="68"/>
      <c r="BD57" s="67"/>
      <c r="BE57" s="70"/>
      <c r="BG57" s="67"/>
      <c r="BH57" s="67"/>
      <c r="BI57" s="67"/>
      <c r="BJ57" s="67"/>
    </row>
    <row r="58" ht="12.5">
      <c r="G58" s="68"/>
      <c r="H58" s="68"/>
      <c r="I58" s="68"/>
      <c r="L58" s="68"/>
      <c r="M58" s="71"/>
      <c r="N58" s="68"/>
      <c r="O58" s="68"/>
      <c r="BD58" s="67"/>
      <c r="BE58" s="70"/>
      <c r="BG58" s="67"/>
      <c r="BH58" s="67"/>
      <c r="BI58" s="67"/>
      <c r="BJ58" s="67"/>
    </row>
    <row r="59">
      <c r="G59" s="68"/>
      <c r="H59" s="68"/>
      <c r="I59" s="68"/>
      <c r="BD59" s="67"/>
      <c r="BE59" s="70"/>
      <c r="BG59" s="67"/>
      <c r="BH59" s="67"/>
      <c r="BI59" s="67"/>
      <c r="BJ59" s="67"/>
    </row>
    <row r="60">
      <c r="G60" s="68"/>
      <c r="H60" s="68"/>
      <c r="I60" s="68"/>
      <c r="BD60" s="67"/>
      <c r="BE60" s="70"/>
      <c r="BG60" s="67"/>
      <c r="BH60" s="67"/>
      <c r="BI60" s="67"/>
      <c r="BJ60" s="67"/>
    </row>
    <row r="61">
      <c r="G61" s="68"/>
      <c r="H61" s="68"/>
      <c r="I61" s="68"/>
      <c r="BD61" s="67"/>
      <c r="BE61" s="70"/>
      <c r="BG61" s="67"/>
      <c r="BH61" s="67"/>
      <c r="BI61" s="67"/>
      <c r="BJ61" s="67"/>
    </row>
    <row r="62">
      <c r="BD62" s="67"/>
      <c r="BE62" s="70"/>
      <c r="BG62" s="67"/>
      <c r="BH62" s="67"/>
      <c r="BI62" s="67"/>
      <c r="BJ62" s="67"/>
    </row>
    <row r="63">
      <c r="BD63" s="67"/>
      <c r="BE63" s="70"/>
      <c r="BG63" s="67"/>
      <c r="BH63" s="67"/>
      <c r="BI63" s="67"/>
      <c r="BJ63" s="67"/>
    </row>
    <row r="64">
      <c r="BD64" s="67"/>
      <c r="BE64" s="70"/>
      <c r="BG64" s="67"/>
      <c r="BH64" s="67"/>
      <c r="BI64" s="67"/>
      <c r="BJ64" s="67"/>
    </row>
    <row r="65">
      <c r="BD65" s="67"/>
      <c r="BE65" s="70"/>
      <c r="BG65" s="67"/>
      <c r="BH65" s="67"/>
      <c r="BI65" s="67"/>
      <c r="BJ65" s="67"/>
    </row>
    <row r="66">
      <c r="BD66" s="67"/>
      <c r="BE66" s="70"/>
      <c r="BG66" s="67"/>
      <c r="BH66" s="67"/>
      <c r="BI66" s="67"/>
      <c r="BJ66" s="67"/>
    </row>
    <row r="67">
      <c r="BD67" s="67"/>
      <c r="BE67" s="70"/>
      <c r="BG67" s="67"/>
      <c r="BH67" s="67"/>
      <c r="BI67" s="67"/>
      <c r="BJ67" s="67"/>
    </row>
    <row r="69" ht="12.5">
      <c r="L69" s="68"/>
      <c r="M69" s="71"/>
      <c r="N69" s="68"/>
      <c r="O69" s="68"/>
    </row>
    <row r="70" ht="12.5">
      <c r="L70" s="68"/>
      <c r="M70" s="71"/>
      <c r="N70" s="68"/>
      <c r="O70" s="68"/>
    </row>
    <row r="71" ht="12.5">
      <c r="L71" s="68"/>
      <c r="M71" s="71"/>
      <c r="N71" s="68"/>
      <c r="O71" s="68"/>
    </row>
    <row r="72" ht="12.5">
      <c r="L72" s="68"/>
      <c r="M72" s="71"/>
      <c r="N72" s="68"/>
      <c r="O72" s="68"/>
    </row>
    <row r="73" ht="12.5">
      <c r="L73" s="68"/>
      <c r="M73" s="71"/>
      <c r="N73" s="68"/>
      <c r="O73" s="68"/>
    </row>
    <row r="74" ht="12.5">
      <c r="L74" s="68"/>
      <c r="M74" s="71"/>
      <c r="N74" s="68"/>
      <c r="O74" s="68"/>
    </row>
    <row r="75" ht="12.5">
      <c r="L75" s="68"/>
      <c r="M75" s="71"/>
      <c r="N75" s="68"/>
      <c r="O75" s="68"/>
    </row>
    <row r="76" ht="12.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3" right="0.5905511811023623" top="0.6299212598425197" bottom="0.3937007874015748" header="0.5118110236220472" footer="0"/>
  <pageSetup paperSize="9" scale="66"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codeName="Sheet24">
    <pageSetUpPr fitToPage="1"/>
  </sheetPr>
  <dimension ref="B1:AA67"/>
  <sheetViews>
    <sheetView showGridLines="0" view="pageBreakPreview" topLeftCell="B3" zoomScaleNormal="100" zoomScaleSheetLayoutView="100" workbookViewId="0">
      <selection pane="topLeft" activeCell="B3" sqref="B3:F4"/>
    </sheetView>
  </sheetViews>
  <sheetFormatPr defaultColWidth="9" defaultRowHeight="11"/>
  <cols>
    <col min="1" max="1" width="2.453125" style="9" customWidth="1"/>
    <col min="2" max="3" width="3.90625" style="9" customWidth="1"/>
    <col min="4" max="4" width="4.453125" style="9" customWidth="1"/>
    <col min="5" max="5" width="3.90625" style="9" customWidth="1"/>
    <col min="6" max="6" width="40.90625" style="9" customWidth="1"/>
    <col min="7" max="7" width="9.90625" style="9" customWidth="1"/>
    <col min="8" max="8" width="10.36328125" style="9" customWidth="1"/>
    <col min="9" max="26" width="9.90625" style="9" customWidth="1"/>
    <col min="27" max="27" width="11.90625" style="9" customWidth="1"/>
    <col min="28" max="16384" width="9" style="9" customWidth="1"/>
  </cols>
  <sheetData>
    <row r="1" ht="21">
      <c r="C1" s="19" t="s">
        <v>338</v>
      </c>
      <c r="D1" s="19"/>
      <c r="E1" s="19"/>
    </row>
    <row r="2" ht="23.25" customHeight="1">
      <c r="E2" s="274" t="s">
        <v>339</v>
      </c>
    </row>
    <row r="3" ht="14.15" customHeight="1" thickBot="1">
      <c r="B3" s="687" t="s">
        <v>272</v>
      </c>
      <c r="C3" s="687"/>
      <c r="D3" s="687"/>
      <c r="E3" s="687"/>
      <c r="F3" s="687"/>
      <c r="G3" s="110"/>
      <c r="H3" s="110"/>
      <c r="I3" s="110"/>
      <c r="J3" s="110"/>
      <c r="K3" s="110"/>
      <c r="Y3"/>
      <c r="Z3"/>
      <c r="AA3" s="111"/>
    </row>
    <row r="4" ht="14.15" customHeight="1">
      <c r="B4" s="687"/>
      <c r="C4" s="687"/>
      <c r="D4" s="687"/>
      <c r="E4" s="687"/>
      <c r="F4" s="687"/>
      <c r="G4" s="110"/>
      <c r="H4" s="110"/>
      <c r="I4" s="110"/>
      <c r="J4" s="110"/>
      <c r="K4" s="110"/>
      <c r="Y4" s="691" t="s">
        <v>326</v>
      </c>
      <c r="Z4" s="112" t="s">
        <v>112</v>
      </c>
      <c r="AA4" s="113" t="s">
        <v>113</v>
      </c>
    </row>
    <row r="5" ht="14.15" customHeight="1" thickBot="1">
      <c r="C5" s="110"/>
      <c r="D5" s="110"/>
      <c r="E5" s="110"/>
      <c r="F5" s="110"/>
      <c r="G5" s="110"/>
      <c r="H5" s="110"/>
      <c r="I5" s="110"/>
      <c r="J5" s="110"/>
      <c r="K5" s="110"/>
      <c r="Y5" s="692"/>
      <c r="Z5" s="114">
        <f>+表紙!N28</f>
      </c>
      <c r="AA5" s="114">
        <f>+表紙!O28</f>
      </c>
    </row>
    <row r="6" ht="15" customHeight="1" thickBot="1">
      <c r="B6" s="165" t="s">
        <v>99</v>
      </c>
      <c r="C6" s="165"/>
      <c r="D6" s="165"/>
      <c r="E6" s="165"/>
      <c r="F6" s="165"/>
      <c r="G6" s="165"/>
      <c r="H6" s="165"/>
      <c r="I6" s="165"/>
      <c r="J6" s="165"/>
      <c r="K6" s="165"/>
      <c r="L6" s="87"/>
      <c r="M6" s="688"/>
      <c r="N6" s="688"/>
      <c r="O6" s="87" t="s">
        <v>97</v>
      </c>
      <c r="P6" s="693">
        <f>+表紙!F47</f>
      </c>
      <c r="Q6" s="693"/>
      <c r="R6" s="693"/>
      <c r="S6" s="693"/>
      <c r="T6" s="693"/>
      <c r="U6" s="693"/>
      <c r="V6" s="688"/>
      <c r="W6" s="688"/>
      <c r="X6" s="688"/>
      <c r="Y6" s="688"/>
      <c r="Z6" s="688"/>
      <c r="AA6" s="184" t="s">
        <v>96</v>
      </c>
    </row>
    <row r="7" ht="14">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10" customFormat="1" ht="29.15" customHeight="1" thickBot="1">
      <c r="B8" s="11"/>
      <c r="C8" s="120"/>
      <c r="D8" s="120"/>
      <c r="E8" s="120"/>
      <c r="F8" s="12"/>
      <c r="G8" s="13" t="s">
        <v>332</v>
      </c>
      <c r="H8" s="13" t="s">
        <v>245</v>
      </c>
      <c r="I8" s="13" t="s">
        <v>246</v>
      </c>
      <c r="J8" s="13" t="s">
        <v>247</v>
      </c>
      <c r="K8" s="13" t="s">
        <v>248</v>
      </c>
      <c r="L8" s="13" t="s">
        <v>382</v>
      </c>
      <c r="M8" s="13" t="s">
        <v>249</v>
      </c>
      <c r="N8" s="13" t="s">
        <v>250</v>
      </c>
      <c r="O8" s="13" t="s">
        <v>251</v>
      </c>
      <c r="P8" s="397" t="s">
        <v>388</v>
      </c>
      <c r="Q8" s="398" t="s">
        <v>381</v>
      </c>
      <c r="R8" s="13" t="s">
        <v>83</v>
      </c>
      <c r="S8" s="13" t="s">
        <v>85</v>
      </c>
      <c r="T8" s="211" t="s">
        <v>267</v>
      </c>
      <c r="U8" s="13" t="s">
        <v>86</v>
      </c>
      <c r="V8" s="13" t="s">
        <v>84</v>
      </c>
      <c r="W8" s="13" t="s">
        <v>380</v>
      </c>
      <c r="X8" s="13" t="s">
        <v>379</v>
      </c>
      <c r="Y8" s="13" t="s">
        <v>87</v>
      </c>
      <c r="Z8" s="399" t="s">
        <v>383</v>
      </c>
      <c r="AA8" s="14" t="s">
        <v>62</v>
      </c>
    </row>
    <row r="9" ht="20.5" customHeight="1" thickTop="1">
      <c r="B9" s="166"/>
      <c r="C9" s="689" t="s">
        <v>231</v>
      </c>
      <c r="D9" s="689"/>
      <c r="E9" s="689"/>
      <c r="F9" s="690"/>
      <c r="G9" s="319">
        <f>IF(OR('ｱ.燃え殻'!D24&gt;0,'ｱ.燃え殻'!D24&lt;0),'ｱ.燃え殻'!D24,IF(G$19&gt;0,"0",0))</f>
        <v>0</v>
      </c>
      <c r="H9" s="319">
        <f>IF(OR('ｲ.汚泥'!D24&gt;0,'ｲ.汚泥'!D24&lt;0),'ｲ.汚泥'!D24,IF(H$19&gt;0,"0",0))</f>
        <v>4459.6</v>
      </c>
      <c r="I9" s="319">
        <f>IF(OR('ｳ.廃油'!D24&gt;0,'ｳ.廃油'!D24&lt;0),'ｳ.廃油'!D24,IF(I$19&gt;0,"0",0))</f>
        <v>0.1</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355.2</v>
      </c>
      <c r="M9" s="319">
        <f>IF(OR('ｷ.紙くず'!D24&gt;0,'ｷ.紙くず'!D24&lt;0),'ｷ.紙くず'!D24,IF(M$19&gt;0,"0",0))</f>
        <v>79.2</v>
      </c>
      <c r="N9" s="319">
        <f>IF(OR('ｸ.木くず'!D24&gt;0,'ｸ.木くず'!D24&lt;0),'ｸ.木くず'!D24,IF(N$19&gt;0,"0",0))</f>
        <v>982.9</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138.3</v>
      </c>
      <c r="T9" s="319">
        <f>IF(OR('ｾ.ｶﾞﾗｽ･ｺﾝｸﾘ･陶磁器くず'!D24&gt;0,'ｾ.ｶﾞﾗｽ･ｺﾝｸﾘ･陶磁器くず'!D24&lt;0),'ｾ.ｶﾞﾗｽ･ｺﾝｸﾘ･陶磁器くず'!D24,IF(T$19&gt;0,"0",0))</f>
        <v>267.3</v>
      </c>
      <c r="U9" s="319">
        <f>IF(OR('ｿ.鉱さい'!D24&gt;0,'ｿ.鉱さい'!D24&lt;0),'ｿ.鉱さい'!D24,IF(U$19&gt;0,"0",0))</f>
        <v>0</v>
      </c>
      <c r="V9" s="319">
        <f>IF(OR('ﾀ.がれき類'!D24&gt;0,'ﾀ.がれき類'!D24&lt;0),'ﾀ.がれき類'!D24,IF(V$19&gt;0,"0",0))</f>
        <v>5492.7</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1309.9</v>
      </c>
      <c r="AA9" s="321">
        <f t="shared" si="8" ref="AA9:AA18">IF(SUM(G9:Z9)&gt;0,SUM(G9:Z9),IF(AA$19&gt;0,"0",0))</f>
        <v>13085.199999999999</v>
      </c>
    </row>
    <row r="10" ht="20.5" customHeight="1">
      <c r="B10" s="169" t="s">
        <v>351</v>
      </c>
      <c r="C10" s="696" t="s">
        <v>319</v>
      </c>
      <c r="D10" s="696"/>
      <c r="E10" s="696"/>
      <c r="F10" s="697"/>
      <c r="G10" s="322">
        <f>IF(OR('ｱ.燃え殻'!D25&gt;0,'ｱ.燃え殻'!D25&lt;0),'ｱ.燃え殻'!D25,IF(G$19&gt;0,"0",0))</f>
      </c>
      <c r="H10" s="322">
        <f>IF(OR('ｲ.汚泥'!D25&gt;0,'ｲ.汚泥'!D25&lt;0),'ｲ.汚泥'!D25,IF(H$19&gt;0,"0",0))</f>
      </c>
      <c r="I10" s="322">
        <f>IF(OR('ｳ.廃油'!D25&gt;0,'ｳ.廃油'!D25&lt;0),'ｳ.廃油'!D25,IF(I$19&gt;0,"0",0))</f>
      </c>
      <c r="J10" s="322">
        <f>IF(OR('ｴ.廃酸'!$D25&gt;0,'ｴ.廃酸'!$D25&lt;0),'ｴ.廃酸'!D25,IF(J$19&gt;0,"0",0))</f>
      </c>
      <c r="K10" s="322">
        <f>IF(OR('ｵ.廃ｱﾙｶﾘ'!$D25&gt;0,'ｵ.廃ｱﾙｶﾘ'!$D25&lt;0),'ｵ.廃ｱﾙｶﾘ'!D25,IF(K$19&gt;0,"0",0))</f>
      </c>
      <c r="L10" s="322">
        <f>IF(OR('ｶ.廃ﾌﾟﾗ類'!D25&gt;0,'ｶ.廃ﾌﾟﾗ類'!D25&lt;0),'ｶ.廃ﾌﾟﾗ類'!D25,IF(L$19&gt;0,"0",0))</f>
      </c>
      <c r="M10" s="322">
        <f>IF(OR('ｷ.紙くず'!D25&gt;0,'ｷ.紙くず'!D25&lt;0),'ｷ.紙くず'!D25,IF(M$19&gt;0,"0",0))</f>
      </c>
      <c r="N10" s="322">
        <f>IF(OR('ｸ.木くず'!D25&gt;0,'ｸ.木くず'!D25&lt;0),'ｸ.木くず'!D25,IF(N$19&gt;0,"0",0))</f>
      </c>
      <c r="O10" s="322">
        <f>IF(OR('ｹ.繊維くず'!D25&gt;0,'ｹ.繊維くず'!D25&lt;0),'ｹ.繊維くず'!D25,IF(O$19&gt;0,"0",0))</f>
      </c>
      <c r="P10" s="322">
        <f>IF(OR('ｺ.動植物性残さ'!D25&gt;0,'ｺ.動植物性残さ'!D25&lt;0),'ｺ.動植物性残さ'!D25,IF(P$19&gt;0,"0",0))</f>
      </c>
      <c r="Q10" s="322">
        <f>IF(OR('ｻ.動物系固形不要物'!D25&gt;0,'ｻ.動物系固形不要物'!D25&lt;0),'ｻ.動物系固形不要物'!D25,IF(Q$19&gt;0,"0",0))</f>
      </c>
      <c r="R10" s="322">
        <f>IF(OR('ｼ.ｺﾞﾑくず'!D25&gt;0,'ｼ.ｺﾞﾑくず'!D25&lt;0),'ｼ.ｺﾞﾑくず'!D25,IF(R$19&gt;0,"0",0))</f>
      </c>
      <c r="S10" s="322">
        <f>IF(OR('ｽ.金属くず'!D25&gt;0,'ｽ.金属くず'!D25&lt;0),'ｽ.金属くず'!D25,IF(S$19&gt;0,"0",0))</f>
      </c>
      <c r="T10" s="322">
        <f>IF(OR('ｾ.ｶﾞﾗｽ･ｺﾝｸﾘ･陶磁器くず'!D25&gt;0,'ｾ.ｶﾞﾗｽ･ｺﾝｸﾘ･陶磁器くず'!D25&lt;0),'ｾ.ｶﾞﾗｽ･ｺﾝｸﾘ･陶磁器くず'!D25,IF(T$19&gt;0,"0",0))</f>
      </c>
      <c r="U10" s="322">
        <f>IF(OR('ｿ.鉱さい'!D25&gt;0,'ｿ.鉱さい'!D25&lt;0),'ｿ.鉱さい'!D25,IF(U$19&gt;0,"0",0))</f>
      </c>
      <c r="V10" s="322">
        <f>IF(OR('ﾀ.がれき類'!D25&gt;0,'ﾀ.がれき類'!D25&lt;0),'ﾀ.がれき類'!D25,IF(V$19&gt;0,"0",0))</f>
      </c>
      <c r="W10" s="322">
        <f>IF(OR('ﾁ.動物のふん尿'!D25&gt;0,'ﾁ.動物のふん尿'!D25&lt;0),'ﾁ.動物のふん尿'!D25,IF(W$19&gt;0,"0",0))</f>
      </c>
      <c r="X10" s="322">
        <f>IF(OR('ﾂ.動物の死体'!D25&gt;0,'ﾂ.動物の死体'!D25&lt;0),'ﾂ.動物の死体'!D25,IF(X$19&gt;0,"0",0))</f>
      </c>
      <c r="Y10" s="322">
        <f>IF(OR('ﾃ.ばいじん'!D25&gt;0,'ﾃ.ばいじん'!D25&lt;0),'ﾃ.ばいじん'!D25,IF(Y$19&gt;0,"0",0))</f>
      </c>
      <c r="Z10" s="323">
        <f>IF(OR('ﾄ.混合廃棄物その他'!D25&gt;0,'ﾄ.混合廃棄物その他'!D25&lt;0),'ﾄ.混合廃棄物その他'!D25,IF(Z$19&gt;0,"0",0))</f>
      </c>
      <c r="AA10" s="324">
        <f t="shared" si="8"/>
      </c>
    </row>
    <row r="11" ht="20.5" customHeight="1">
      <c r="B11" s="169" t="s">
        <v>352</v>
      </c>
      <c r="C11" s="698" t="s">
        <v>320</v>
      </c>
      <c r="D11" s="698"/>
      <c r="E11" s="698"/>
      <c r="F11" s="699"/>
      <c r="G11" s="325">
        <f>IF(OR('ｱ.燃え殻'!D26&gt;0,'ｱ.燃え殻'!D26&lt;0),'ｱ.燃え殻'!D26,IF(G$19&gt;0,"0",0))</f>
      </c>
      <c r="H11" s="325">
        <f>IF(OR('ｲ.汚泥'!D26&gt;0,'ｲ.汚泥'!D26&lt;0),'ｲ.汚泥'!D26,IF(H$19&gt;0,"0",0))</f>
      </c>
      <c r="I11" s="325">
        <f>IF(OR('ｳ.廃油'!D26&gt;0,'ｳ.廃油'!D26&lt;0),'ｳ.廃油'!D26,IF(I$19&gt;0,"0",0))</f>
      </c>
      <c r="J11" s="325">
        <f>IF(OR('ｴ.廃酸'!$D26&gt;0,'ｴ.廃酸'!$D26&lt;0),'ｴ.廃酸'!D26,IF(J$19&gt;0,"0",0))</f>
      </c>
      <c r="K11" s="325">
        <f>IF(OR('ｵ.廃ｱﾙｶﾘ'!$D26&gt;0,'ｵ.廃ｱﾙｶﾘ'!$D26&lt;0),'ｵ.廃ｱﾙｶﾘ'!D26,IF(K$19&gt;0,"0",0))</f>
      </c>
      <c r="L11" s="325">
        <f>IF(OR('ｶ.廃ﾌﾟﾗ類'!D26&gt;0,'ｶ.廃ﾌﾟﾗ類'!D26&lt;0),'ｶ.廃ﾌﾟﾗ類'!D26,IF(L$19&gt;0,"0",0))</f>
      </c>
      <c r="M11" s="325">
        <f>IF(OR('ｷ.紙くず'!D26&gt;0,'ｷ.紙くず'!D26&lt;0),'ｷ.紙くず'!D26,IF(M$19&gt;0,"0",0))</f>
      </c>
      <c r="N11" s="325">
        <f>IF(OR('ｸ.木くず'!D26&gt;0,'ｸ.木くず'!D26&lt;0),'ｸ.木くず'!D26,IF(N$19&gt;0,"0",0))</f>
      </c>
      <c r="O11" s="325">
        <f>IF(OR('ｹ.繊維くず'!D26&gt;0,'ｹ.繊維くず'!D26&lt;0),'ｹ.繊維くず'!D26,IF(O$19&gt;0,"0",0))</f>
      </c>
      <c r="P11" s="325">
        <f>IF(OR('ｺ.動植物性残さ'!D26&gt;0,'ｺ.動植物性残さ'!D26&lt;0),'ｺ.動植物性残さ'!D26,IF(P$19&gt;0,"0",0))</f>
      </c>
      <c r="Q11" s="325">
        <f>IF(OR('ｻ.動物系固形不要物'!D26&gt;0,'ｻ.動物系固形不要物'!D26&lt;0),'ｻ.動物系固形不要物'!D26,IF(Q$19&gt;0,"0",0))</f>
      </c>
      <c r="R11" s="325">
        <f>IF(OR('ｼ.ｺﾞﾑくず'!D26&gt;0,'ｼ.ｺﾞﾑくず'!D26&lt;0),'ｼ.ｺﾞﾑくず'!D26,IF(R$19&gt;0,"0",0))</f>
      </c>
      <c r="S11" s="325">
        <f>IF(OR('ｽ.金属くず'!D26&gt;0,'ｽ.金属くず'!D26&lt;0),'ｽ.金属くず'!D26,IF(S$19&gt;0,"0",0))</f>
      </c>
      <c r="T11" s="325">
        <f>IF(OR('ｾ.ｶﾞﾗｽ･ｺﾝｸﾘ･陶磁器くず'!D26&gt;0,'ｾ.ｶﾞﾗｽ･ｺﾝｸﾘ･陶磁器くず'!D26&lt;0),'ｾ.ｶﾞﾗｽ･ｺﾝｸﾘ･陶磁器くず'!D26,IF(T$19&gt;0,"0",0))</f>
      </c>
      <c r="U11" s="325">
        <f>IF(OR('ｿ.鉱さい'!D26&gt;0,'ｿ.鉱さい'!D26&lt;0),'ｿ.鉱さい'!D26,IF(U$19&gt;0,"0",0))</f>
      </c>
      <c r="V11" s="325">
        <f>IF(OR('ﾀ.がれき類'!D26&gt;0,'ﾀ.がれき類'!D26&lt;0),'ﾀ.がれき類'!D26,IF(V$19&gt;0,"0",0))</f>
      </c>
      <c r="W11" s="325">
        <f>IF(OR('ﾁ.動物のふん尿'!D26&gt;0,'ﾁ.動物のふん尿'!D26&lt;0),'ﾁ.動物のふん尿'!D26,IF(W$19&gt;0,"0",0))</f>
      </c>
      <c r="X11" s="325">
        <f>IF(OR('ﾂ.動物の死体'!D26&gt;0,'ﾂ.動物の死体'!D26&lt;0),'ﾂ.動物の死体'!D26,IF(X$19&gt;0,"0",0))</f>
      </c>
      <c r="Y11" s="325">
        <f>IF(OR('ﾃ.ばいじん'!D26&gt;0,'ﾃ.ばいじん'!D26&lt;0),'ﾃ.ばいじん'!D26,IF(Y$19&gt;0,"0",0))</f>
      </c>
      <c r="Z11" s="326">
        <f>IF(OR('ﾄ.混合廃棄物その他'!D26&gt;0,'ﾄ.混合廃棄物その他'!D26&lt;0),'ﾄ.混合廃棄物その他'!D26,IF(Z$19&gt;0,"0",0))</f>
      </c>
      <c r="AA11" s="327">
        <f t="shared" si="8"/>
      </c>
    </row>
    <row r="12" ht="20.5" customHeight="1">
      <c r="B12" s="169">
        <v>6</v>
      </c>
      <c r="C12" s="698" t="s">
        <v>321</v>
      </c>
      <c r="D12" s="698"/>
      <c r="E12" s="698"/>
      <c r="F12" s="699"/>
      <c r="G12" s="325">
        <f>IF(OR('ｱ.燃え殻'!D27&gt;0,'ｱ.燃え殻'!D27&lt;0),'ｱ.燃え殻'!D27,IF(G$19&gt;0,"0",0))</f>
      </c>
      <c r="H12" s="325">
        <f>IF(OR('ｲ.汚泥'!D27&gt;0,'ｲ.汚泥'!D27&lt;0),'ｲ.汚泥'!D27,IF(H$19&gt;0,"0",0))</f>
      </c>
      <c r="I12" s="325">
        <f>IF(OR('ｳ.廃油'!D27&gt;0,'ｳ.廃油'!D27&lt;0),'ｳ.廃油'!D27,IF(I$19&gt;0,"0",0))</f>
      </c>
      <c r="J12" s="325">
        <f>IF(OR('ｴ.廃酸'!$D27&gt;0,'ｴ.廃酸'!$D27&lt;0),'ｴ.廃酸'!D27,IF(J$19&gt;0,"0",0))</f>
      </c>
      <c r="K12" s="325">
        <f>IF(OR('ｵ.廃ｱﾙｶﾘ'!$D27&gt;0,'ｵ.廃ｱﾙｶﾘ'!$D27&lt;0),'ｵ.廃ｱﾙｶﾘ'!D27,IF(K$19&gt;0,"0",0))</f>
      </c>
      <c r="L12" s="325">
        <f>IF(OR('ｶ.廃ﾌﾟﾗ類'!D27&gt;0,'ｶ.廃ﾌﾟﾗ類'!D27&lt;0),'ｶ.廃ﾌﾟﾗ類'!D27,IF(L$19&gt;0,"0",0))</f>
      </c>
      <c r="M12" s="325">
        <f>IF(OR('ｷ.紙くず'!D27&gt;0,'ｷ.紙くず'!D27&lt;0),'ｷ.紙くず'!D27,IF(M$19&gt;0,"0",0))</f>
      </c>
      <c r="N12" s="325">
        <f>IF(OR('ｸ.木くず'!D27&gt;0,'ｸ.木くず'!D27&lt;0),'ｸ.木くず'!D27,IF(N$19&gt;0,"0",0))</f>
      </c>
      <c r="O12" s="325">
        <f>IF(OR('ｹ.繊維くず'!D27&gt;0,'ｹ.繊維くず'!D27&lt;0),'ｹ.繊維くず'!D27,IF(O$19&gt;0,"0",0))</f>
      </c>
      <c r="P12" s="325">
        <f>IF(OR('ｺ.動植物性残さ'!D27&gt;0,'ｺ.動植物性残さ'!D27&lt;0),'ｺ.動植物性残さ'!D27,IF(P$19&gt;0,"0",0))</f>
      </c>
      <c r="Q12" s="325">
        <f>IF(OR('ｻ.動物系固形不要物'!D27&gt;0,'ｻ.動物系固形不要物'!D27&lt;0),'ｻ.動物系固形不要物'!D27,IF(Q$19&gt;0,"0",0))</f>
      </c>
      <c r="R12" s="325">
        <f>IF(OR('ｼ.ｺﾞﾑくず'!D27&gt;0,'ｼ.ｺﾞﾑくず'!D27&lt;0),'ｼ.ｺﾞﾑくず'!D27,IF(R$19&gt;0,"0",0))</f>
      </c>
      <c r="S12" s="325">
        <f>IF(OR('ｽ.金属くず'!D27&gt;0,'ｽ.金属くず'!D27&lt;0),'ｽ.金属くず'!D27,IF(S$19&gt;0,"0",0))</f>
      </c>
      <c r="T12" s="325">
        <f>IF(OR('ｾ.ｶﾞﾗｽ･ｺﾝｸﾘ･陶磁器くず'!D27&gt;0,'ｾ.ｶﾞﾗｽ･ｺﾝｸﾘ･陶磁器くず'!D27&lt;0),'ｾ.ｶﾞﾗｽ･ｺﾝｸﾘ･陶磁器くず'!D27,IF(T$19&gt;0,"0",0))</f>
      </c>
      <c r="U12" s="325">
        <f>IF(OR('ｿ.鉱さい'!D27&gt;0,'ｿ.鉱さい'!D27&lt;0),'ｿ.鉱さい'!D27,IF(U$19&gt;0,"0",0))</f>
      </c>
      <c r="V12" s="325">
        <f>IF(OR('ﾀ.がれき類'!D27&gt;0,'ﾀ.がれき類'!D27&lt;0),'ﾀ.がれき類'!D27,IF(V$19&gt;0,"0",0))</f>
      </c>
      <c r="W12" s="325">
        <f>IF(OR('ﾁ.動物のふん尿'!D27&gt;0,'ﾁ.動物のふん尿'!D27&lt;0),'ﾁ.動物のふん尿'!D27,IF(W$19&gt;0,"0",0))</f>
      </c>
      <c r="X12" s="325">
        <f>IF(OR('ﾂ.動物の死体'!D27&gt;0,'ﾂ.動物の死体'!D27&lt;0),'ﾂ.動物の死体'!D27,IF(X$19&gt;0,"0",0))</f>
      </c>
      <c r="Y12" s="325">
        <f>IF(OR('ﾃ.ばいじん'!D27&gt;0,'ﾃ.ばいじん'!D27&lt;0),'ﾃ.ばいじん'!D27,IF(Y$19&gt;0,"0",0))</f>
      </c>
      <c r="Z12" s="326">
        <f>IF(OR('ﾄ.混合廃棄物その他'!D27&gt;0,'ﾄ.混合廃棄物その他'!D27&lt;0),'ﾄ.混合廃棄物その他'!D27,IF(Z$19&gt;0,"0",0))</f>
      </c>
      <c r="AA12" s="327">
        <f t="shared" si="8"/>
      </c>
    </row>
    <row r="13" ht="20.5" customHeight="1">
      <c r="B13" s="169" t="s">
        <v>227</v>
      </c>
      <c r="C13" s="700" t="s">
        <v>322</v>
      </c>
      <c r="D13" s="701"/>
      <c r="E13" s="701"/>
      <c r="F13" s="702"/>
      <c r="G13" s="325">
        <f>IF(OR('ｱ.燃え殻'!D28&gt;0,'ｱ.燃え殻'!D28&lt;0),'ｱ.燃え殻'!D28,IF(G$19&gt;0,"0",0))</f>
      </c>
      <c r="H13" s="325">
        <f>IF(OR('ｲ.汚泥'!D28&gt;0,'ｲ.汚泥'!D28&lt;0),'ｲ.汚泥'!D28,IF(H$19&gt;0,"0",0))</f>
      </c>
      <c r="I13" s="325">
        <f>IF(OR('ｳ.廃油'!D28&gt;0,'ｳ.廃油'!D28&lt;0),'ｳ.廃油'!D28,IF(I$19&gt;0,"0",0))</f>
      </c>
      <c r="J13" s="325">
        <f>IF(OR('ｴ.廃酸'!$D28&gt;0,'ｴ.廃酸'!$D28&lt;0),'ｴ.廃酸'!D28,IF(J$19&gt;0,"0",0))</f>
      </c>
      <c r="K13" s="325">
        <f>IF(OR('ｵ.廃ｱﾙｶﾘ'!$D28&gt;0,'ｵ.廃ｱﾙｶﾘ'!$D28&lt;0),'ｵ.廃ｱﾙｶﾘ'!D28,IF(K$19&gt;0,"0",0))</f>
      </c>
      <c r="L13" s="325">
        <f>IF(OR('ｶ.廃ﾌﾟﾗ類'!D28&gt;0,'ｶ.廃ﾌﾟﾗ類'!D28&lt;0),'ｶ.廃ﾌﾟﾗ類'!D28,IF(L$19&gt;0,"0",0))</f>
      </c>
      <c r="M13" s="325">
        <f>IF(OR('ｷ.紙くず'!D28&gt;0,'ｷ.紙くず'!D28&lt;0),'ｷ.紙くず'!D28,IF(M$19&gt;0,"0",0))</f>
      </c>
      <c r="N13" s="325">
        <f>IF(OR('ｸ.木くず'!D28&gt;0,'ｸ.木くず'!D28&lt;0),'ｸ.木くず'!D28,IF(N$19&gt;0,"0",0))</f>
      </c>
      <c r="O13" s="325">
        <f>IF(OR('ｹ.繊維くず'!D28&gt;0,'ｹ.繊維くず'!D28&lt;0),'ｹ.繊維くず'!D28,IF(O$19&gt;0,"0",0))</f>
      </c>
      <c r="P13" s="325">
        <f>IF(OR('ｺ.動植物性残さ'!D28&gt;0,'ｺ.動植物性残さ'!D28&lt;0),'ｺ.動植物性残さ'!D28,IF(P$19&gt;0,"0",0))</f>
      </c>
      <c r="Q13" s="325">
        <f>IF(OR('ｻ.動物系固形不要物'!D28&gt;0,'ｻ.動物系固形不要物'!D28&lt;0),'ｻ.動物系固形不要物'!D28,IF(Q$19&gt;0,"0",0))</f>
      </c>
      <c r="R13" s="325">
        <f>IF(OR('ｼ.ｺﾞﾑくず'!D28&gt;0,'ｼ.ｺﾞﾑくず'!D28&lt;0),'ｼ.ｺﾞﾑくず'!D28,IF(R$19&gt;0,"0",0))</f>
      </c>
      <c r="S13" s="325">
        <f>IF(OR('ｽ.金属くず'!D28&gt;0,'ｽ.金属くず'!D28&lt;0),'ｽ.金属くず'!D28,IF(S$19&gt;0,"0",0))</f>
      </c>
      <c r="T13" s="325">
        <f>IF(OR('ｾ.ｶﾞﾗｽ･ｺﾝｸﾘ･陶磁器くず'!D28&gt;0,'ｾ.ｶﾞﾗｽ･ｺﾝｸﾘ･陶磁器くず'!D28&lt;0),'ｾ.ｶﾞﾗｽ･ｺﾝｸﾘ･陶磁器くず'!D28,IF(T$19&gt;0,"0",0))</f>
      </c>
      <c r="U13" s="325">
        <f>IF(OR('ｿ.鉱さい'!D28&gt;0,'ｿ.鉱さい'!D28&lt;0),'ｿ.鉱さい'!D28,IF(U$19&gt;0,"0",0))</f>
      </c>
      <c r="V13" s="325">
        <f>IF(OR('ﾀ.がれき類'!D28&gt;0,'ﾀ.がれき類'!D28&lt;0),'ﾀ.がれき類'!D28,IF(V$19&gt;0,"0",0))</f>
      </c>
      <c r="W13" s="325">
        <f>IF(OR('ﾁ.動物のふん尿'!D28&gt;0,'ﾁ.動物のふん尿'!D28&lt;0),'ﾁ.動物のふん尿'!D28,IF(W$19&gt;0,"0",0))</f>
      </c>
      <c r="X13" s="325">
        <f>IF(OR('ﾂ.動物の死体'!D28&gt;0,'ﾂ.動物の死体'!D28&lt;0),'ﾂ.動物の死体'!D28,IF(X$19&gt;0,"0",0))</f>
      </c>
      <c r="Y13" s="325">
        <f>IF(OR('ﾃ.ばいじん'!D28&gt;0,'ﾃ.ばいじん'!D28&lt;0),'ﾃ.ばいじん'!D28,IF(Y$19&gt;0,"0",0))</f>
      </c>
      <c r="Z13" s="326">
        <f>IF(OR('ﾄ.混合廃棄物その他'!D28&gt;0,'ﾄ.混合廃棄物その他'!D28&lt;0),'ﾄ.混合廃棄物その他'!D28,IF(Z$19&gt;0,"0",0))</f>
      </c>
      <c r="AA13" s="327">
        <f t="shared" si="8"/>
      </c>
    </row>
    <row r="14" ht="20.5" customHeight="1">
      <c r="B14" s="169" t="s">
        <v>228</v>
      </c>
      <c r="C14" s="698" t="s">
        <v>240</v>
      </c>
      <c r="D14" s="698"/>
      <c r="E14" s="698"/>
      <c r="F14" s="699"/>
      <c r="G14" s="325">
        <f>IF(OR('ｱ.燃え殻'!D29&gt;0,'ｱ.燃え殻'!D29&lt;0),'ｱ.燃え殻'!D29,IF(G$19&gt;0,"0",0))</f>
      </c>
      <c r="H14" s="325">
        <f>IF(OR('ｲ.汚泥'!D29&gt;0,'ｲ.汚泥'!D29&lt;0),'ｲ.汚泥'!D29,IF(H$19&gt;0,"0",0))</f>
      </c>
      <c r="I14" s="325">
        <f>IF(OR('ｳ.廃油'!D29&gt;0,'ｳ.廃油'!D29&lt;0),'ｳ.廃油'!D29,IF(I$19&gt;0,"0",0))</f>
      </c>
      <c r="J14" s="325">
        <f>IF(OR('ｴ.廃酸'!$D29&gt;0,'ｴ.廃酸'!$D29&lt;0),'ｴ.廃酸'!D29,IF(J$19&gt;0,"0",0))</f>
      </c>
      <c r="K14" s="325">
        <f>IF(OR('ｵ.廃ｱﾙｶﾘ'!$D29&gt;0,'ｵ.廃ｱﾙｶﾘ'!$D29&lt;0),'ｵ.廃ｱﾙｶﾘ'!D29,IF(K$19&gt;0,"0",0))</f>
      </c>
      <c r="L14" s="325">
        <f>IF(OR('ｶ.廃ﾌﾟﾗ類'!D29&gt;0,'ｶ.廃ﾌﾟﾗ類'!D29&lt;0),'ｶ.廃ﾌﾟﾗ類'!D29,IF(L$19&gt;0,"0",0))</f>
      </c>
      <c r="M14" s="325">
        <f>IF(OR('ｷ.紙くず'!D29&gt;0,'ｷ.紙くず'!D29&lt;0),'ｷ.紙くず'!D29,IF(M$19&gt;0,"0",0))</f>
      </c>
      <c r="N14" s="325">
        <f>IF(OR('ｸ.木くず'!D29&gt;0,'ｸ.木くず'!D29&lt;0),'ｸ.木くず'!D29,IF(N$19&gt;0,"0",0))</f>
      </c>
      <c r="O14" s="325">
        <f>IF(OR('ｹ.繊維くず'!D29&gt;0,'ｹ.繊維くず'!D29&lt;0),'ｹ.繊維くず'!D29,IF(O$19&gt;0,"0",0))</f>
      </c>
      <c r="P14" s="325">
        <f>IF(OR('ｺ.動植物性残さ'!D29&gt;0,'ｺ.動植物性残さ'!D29&lt;0),'ｺ.動植物性残さ'!D29,IF(P$19&gt;0,"0",0))</f>
      </c>
      <c r="Q14" s="325">
        <f>IF(OR('ｻ.動物系固形不要物'!D29&gt;0,'ｻ.動物系固形不要物'!D29&lt;0),'ｻ.動物系固形不要物'!D29,IF(Q$19&gt;0,"0",0))</f>
      </c>
      <c r="R14" s="325">
        <f>IF(OR('ｼ.ｺﾞﾑくず'!D29&gt;0,'ｼ.ｺﾞﾑくず'!D29&lt;0),'ｼ.ｺﾞﾑくず'!D29,IF(R$19&gt;0,"0",0))</f>
      </c>
      <c r="S14" s="325">
        <f>IF(OR('ｽ.金属くず'!D29&gt;0,'ｽ.金属くず'!D29&lt;0),'ｽ.金属くず'!D29,IF(S$19&gt;0,"0",0))</f>
      </c>
      <c r="T14" s="325">
        <f>IF(OR('ｾ.ｶﾞﾗｽ･ｺﾝｸﾘ･陶磁器くず'!D29&gt;0,'ｾ.ｶﾞﾗｽ･ｺﾝｸﾘ･陶磁器くず'!D29&lt;0),'ｾ.ｶﾞﾗｽ･ｺﾝｸﾘ･陶磁器くず'!D29,IF(T$19&gt;0,"0",0))</f>
      </c>
      <c r="U14" s="325">
        <f>IF(OR('ｿ.鉱さい'!D29&gt;0,'ｿ.鉱さい'!D29&lt;0),'ｿ.鉱さい'!D29,IF(U$19&gt;0,"0",0))</f>
      </c>
      <c r="V14" s="325">
        <f>IF(OR('ﾀ.がれき類'!D29&gt;0,'ﾀ.がれき類'!D29&lt;0),'ﾀ.がれき類'!D29,IF(V$19&gt;0,"0",0))</f>
      </c>
      <c r="W14" s="325">
        <f>IF(OR('ﾁ.動物のふん尿'!D29&gt;0,'ﾁ.動物のふん尿'!D29&lt;0),'ﾁ.動物のふん尿'!D29,IF(W$19&gt;0,"0",0))</f>
      </c>
      <c r="X14" s="325">
        <f>IF(OR('ﾂ.動物の死体'!D29&gt;0,'ﾂ.動物の死体'!D29&lt;0),'ﾂ.動物の死体'!D29,IF(X$19&gt;0,"0",0))</f>
      </c>
      <c r="Y14" s="325">
        <f>IF(OR('ﾃ.ばいじん'!D29&gt;0,'ﾃ.ばいじん'!D29&lt;0),'ﾃ.ばいじん'!D29,IF(Y$19&gt;0,"0",0))</f>
      </c>
      <c r="Z14" s="326">
        <f>IF(OR('ﾄ.混合廃棄物その他'!D29&gt;0,'ﾄ.混合廃棄物その他'!D29&lt;0),'ﾄ.混合廃棄物その他'!D29,IF(Z$19&gt;0,"0",0))</f>
      </c>
      <c r="AA14" s="327">
        <f t="shared" si="8"/>
      </c>
    </row>
    <row r="15" ht="20.5" customHeight="1">
      <c r="B15" s="169" t="s">
        <v>243</v>
      </c>
      <c r="C15" s="698" t="s">
        <v>241</v>
      </c>
      <c r="D15" s="698"/>
      <c r="E15" s="698"/>
      <c r="F15" s="699"/>
      <c r="G15" s="325">
        <f>IF(OR('ｱ.燃え殻'!D30&gt;0,'ｱ.燃え殻'!D30&lt;0),'ｱ.燃え殻'!D30,IF(G$19&gt;0,"0",0))</f>
      </c>
      <c r="H15" s="325">
        <f>IF(OR('ｲ.汚泥'!D30&gt;0,'ｲ.汚泥'!D30&lt;0),'ｲ.汚泥'!D30,IF(H$19&gt;0,"0",0))</f>
      </c>
      <c r="I15" s="325">
        <f>IF(OR('ｳ.廃油'!D30&gt;0,'ｳ.廃油'!D30&lt;0),'ｳ.廃油'!D30,IF(I$19&gt;0,"0",0))</f>
      </c>
      <c r="J15" s="325">
        <f>IF(OR('ｴ.廃酸'!$D30&gt;0,'ｴ.廃酸'!$D30&lt;0),'ｴ.廃酸'!D30,IF(J$19&gt;0,"0",0))</f>
      </c>
      <c r="K15" s="325">
        <f>IF(OR('ｵ.廃ｱﾙｶﾘ'!$D30&gt;0,'ｵ.廃ｱﾙｶﾘ'!$D30&lt;0),'ｵ.廃ｱﾙｶﾘ'!D30,IF(K$19&gt;0,"0",0))</f>
      </c>
      <c r="L15" s="325">
        <f>IF(OR('ｶ.廃ﾌﾟﾗ類'!D30&gt;0,'ｶ.廃ﾌﾟﾗ類'!D30&lt;0),'ｶ.廃ﾌﾟﾗ類'!D30,IF(L$19&gt;0,"0",0))</f>
      </c>
      <c r="M15" s="325">
        <f>IF(OR('ｷ.紙くず'!D30&gt;0,'ｷ.紙くず'!D30&lt;0),'ｷ.紙くず'!D30,IF(M$19&gt;0,"0",0))</f>
      </c>
      <c r="N15" s="325">
        <f>IF(OR('ｸ.木くず'!D30&gt;0,'ｸ.木くず'!D30&lt;0),'ｸ.木くず'!D30,IF(N$19&gt;0,"0",0))</f>
      </c>
      <c r="O15" s="325">
        <f>IF(OR('ｹ.繊維くず'!D30&gt;0,'ｹ.繊維くず'!D30&lt;0),'ｹ.繊維くず'!D30,IF(O$19&gt;0,"0",0))</f>
      </c>
      <c r="P15" s="325">
        <f>IF(OR('ｺ.動植物性残さ'!D30&gt;0,'ｺ.動植物性残さ'!D30&lt;0),'ｺ.動植物性残さ'!D30,IF(P$19&gt;0,"0",0))</f>
      </c>
      <c r="Q15" s="325">
        <f>IF(OR('ｻ.動物系固形不要物'!D30&gt;0,'ｻ.動物系固形不要物'!D30&lt;0),'ｻ.動物系固形不要物'!D30,IF(Q$19&gt;0,"0",0))</f>
      </c>
      <c r="R15" s="325">
        <f>IF(OR('ｼ.ｺﾞﾑくず'!D30&gt;0,'ｼ.ｺﾞﾑくず'!D30&lt;0),'ｼ.ｺﾞﾑくず'!D30,IF(R$19&gt;0,"0",0))</f>
      </c>
      <c r="S15" s="325">
        <f>IF(OR('ｽ.金属くず'!D30&gt;0,'ｽ.金属くず'!D30&lt;0),'ｽ.金属くず'!D30,IF(S$19&gt;0,"0",0))</f>
      </c>
      <c r="T15" s="325">
        <f>IF(OR('ｾ.ｶﾞﾗｽ･ｺﾝｸﾘ･陶磁器くず'!D30&gt;0,'ｾ.ｶﾞﾗｽ･ｺﾝｸﾘ･陶磁器くず'!D30&lt;0),'ｾ.ｶﾞﾗｽ･ｺﾝｸﾘ･陶磁器くず'!D30,IF(T$19&gt;0,"0",0))</f>
      </c>
      <c r="U15" s="325">
        <f>IF(OR('ｿ.鉱さい'!D30&gt;0,'ｿ.鉱さい'!D30&lt;0),'ｿ.鉱さい'!D30,IF(U$19&gt;0,"0",0))</f>
      </c>
      <c r="V15" s="325">
        <f>IF(OR('ﾀ.がれき類'!D30&gt;0,'ﾀ.がれき類'!D30&lt;0),'ﾀ.がれき類'!D30,IF(V$19&gt;0,"0",0))</f>
      </c>
      <c r="W15" s="325">
        <f>IF(OR('ﾁ.動物のふん尿'!D30&gt;0,'ﾁ.動物のふん尿'!D30&lt;0),'ﾁ.動物のふん尿'!D30,IF(W$19&gt;0,"0",0))</f>
      </c>
      <c r="X15" s="325">
        <f>IF(OR('ﾂ.動物の死体'!D30&gt;0,'ﾂ.動物の死体'!D30&lt;0),'ﾂ.動物の死体'!D30,IF(X$19&gt;0,"0",0))</f>
      </c>
      <c r="Y15" s="325">
        <f>IF(OR('ﾃ.ばいじん'!D30&gt;0,'ﾃ.ばいじん'!D30&lt;0),'ﾃ.ばいじん'!D30,IF(Y$19&gt;0,"0",0))</f>
      </c>
      <c r="Z15" s="326">
        <f>IF(OR('ﾄ.混合廃棄物その他'!D30&gt;0,'ﾄ.混合廃棄物その他'!D30&lt;0),'ﾄ.混合廃棄物その他'!D30,IF(Z$19&gt;0,"0",0))</f>
      </c>
      <c r="AA15" s="327">
        <f t="shared" si="8"/>
      </c>
    </row>
    <row r="16" ht="20.5" customHeight="1">
      <c r="B16" s="169" t="s">
        <v>244</v>
      </c>
      <c r="C16" s="698" t="s">
        <v>242</v>
      </c>
      <c r="D16" s="698"/>
      <c r="E16" s="698"/>
      <c r="F16" s="699"/>
      <c r="G16" s="325">
        <f>IF(OR('ｱ.燃え殻'!D31&gt;0,'ｱ.燃え殻'!D31&lt;0),'ｱ.燃え殻'!D31,IF(G$19&gt;0,"0",0))</f>
      </c>
      <c r="H16" s="325">
        <f>IF(OR('ｲ.汚泥'!D31&gt;0,'ｲ.汚泥'!D31&lt;0),'ｲ.汚泥'!D31,IF(H$19&gt;0,"0",0))</f>
      </c>
      <c r="I16" s="325">
        <f>IF(OR('ｳ.廃油'!D31&gt;0,'ｳ.廃油'!D31&lt;0),'ｳ.廃油'!D31,IF(I$19&gt;0,"0",0))</f>
      </c>
      <c r="J16" s="325">
        <f>IF(OR('ｴ.廃酸'!$D31&gt;0,'ｴ.廃酸'!$D31&lt;0),'ｴ.廃酸'!D31,IF(J$19&gt;0,"0",0))</f>
      </c>
      <c r="K16" s="325">
        <f>IF(OR('ｵ.廃ｱﾙｶﾘ'!$D31&gt;0,'ｵ.廃ｱﾙｶﾘ'!$D31&lt;0),'ｵ.廃ｱﾙｶﾘ'!D31,IF(K$19&gt;0,"0",0))</f>
      </c>
      <c r="L16" s="325">
        <f>IF(OR('ｶ.廃ﾌﾟﾗ類'!D31&gt;0,'ｶ.廃ﾌﾟﾗ類'!D31&lt;0),'ｶ.廃ﾌﾟﾗ類'!D31,IF(L$19&gt;0,"0",0))</f>
      </c>
      <c r="M16" s="325">
        <f>IF(OR('ｷ.紙くず'!D31&gt;0,'ｷ.紙くず'!D31&lt;0),'ｷ.紙くず'!D31,IF(M$19&gt;0,"0",0))</f>
      </c>
      <c r="N16" s="325">
        <f>IF(OR('ｸ.木くず'!D31&gt;0,'ｸ.木くず'!D31&lt;0),'ｸ.木くず'!D31,IF(N$19&gt;0,"0",0))</f>
      </c>
      <c r="O16" s="325">
        <f>IF(OR('ｹ.繊維くず'!D31&gt;0,'ｹ.繊維くず'!D31&lt;0),'ｹ.繊維くず'!D31,IF(O$19&gt;0,"0",0))</f>
      </c>
      <c r="P16" s="325">
        <f>IF(OR('ｺ.動植物性残さ'!D31&gt;0,'ｺ.動植物性残さ'!D31&lt;0),'ｺ.動植物性残さ'!D31,IF(P$19&gt;0,"0",0))</f>
      </c>
      <c r="Q16" s="325">
        <f>IF(OR('ｻ.動物系固形不要物'!D31&gt;0,'ｻ.動物系固形不要物'!D31&lt;0),'ｻ.動物系固形不要物'!D31,IF(Q$19&gt;0,"0",0))</f>
      </c>
      <c r="R16" s="325">
        <f>IF(OR('ｼ.ｺﾞﾑくず'!D31&gt;0,'ｼ.ｺﾞﾑくず'!D31&lt;0),'ｼ.ｺﾞﾑくず'!D31,IF(R$19&gt;0,"0",0))</f>
      </c>
      <c r="S16" s="325">
        <f>IF(OR('ｽ.金属くず'!D31&gt;0,'ｽ.金属くず'!D31&lt;0),'ｽ.金属くず'!D31,IF(S$19&gt;0,"0",0))</f>
      </c>
      <c r="T16" s="325">
        <f>IF(OR('ｾ.ｶﾞﾗｽ･ｺﾝｸﾘ･陶磁器くず'!D31&gt;0,'ｾ.ｶﾞﾗｽ･ｺﾝｸﾘ･陶磁器くず'!D31&lt;0),'ｾ.ｶﾞﾗｽ･ｺﾝｸﾘ･陶磁器くず'!D31,IF(T$19&gt;0,"0",0))</f>
      </c>
      <c r="U16" s="325">
        <f>IF(OR('ｿ.鉱さい'!D31&gt;0,'ｿ.鉱さい'!D31&lt;0),'ｿ.鉱さい'!D31,IF(U$19&gt;0,"0",0))</f>
      </c>
      <c r="V16" s="325">
        <f>IF(OR('ﾀ.がれき類'!D31&gt;0,'ﾀ.がれき類'!D31&lt;0),'ﾀ.がれき類'!D31,IF(V$19&gt;0,"0",0))</f>
      </c>
      <c r="W16" s="325">
        <f>IF(OR('ﾁ.動物のふん尿'!D31&gt;0,'ﾁ.動物のふん尿'!D31&lt;0),'ﾁ.動物のふん尿'!D31,IF(W$19&gt;0,"0",0))</f>
      </c>
      <c r="X16" s="325">
        <f>IF(OR('ﾂ.動物の死体'!D31&gt;0,'ﾂ.動物の死体'!D31&lt;0),'ﾂ.動物の死体'!D31,IF(X$19&gt;0,"0",0))</f>
      </c>
      <c r="Y16" s="325">
        <f>IF(OR('ﾃ.ばいじん'!D31&gt;0,'ﾃ.ばいじん'!D31&lt;0),'ﾃ.ばいじん'!D31,IF(Y$19&gt;0,"0",0))</f>
      </c>
      <c r="Z16" s="326">
        <f>IF(OR('ﾄ.混合廃棄物その他'!D31&gt;0,'ﾄ.混合廃棄物その他'!D31&lt;0),'ﾄ.混合廃棄物その他'!D31,IF(Z$19&gt;0,"0",0))</f>
      </c>
      <c r="AA16" s="327">
        <f t="shared" si="8"/>
      </c>
    </row>
    <row r="17" ht="20.5" customHeight="1">
      <c r="B17" s="169"/>
      <c r="C17" s="698" t="s">
        <v>427</v>
      </c>
      <c r="D17" s="698"/>
      <c r="E17" s="698"/>
      <c r="F17" s="699"/>
      <c r="G17" s="325">
        <f>IF(OR('ｱ.燃え殻'!D32&gt;0,'ｱ.燃え殻'!D32&lt;0),'ｱ.燃え殻'!D32,IF(G$19&gt;0,"0",0))</f>
      </c>
      <c r="H17" s="325">
        <f>IF(OR('ｲ.汚泥'!D32&gt;0,'ｲ.汚泥'!D32&lt;0),'ｲ.汚泥'!D32,IF(H$19&gt;0,"0",0))</f>
      </c>
      <c r="I17" s="325">
        <f>IF(OR('ｳ.廃油'!D32&gt;0,'ｳ.廃油'!D32&lt;0),'ｳ.廃油'!D32,IF(I$19&gt;0,"0",0))</f>
      </c>
      <c r="J17" s="325">
        <f>IF(OR('ｴ.廃酸'!$D32&gt;0,'ｴ.廃酸'!$D32&lt;0),'ｴ.廃酸'!D32,IF(J$19&gt;0,"0",0))</f>
      </c>
      <c r="K17" s="325">
        <f>IF(OR('ｵ.廃ｱﾙｶﾘ'!$D32&gt;0,'ｵ.廃ｱﾙｶﾘ'!$D32&lt;0),'ｵ.廃ｱﾙｶﾘ'!D32,IF(K$19&gt;0,"0",0))</f>
      </c>
      <c r="L17" s="325">
        <f>IF(OR('ｶ.廃ﾌﾟﾗ類'!D32&gt;0,'ｶ.廃ﾌﾟﾗ類'!D32&lt;0),'ｶ.廃ﾌﾟﾗ類'!D32,IF(L$19&gt;0,"0",0))</f>
      </c>
      <c r="M17" s="325">
        <f>IF(OR('ｷ.紙くず'!D32&gt;0,'ｷ.紙くず'!D32&lt;0),'ｷ.紙くず'!D32,IF(M$19&gt;0,"0",0))</f>
      </c>
      <c r="N17" s="325">
        <f>IF(OR('ｸ.木くず'!D32&gt;0,'ｸ.木くず'!D32&lt;0),'ｸ.木くず'!D32,IF(N$19&gt;0,"0",0))</f>
      </c>
      <c r="O17" s="325">
        <f>IF(OR('ｹ.繊維くず'!D32&gt;0,'ｹ.繊維くず'!D32&lt;0),'ｹ.繊維くず'!D32,IF(O$19&gt;0,"0",0))</f>
      </c>
      <c r="P17" s="325">
        <f>IF(OR('ｺ.動植物性残さ'!D32&gt;0,'ｺ.動植物性残さ'!D32&lt;0),'ｺ.動植物性残さ'!D32,IF(P$19&gt;0,"0",0))</f>
      </c>
      <c r="Q17" s="325">
        <f>IF(OR('ｻ.動物系固形不要物'!D32&gt;0,'ｻ.動物系固形不要物'!D32&lt;0),'ｻ.動物系固形不要物'!D32,IF(Q$19&gt;0,"0",0))</f>
      </c>
      <c r="R17" s="325">
        <f>IF(OR('ｼ.ｺﾞﾑくず'!D32&gt;0,'ｼ.ｺﾞﾑくず'!D32&lt;0),'ｼ.ｺﾞﾑくず'!D32,IF(R$19&gt;0,"0",0))</f>
      </c>
      <c r="S17" s="325">
        <f>IF(OR('ｽ.金属くず'!D32&gt;0,'ｽ.金属くず'!D32&lt;0),'ｽ.金属くず'!D32,IF(S$19&gt;0,"0",0))</f>
      </c>
      <c r="T17" s="325">
        <f>IF(OR('ｾ.ｶﾞﾗｽ･ｺﾝｸﾘ･陶磁器くず'!D32&gt;0,'ｾ.ｶﾞﾗｽ･ｺﾝｸﾘ･陶磁器くず'!D32&lt;0),'ｾ.ｶﾞﾗｽ･ｺﾝｸﾘ･陶磁器くず'!D32,IF(T$19&gt;0,"0",0))</f>
      </c>
      <c r="U17" s="325">
        <f>IF(OR('ｿ.鉱さい'!D32&gt;0,'ｿ.鉱さい'!D32&lt;0),'ｿ.鉱さい'!D32,IF(U$19&gt;0,"0",0))</f>
      </c>
      <c r="V17" s="325">
        <f>IF(OR('ﾀ.がれき類'!D32&gt;0,'ﾀ.がれき類'!D32&lt;0),'ﾀ.がれき類'!D32,IF(V$19&gt;0,"0",0))</f>
      </c>
      <c r="W17" s="325">
        <f>IF(OR('ﾁ.動物のふん尿'!D32&gt;0,'ﾁ.動物のふん尿'!D32&lt;0),'ﾁ.動物のふん尿'!D32,IF(W$19&gt;0,"0",0))</f>
      </c>
      <c r="X17" s="325">
        <f>IF(OR('ﾂ.動物の死体'!D32&gt;0,'ﾂ.動物の死体'!D32&lt;0),'ﾂ.動物の死体'!D32,IF(X$19&gt;0,"0",0))</f>
      </c>
      <c r="Y17" s="325">
        <f>IF(OR('ﾃ.ばいじん'!D32&gt;0,'ﾃ.ばいじん'!D32&lt;0),'ﾃ.ばいじん'!D32,IF(Y$19&gt;0,"0",0))</f>
      </c>
      <c r="Z17" s="326">
        <f>IF(OR('ﾄ.混合廃棄物その他'!D32&gt;0,'ﾄ.混合廃棄物その他'!D32&lt;0),'ﾄ.混合廃棄物その他'!D32,IF(Z$19&gt;0,"0",0))</f>
      </c>
      <c r="AA17" s="327">
        <f t="shared" si="8"/>
      </c>
    </row>
    <row r="18" ht="20.5" customHeight="1" thickBot="1">
      <c r="B18" s="170"/>
      <c r="C18" s="197" t="s">
        <v>268</v>
      </c>
      <c r="D18" s="694" t="s">
        <v>387</v>
      </c>
      <c r="E18" s="694"/>
      <c r="F18" s="695"/>
      <c r="G18" s="328">
        <f>IF(OR('ｱ.燃え殻'!D33&gt;0,'ｱ.燃え殻'!D33&lt;0),'ｱ.燃え殻'!D33,IF(G$19&gt;0,"0",0))</f>
      </c>
      <c r="H18" s="328">
        <f>IF(OR('ｲ.汚泥'!D33&gt;0,'ｲ.汚泥'!D33&lt;0),'ｲ.汚泥'!D33,IF(H$19&gt;0,"0",0))</f>
      </c>
      <c r="I18" s="328">
        <f>IF(OR('ｳ.廃油'!D33&gt;0,'ｳ.廃油'!D33&lt;0),'ｳ.廃油'!D33,IF(I$19&gt;0,"0",0))</f>
      </c>
      <c r="J18" s="328">
        <f>IF(OR('ｴ.廃酸'!$D33&gt;0,'ｴ.廃酸'!$D33&lt;0),'ｴ.廃酸'!D33,IF(J$19&gt;0,"0",0))</f>
      </c>
      <c r="K18" s="328">
        <f>IF(OR('ｵ.廃ｱﾙｶﾘ'!$D33&gt;0,'ｵ.廃ｱﾙｶﾘ'!$D33&lt;0),'ｵ.廃ｱﾙｶﾘ'!D33,IF(K$19&gt;0,"0",0))</f>
      </c>
      <c r="L18" s="328">
        <f>IF(OR('ｶ.廃ﾌﾟﾗ類'!D33&gt;0,'ｶ.廃ﾌﾟﾗ類'!D33&lt;0),'ｶ.廃ﾌﾟﾗ類'!D33,IF(L$19&gt;0,"0",0))</f>
      </c>
      <c r="M18" s="328">
        <f>IF(OR('ｷ.紙くず'!D33&gt;0,'ｷ.紙くず'!D33&lt;0),'ｷ.紙くず'!D33,IF(M$19&gt;0,"0",0))</f>
      </c>
      <c r="N18" s="328">
        <f>IF(OR('ｸ.木くず'!D33&gt;0,'ｸ.木くず'!D33&lt;0),'ｸ.木くず'!D33,IF(N$19&gt;0,"0",0))</f>
      </c>
      <c r="O18" s="328">
        <f>IF(OR('ｹ.繊維くず'!D33&gt;0,'ｹ.繊維くず'!D33&lt;0),'ｹ.繊維くず'!D33,IF(O$19&gt;0,"0",0))</f>
      </c>
      <c r="P18" s="328">
        <f>IF(OR('ｺ.動植物性残さ'!D33&gt;0,'ｺ.動植物性残さ'!D33&lt;0),'ｺ.動植物性残さ'!D33,IF(P$19&gt;0,"0",0))</f>
      </c>
      <c r="Q18" s="328">
        <f>IF(OR('ｻ.動物系固形不要物'!D33&gt;0,'ｻ.動物系固形不要物'!D33&lt;0),'ｻ.動物系固形不要物'!D33,IF(Q$19&gt;0,"0",0))</f>
      </c>
      <c r="R18" s="328">
        <f>IF(OR('ｼ.ｺﾞﾑくず'!D33&gt;0,'ｼ.ｺﾞﾑくず'!D33&lt;0),'ｼ.ｺﾞﾑくず'!D33,IF(R$19&gt;0,"0",0))</f>
      </c>
      <c r="S18" s="328">
        <f>IF(OR('ｽ.金属くず'!D33&gt;0,'ｽ.金属くず'!D33&lt;0),'ｽ.金属くず'!D33,IF(S$19&gt;0,"0",0))</f>
      </c>
      <c r="T18" s="328">
        <f>IF(OR('ｾ.ｶﾞﾗｽ･ｺﾝｸﾘ･陶磁器くず'!D33&gt;0,'ｾ.ｶﾞﾗｽ･ｺﾝｸﾘ･陶磁器くず'!D33&lt;0),'ｾ.ｶﾞﾗｽ･ｺﾝｸﾘ･陶磁器くず'!D33,IF(T$19&gt;0,"0",0))</f>
      </c>
      <c r="U18" s="328">
        <f>IF(OR('ｿ.鉱さい'!D33&gt;0,'ｿ.鉱さい'!D33&lt;0),'ｿ.鉱さい'!D33,IF(U$19&gt;0,"0",0))</f>
      </c>
      <c r="V18" s="328">
        <f>IF(OR('ﾀ.がれき類'!D33&gt;0,'ﾀ.がれき類'!D33&lt;0),'ﾀ.がれき類'!D33,IF(V$19&gt;0,"0",0))</f>
      </c>
      <c r="W18" s="328">
        <f>IF(OR('ﾁ.動物のふん尿'!D33&gt;0,'ﾁ.動物のふん尿'!D33&lt;0),'ﾁ.動物のふん尿'!D33,IF(W$19&gt;0,"0",0))</f>
      </c>
      <c r="X18" s="328">
        <f>IF(OR('ﾂ.動物の死体'!D33&gt;0,'ﾂ.動物の死体'!D33&lt;0),'ﾂ.動物の死体'!D33,IF(X$19&gt;0,"0",0))</f>
      </c>
      <c r="Y18" s="328">
        <f>IF(OR('ﾃ.ばいじん'!D33&gt;0,'ﾃ.ばいじん'!D33&lt;0),'ﾃ.ばいじん'!D33,IF(Y$19&gt;0,"0",0))</f>
      </c>
      <c r="Z18" s="329">
        <f>IF(OR('ﾄ.混合廃棄物その他'!D33&gt;0,'ﾄ.混合廃棄物その他'!D33&lt;0),'ﾄ.混合廃棄物その他'!D33,IF(Z$19&gt;0,"0",0))</f>
      </c>
      <c r="AA18" s="330">
        <f t="shared" si="8"/>
      </c>
    </row>
    <row r="19" ht="20.5" customHeight="1" thickTop="1">
      <c r="B19" s="166"/>
      <c r="C19" s="171" t="s">
        <v>333</v>
      </c>
      <c r="D19" s="707" t="s">
        <v>334</v>
      </c>
      <c r="E19" s="707"/>
      <c r="F19" s="708"/>
      <c r="G19" s="331">
        <f t="shared" si="0" ref="G19:Z19">+G41+G25+G23+G22+G21-G20</f>
        <v>0</v>
      </c>
      <c r="H19" s="331">
        <f t="shared" si="0"/>
        <v>9657.1</v>
      </c>
      <c r="I19" s="331">
        <f t="shared" si="0"/>
        <v>0</v>
      </c>
      <c r="J19" s="331">
        <f t="shared" si="0"/>
        <v>0</v>
      </c>
      <c r="K19" s="331">
        <f t="shared" si="0"/>
        <v>0</v>
      </c>
      <c r="L19" s="331">
        <f t="shared" si="0"/>
        <v>328.9</v>
      </c>
      <c r="M19" s="331">
        <f t="shared" si="0"/>
        <v>204.4</v>
      </c>
      <c r="N19" s="331">
        <f t="shared" si="0"/>
        <v>1302.3000000000002</v>
      </c>
      <c r="O19" s="331">
        <f t="shared" si="0"/>
        <v>0</v>
      </c>
      <c r="P19" s="331">
        <f t="shared" si="0"/>
        <v>0</v>
      </c>
      <c r="Q19" s="331">
        <f t="shared" si="0"/>
        <v>0</v>
      </c>
      <c r="R19" s="331">
        <f t="shared" si="0"/>
        <v>0</v>
      </c>
      <c r="S19" s="331">
        <f t="shared" si="0"/>
        <v>67.7</v>
      </c>
      <c r="T19" s="331">
        <f t="shared" si="0"/>
        <v>118.1</v>
      </c>
      <c r="U19" s="331">
        <f t="shared" si="0"/>
        <v>0</v>
      </c>
      <c r="V19" s="331">
        <f t="shared" si="0"/>
        <v>10245.1</v>
      </c>
      <c r="W19" s="331">
        <f t="shared" si="0"/>
        <v>0</v>
      </c>
      <c r="X19" s="331">
        <f t="shared" si="0"/>
        <v>0</v>
      </c>
      <c r="Y19" s="331">
        <f t="shared" si="0"/>
        <v>0</v>
      </c>
      <c r="Z19" s="332">
        <f t="shared" si="0"/>
        <v>1717.1</v>
      </c>
      <c r="AA19" s="333">
        <f t="shared" si="9" ref="AA19:AA55">SUM(G19:Z19)</f>
        <v>23640.7</v>
      </c>
    </row>
    <row r="20" ht="20.5" customHeight="1" thickBot="1">
      <c r="B20" s="167"/>
      <c r="C20" s="217" t="s">
        <v>232</v>
      </c>
      <c r="D20" s="709" t="s">
        <v>233</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9"/>
        <v>0</v>
      </c>
    </row>
    <row r="21" ht="20.5" customHeight="1">
      <c r="B21" s="167"/>
      <c r="C21" s="124"/>
      <c r="D21" s="216" t="s">
        <v>58</v>
      </c>
      <c r="E21" s="711" t="s">
        <v>283</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9"/>
      </c>
    </row>
    <row r="22" ht="20.5" customHeight="1">
      <c r="B22" s="167"/>
      <c r="C22" s="124"/>
      <c r="D22" s="123" t="s">
        <v>59</v>
      </c>
      <c r="E22" s="717" t="s">
        <v>284</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9"/>
      </c>
    </row>
    <row r="23" ht="20.5" customHeight="1">
      <c r="B23" s="167"/>
      <c r="C23" s="124"/>
      <c r="D23" s="382" t="s">
        <v>60</v>
      </c>
      <c r="E23" s="713" t="s">
        <v>285</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9"/>
      </c>
    </row>
    <row r="24" ht="20.5" customHeight="1">
      <c r="B24" s="167"/>
      <c r="C24" s="124"/>
      <c r="D24" s="198"/>
      <c r="E24" s="199" t="s">
        <v>61</v>
      </c>
      <c r="F24" s="200" t="s">
        <v>286</v>
      </c>
      <c r="G24" s="346">
        <f>+'ｱ.燃え殻'!$P$21</f>
      </c>
      <c r="H24" s="346">
        <f>+'ｲ.汚泥'!$P$21</f>
      </c>
      <c r="I24" s="346">
        <f>+'ｳ.廃油'!$P$21</f>
      </c>
      <c r="J24" s="346">
        <f>+'ｴ.廃酸'!$P$21</f>
      </c>
      <c r="K24" s="346">
        <f>+'ｵ.廃ｱﾙｶﾘ'!$P$21</f>
      </c>
      <c r="L24" s="346">
        <f>+'ｶ.廃ﾌﾟﾗ類'!$P$21</f>
      </c>
      <c r="M24" s="346">
        <f>+'ｷ.紙くず'!$P$21</f>
      </c>
      <c r="N24" s="346">
        <f>+'ｸ.木くず'!$P$21</f>
      </c>
      <c r="O24" s="346">
        <f>+'ｹ.繊維くず'!$P$21</f>
      </c>
      <c r="P24" s="346">
        <f>+'ｺ.動植物性残さ'!$P$21</f>
      </c>
      <c r="Q24" s="346">
        <f>+'ｻ.動物系固形不要物'!$P$21</f>
      </c>
      <c r="R24" s="346">
        <f>+'ｼ.ｺﾞﾑくず'!$P$21</f>
      </c>
      <c r="S24" s="346">
        <f>+'ｽ.金属くず'!$P$21</f>
      </c>
      <c r="T24" s="346">
        <f>+'ｾ.ｶﾞﾗｽ･ｺﾝｸﾘ･陶磁器くず'!$P$21</f>
      </c>
      <c r="U24" s="346">
        <f>+'ｿ.鉱さい'!$P$21</f>
      </c>
      <c r="V24" s="346">
        <f>+'ﾀ.がれき類'!$P$21</f>
      </c>
      <c r="W24" s="346">
        <f>+'ﾁ.動物のふん尿'!$P$21</f>
      </c>
      <c r="X24" s="346">
        <f>+'ﾂ.動物の死体'!$P$21</f>
      </c>
      <c r="Y24" s="346">
        <f>+'ﾃ.ばいじん'!$P$21</f>
      </c>
      <c r="Z24" s="347">
        <f>+'ﾄ.混合廃棄物その他'!$P$21</f>
      </c>
      <c r="AA24" s="348">
        <f t="shared" si="9"/>
      </c>
    </row>
    <row r="25" ht="20.5" customHeight="1">
      <c r="B25" s="167"/>
      <c r="C25" s="124"/>
      <c r="D25" s="172" t="s">
        <v>88</v>
      </c>
      <c r="E25" s="715" t="s">
        <v>270</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9"/>
      </c>
    </row>
    <row r="26" ht="20.5" customHeight="1">
      <c r="B26" s="167"/>
      <c r="C26" s="705" t="s">
        <v>173</v>
      </c>
      <c r="D26" s="384" t="s">
        <v>21</v>
      </c>
      <c r="E26" s="703" t="s">
        <v>287</v>
      </c>
      <c r="F26" s="704"/>
      <c r="G26" s="352">
        <f t="shared" si="1" ref="G26:Z26">+G28+G33+G34+G35</f>
      </c>
      <c r="H26" s="352">
        <f t="shared" si="1"/>
      </c>
      <c r="I26" s="352">
        <f t="shared" si="1"/>
      </c>
      <c r="J26" s="352">
        <f t="shared" si="1"/>
      </c>
      <c r="K26" s="352">
        <f t="shared" si="1"/>
      </c>
      <c r="L26" s="352">
        <f t="shared" si="1"/>
      </c>
      <c r="M26" s="352">
        <f t="shared" si="1"/>
      </c>
      <c r="N26" s="352">
        <f t="shared" si="1"/>
      </c>
      <c r="O26" s="352">
        <f t="shared" si="1"/>
      </c>
      <c r="P26" s="352">
        <f t="shared" si="1"/>
      </c>
      <c r="Q26" s="352">
        <f t="shared" si="1"/>
      </c>
      <c r="R26" s="352">
        <f t="shared" si="1"/>
      </c>
      <c r="S26" s="352">
        <f t="shared" si="1"/>
      </c>
      <c r="T26" s="352">
        <f t="shared" si="1"/>
      </c>
      <c r="U26" s="352">
        <f t="shared" si="1"/>
      </c>
      <c r="V26" s="352">
        <f t="shared" si="1"/>
      </c>
      <c r="W26" s="352">
        <f t="shared" si="1"/>
      </c>
      <c r="X26" s="352">
        <f t="shared" si="1"/>
      </c>
      <c r="Y26" s="352">
        <f t="shared" si="1"/>
      </c>
      <c r="Z26" s="353">
        <f t="shared" si="1"/>
      </c>
      <c r="AA26" s="354">
        <f t="shared" si="9"/>
      </c>
    </row>
    <row r="27" ht="20.5" customHeight="1">
      <c r="B27" s="167"/>
      <c r="C27" s="705"/>
      <c r="D27" s="172" t="s">
        <v>25</v>
      </c>
      <c r="E27" s="703" t="s">
        <v>288</v>
      </c>
      <c r="F27" s="704"/>
      <c r="G27" s="352">
        <f t="shared" si="2" ref="G27:Z27">+G23-G26</f>
      </c>
      <c r="H27" s="352">
        <f t="shared" si="2"/>
      </c>
      <c r="I27" s="352">
        <f t="shared" si="2"/>
      </c>
      <c r="J27" s="352">
        <f t="shared" si="2"/>
      </c>
      <c r="K27" s="352">
        <f t="shared" si="2"/>
      </c>
      <c r="L27" s="352">
        <f t="shared" si="2"/>
      </c>
      <c r="M27" s="352">
        <f t="shared" si="2"/>
      </c>
      <c r="N27" s="352">
        <f t="shared" si="2"/>
      </c>
      <c r="O27" s="352">
        <f t="shared" si="2"/>
      </c>
      <c r="P27" s="352">
        <f t="shared" si="2"/>
      </c>
      <c r="Q27" s="352">
        <f t="shared" si="2"/>
      </c>
      <c r="R27" s="352">
        <f t="shared" si="2"/>
      </c>
      <c r="S27" s="352">
        <f t="shared" si="2"/>
      </c>
      <c r="T27" s="352">
        <f t="shared" si="2"/>
      </c>
      <c r="U27" s="352">
        <f t="shared" si="2"/>
      </c>
      <c r="V27" s="352">
        <f t="shared" si="2"/>
      </c>
      <c r="W27" s="352">
        <f t="shared" si="2"/>
      </c>
      <c r="X27" s="352">
        <f t="shared" si="2"/>
      </c>
      <c r="Y27" s="352">
        <f t="shared" si="2"/>
      </c>
      <c r="Z27" s="353">
        <f t="shared" si="2"/>
      </c>
      <c r="AA27" s="354">
        <f t="shared" si="9"/>
      </c>
    </row>
    <row r="28" ht="20.5" customHeight="1">
      <c r="B28" s="167"/>
      <c r="C28" s="706"/>
      <c r="D28" s="723" t="s">
        <v>266</v>
      </c>
      <c r="E28" s="382" t="s">
        <v>29</v>
      </c>
      <c r="F28" s="264" t="s">
        <v>337</v>
      </c>
      <c r="G28" s="340">
        <f>+'ｱ.燃え殻'!$AH$9</f>
      </c>
      <c r="H28" s="340">
        <f>+'ｲ.汚泥'!$AH$9</f>
      </c>
      <c r="I28" s="340">
        <f>+'ｳ.廃油'!$AH$9</f>
      </c>
      <c r="J28" s="340">
        <f>+'ｴ.廃酸'!$AH$9</f>
      </c>
      <c r="K28" s="340">
        <f>+'ｵ.廃ｱﾙｶﾘ'!$AH$9</f>
      </c>
      <c r="L28" s="340">
        <f>+'ｶ.廃ﾌﾟﾗ類'!$AH$9</f>
      </c>
      <c r="M28" s="340">
        <f>+'ｷ.紙くず'!$AH$9</f>
      </c>
      <c r="N28" s="340">
        <f>+'ｸ.木くず'!$AH$9</f>
      </c>
      <c r="O28" s="340">
        <f>+'ｹ.繊維くず'!$AH$9</f>
      </c>
      <c r="P28" s="340">
        <f>+'ｺ.動植物性残さ'!$AH$9</f>
      </c>
      <c r="Q28" s="340">
        <f>+'ｻ.動物系固形不要物'!$AH$9</f>
      </c>
      <c r="R28" s="340">
        <f>+'ｼ.ｺﾞﾑくず'!$AH$9</f>
      </c>
      <c r="S28" s="340">
        <f>+'ｽ.金属くず'!$AH$9</f>
      </c>
      <c r="T28" s="340">
        <f>+'ｾ.ｶﾞﾗｽ･ｺﾝｸﾘ･陶磁器くず'!$AH$9</f>
      </c>
      <c r="U28" s="340">
        <f>+'ｿ.鉱さい'!$AH$9</f>
      </c>
      <c r="V28" s="340">
        <f>+'ﾀ.がれき類'!$AH$9</f>
      </c>
      <c r="W28" s="340">
        <f>+'ﾁ.動物のふん尿'!$AH$9</f>
      </c>
      <c r="X28" s="340">
        <f>+'ﾂ.動物の死体'!$AH$9</f>
      </c>
      <c r="Y28" s="340">
        <f>+'ﾃ.ばいじん'!$AH$9</f>
      </c>
      <c r="Z28" s="341">
        <f>+'ﾄ.混合廃棄物その他'!$AH$9</f>
      </c>
      <c r="AA28" s="342">
        <f t="shared" si="9"/>
      </c>
    </row>
    <row r="29" ht="20.5" customHeight="1">
      <c r="B29" s="167"/>
      <c r="C29" s="706"/>
      <c r="D29" s="724"/>
      <c r="E29" s="208"/>
      <c r="F29" s="413" t="s">
        <v>448</v>
      </c>
      <c r="G29" s="411"/>
      <c r="H29" s="411"/>
      <c r="I29" s="411"/>
      <c r="J29" s="411"/>
      <c r="K29" s="411"/>
      <c r="L29" s="340">
        <f>'ｶ.廃ﾌﾟﾗ類'!AU7</f>
      </c>
      <c r="M29" s="411"/>
      <c r="N29" s="411"/>
      <c r="O29" s="411"/>
      <c r="P29" s="411"/>
      <c r="Q29" s="411"/>
      <c r="R29" s="411"/>
      <c r="S29" s="411"/>
      <c r="T29" s="411"/>
      <c r="U29" s="411"/>
      <c r="V29" s="411"/>
      <c r="W29" s="411"/>
      <c r="X29" s="411"/>
      <c r="Y29" s="411"/>
      <c r="Z29" s="430"/>
      <c r="AA29" s="342">
        <f t="shared" si="9"/>
      </c>
    </row>
    <row r="30" ht="20.5" customHeight="1">
      <c r="B30" s="167"/>
      <c r="C30" s="706"/>
      <c r="D30" s="724"/>
      <c r="E30" s="410"/>
      <c r="F30" s="414" t="s">
        <v>449</v>
      </c>
      <c r="G30" s="415"/>
      <c r="H30" s="415"/>
      <c r="I30" s="415"/>
      <c r="J30" s="415"/>
      <c r="K30" s="415"/>
      <c r="L30" s="416">
        <f>'ｶ.廃ﾌﾟﾗ類'!AU8</f>
      </c>
      <c r="M30" s="415"/>
      <c r="N30" s="415"/>
      <c r="O30" s="415"/>
      <c r="P30" s="415"/>
      <c r="Q30" s="415"/>
      <c r="R30" s="415"/>
      <c r="S30" s="415"/>
      <c r="T30" s="415"/>
      <c r="U30" s="415"/>
      <c r="V30" s="415"/>
      <c r="W30" s="415"/>
      <c r="X30" s="415"/>
      <c r="Y30" s="415"/>
      <c r="Z30" s="431"/>
      <c r="AA30" s="417">
        <f t="shared" si="9"/>
      </c>
    </row>
    <row r="31" ht="20.5" customHeight="1">
      <c r="B31" s="167"/>
      <c r="C31" s="706"/>
      <c r="D31" s="724"/>
      <c r="E31" s="410"/>
      <c r="F31" s="414" t="s">
        <v>450</v>
      </c>
      <c r="G31" s="415"/>
      <c r="H31" s="415"/>
      <c r="I31" s="415"/>
      <c r="J31" s="415"/>
      <c r="K31" s="415"/>
      <c r="L31" s="416">
        <f>'ｶ.廃ﾌﾟﾗ類'!AU9</f>
      </c>
      <c r="M31" s="415"/>
      <c r="N31" s="415"/>
      <c r="O31" s="415"/>
      <c r="P31" s="415"/>
      <c r="Q31" s="415"/>
      <c r="R31" s="415"/>
      <c r="S31" s="415"/>
      <c r="T31" s="415"/>
      <c r="U31" s="415"/>
      <c r="V31" s="415"/>
      <c r="W31" s="415"/>
      <c r="X31" s="415"/>
      <c r="Y31" s="415"/>
      <c r="Z31" s="431"/>
      <c r="AA31" s="417">
        <f t="shared" si="9"/>
      </c>
    </row>
    <row r="32" ht="20.5" customHeight="1">
      <c r="B32" s="167"/>
      <c r="C32" s="706"/>
      <c r="D32" s="724"/>
      <c r="E32" s="216"/>
      <c r="F32" s="418" t="s">
        <v>451</v>
      </c>
      <c r="G32" s="419"/>
      <c r="H32" s="419"/>
      <c r="I32" s="419"/>
      <c r="J32" s="419"/>
      <c r="K32" s="419"/>
      <c r="L32" s="420">
        <f>'ｶ.廃ﾌﾟﾗ類'!AU10</f>
      </c>
      <c r="M32" s="419"/>
      <c r="N32" s="419"/>
      <c r="O32" s="419"/>
      <c r="P32" s="419"/>
      <c r="Q32" s="419"/>
      <c r="R32" s="419"/>
      <c r="S32" s="419"/>
      <c r="T32" s="419"/>
      <c r="U32" s="419"/>
      <c r="V32" s="419"/>
      <c r="W32" s="419"/>
      <c r="X32" s="419"/>
      <c r="Y32" s="419"/>
      <c r="Z32" s="432"/>
      <c r="AA32" s="421">
        <f t="shared" si="9"/>
      </c>
    </row>
    <row r="33" ht="20.5" customHeight="1">
      <c r="B33" s="167"/>
      <c r="C33" s="706"/>
      <c r="D33" s="724"/>
      <c r="E33" s="172" t="s">
        <v>36</v>
      </c>
      <c r="F33" s="212" t="s">
        <v>289</v>
      </c>
      <c r="G33" s="340">
        <f>+'ｱ.燃え殻'!$AH$12</f>
      </c>
      <c r="H33" s="340">
        <f>+'ｲ.汚泥'!$AH$12</f>
      </c>
      <c r="I33" s="340">
        <f>+'ｳ.廃油'!$AH$12</f>
      </c>
      <c r="J33" s="340">
        <f>+'ｴ.廃酸'!$AH$12</f>
      </c>
      <c r="K33" s="340">
        <f>+'ｵ.廃ｱﾙｶﾘ'!$AH$12</f>
      </c>
      <c r="L33" s="340">
        <f>+'ｶ.廃ﾌﾟﾗ類'!$AH$12</f>
      </c>
      <c r="M33" s="340">
        <f>+'ｷ.紙くず'!$AH$12</f>
      </c>
      <c r="N33" s="340">
        <f>+'ｸ.木くず'!$AH$12</f>
      </c>
      <c r="O33" s="340">
        <f>+'ｹ.繊維くず'!$AH$12</f>
      </c>
      <c r="P33" s="340">
        <f>+'ｺ.動植物性残さ'!$AH$12</f>
      </c>
      <c r="Q33" s="340">
        <f>+'ｻ.動物系固形不要物'!$AH$12</f>
      </c>
      <c r="R33" s="340">
        <f>+'ｼ.ｺﾞﾑくず'!$AH$12</f>
      </c>
      <c r="S33" s="340">
        <f>+'ｽ.金属くず'!$AH$12</f>
      </c>
      <c r="T33" s="340">
        <f>+'ｾ.ｶﾞﾗｽ･ｺﾝｸﾘ･陶磁器くず'!$AH$12</f>
      </c>
      <c r="U33" s="340">
        <f>+'ｿ.鉱さい'!$AH$12</f>
      </c>
      <c r="V33" s="340">
        <f>+'ﾀ.がれき類'!$AH$12</f>
      </c>
      <c r="W33" s="340">
        <f>+'ﾁ.動物のふん尿'!$AH$12</f>
      </c>
      <c r="X33" s="340">
        <f>+'ﾂ.動物の死体'!$AH$12</f>
      </c>
      <c r="Y33" s="340">
        <f>+'ﾃ.ばいじん'!$AH$12</f>
      </c>
      <c r="Z33" s="341">
        <f>+'ﾄ.混合廃棄物その他'!$AH$12</f>
      </c>
      <c r="AA33" s="342">
        <f t="shared" si="9"/>
      </c>
    </row>
    <row r="34" ht="20.5" customHeight="1">
      <c r="B34" s="169" t="s">
        <v>351</v>
      </c>
      <c r="C34" s="706"/>
      <c r="D34" s="725"/>
      <c r="E34" s="172" t="s">
        <v>265</v>
      </c>
      <c r="F34" s="380" t="s">
        <v>290</v>
      </c>
      <c r="G34" s="355">
        <f>+'ｱ.燃え殻'!$AH$15</f>
      </c>
      <c r="H34" s="355">
        <f>+'ｲ.汚泥'!$AH$15</f>
      </c>
      <c r="I34" s="355">
        <f>+'ｳ.廃油'!$AH$15</f>
      </c>
      <c r="J34" s="355">
        <f>+'ｴ.廃酸'!$AH$15</f>
      </c>
      <c r="K34" s="355">
        <f>+'ｵ.廃ｱﾙｶﾘ'!$AH$15</f>
      </c>
      <c r="L34" s="355">
        <f>+'ｶ.廃ﾌﾟﾗ類'!$AH$15</f>
      </c>
      <c r="M34" s="355">
        <f>+'ｷ.紙くず'!$AH$15</f>
      </c>
      <c r="N34" s="355">
        <f>+'ｸ.木くず'!$AH$15</f>
      </c>
      <c r="O34" s="355">
        <f>+'ｹ.繊維くず'!$AH$15</f>
      </c>
      <c r="P34" s="355">
        <f>+'ｺ.動植物性残さ'!$AH$15</f>
      </c>
      <c r="Q34" s="355">
        <f>+'ｻ.動物系固形不要物'!$AH$15</f>
      </c>
      <c r="R34" s="355">
        <f>+'ｼ.ｺﾞﾑくず'!$AH$15</f>
      </c>
      <c r="S34" s="355">
        <f>+'ｽ.金属くず'!$AH$15</f>
      </c>
      <c r="T34" s="355">
        <f>+'ｾ.ｶﾞﾗｽ･ｺﾝｸﾘ･陶磁器くず'!$AH$15</f>
      </c>
      <c r="U34" s="355">
        <f>+'ｿ.鉱さい'!$AH$15</f>
      </c>
      <c r="V34" s="355">
        <f>+'ﾀ.がれき類'!$AH$15</f>
      </c>
      <c r="W34" s="355">
        <f>+'ﾁ.動物のふん尿'!$AH$15</f>
      </c>
      <c r="X34" s="355">
        <f>+'ﾂ.動物の死体'!$AH$15</f>
      </c>
      <c r="Y34" s="355">
        <f>+'ﾃ.ばいじん'!$AH$15</f>
      </c>
      <c r="Z34" s="356">
        <f>+'ﾄ.混合廃棄物その他'!$AH$15</f>
      </c>
      <c r="AA34" s="357">
        <f t="shared" si="9"/>
      </c>
    </row>
    <row r="35" ht="20.5" customHeight="1">
      <c r="B35" s="169" t="s">
        <v>352</v>
      </c>
      <c r="C35" s="706"/>
      <c r="D35" s="123" t="s">
        <v>177</v>
      </c>
      <c r="E35" s="703" t="s">
        <v>292</v>
      </c>
      <c r="F35" s="704"/>
      <c r="G35" s="352">
        <f t="shared" si="3" ref="G35:Z35">+G36+G40</f>
      </c>
      <c r="H35" s="352">
        <f t="shared" si="3"/>
      </c>
      <c r="I35" s="352">
        <f t="shared" si="3"/>
      </c>
      <c r="J35" s="352">
        <f t="shared" si="3"/>
      </c>
      <c r="K35" s="352">
        <f t="shared" si="3"/>
      </c>
      <c r="L35" s="352">
        <f t="shared" si="3"/>
      </c>
      <c r="M35" s="352">
        <f t="shared" si="3"/>
      </c>
      <c r="N35" s="352">
        <f t="shared" si="3"/>
      </c>
      <c r="O35" s="352">
        <f t="shared" si="3"/>
      </c>
      <c r="P35" s="352">
        <f t="shared" si="3"/>
      </c>
      <c r="Q35" s="352">
        <f t="shared" si="3"/>
      </c>
      <c r="R35" s="352">
        <f t="shared" si="3"/>
      </c>
      <c r="S35" s="352">
        <f t="shared" si="3"/>
      </c>
      <c r="T35" s="352">
        <f t="shared" si="3"/>
      </c>
      <c r="U35" s="352">
        <f t="shared" si="3"/>
      </c>
      <c r="V35" s="352">
        <f t="shared" si="3"/>
      </c>
      <c r="W35" s="352">
        <f t="shared" si="3"/>
      </c>
      <c r="X35" s="352">
        <f t="shared" si="3"/>
      </c>
      <c r="Y35" s="352">
        <f t="shared" si="3"/>
      </c>
      <c r="Z35" s="353">
        <f t="shared" si="3"/>
      </c>
      <c r="AA35" s="354">
        <f t="shared" si="9"/>
      </c>
    </row>
    <row r="36" ht="20.5" customHeight="1">
      <c r="B36" s="169">
        <v>6</v>
      </c>
      <c r="C36" s="124"/>
      <c r="D36" s="210"/>
      <c r="E36" s="205" t="s">
        <v>264</v>
      </c>
      <c r="F36" s="383"/>
      <c r="G36" s="358">
        <f t="shared" si="5" ref="G36:Z36">SUM(G37:G39)</f>
      </c>
      <c r="H36" s="358">
        <f t="shared" si="5"/>
      </c>
      <c r="I36" s="358">
        <f t="shared" si="5"/>
      </c>
      <c r="J36" s="358">
        <f t="shared" si="5"/>
      </c>
      <c r="K36" s="358">
        <f t="shared" si="5"/>
      </c>
      <c r="L36" s="358">
        <f t="shared" si="5"/>
      </c>
      <c r="M36" s="358">
        <f t="shared" si="5"/>
      </c>
      <c r="N36" s="358">
        <f t="shared" si="5"/>
      </c>
      <c r="O36" s="358">
        <f t="shared" si="5"/>
      </c>
      <c r="P36" s="358">
        <f t="shared" si="5"/>
      </c>
      <c r="Q36" s="358">
        <f t="shared" si="5"/>
      </c>
      <c r="R36" s="358">
        <f t="shared" si="5"/>
      </c>
      <c r="S36" s="358">
        <f t="shared" si="5"/>
      </c>
      <c r="T36" s="358">
        <f t="shared" si="5"/>
      </c>
      <c r="U36" s="358">
        <f t="shared" si="5"/>
      </c>
      <c r="V36" s="358">
        <f t="shared" si="5"/>
      </c>
      <c r="W36" s="358">
        <f t="shared" si="5"/>
      </c>
      <c r="X36" s="358">
        <f t="shared" si="5"/>
      </c>
      <c r="Y36" s="358">
        <f t="shared" si="5"/>
      </c>
      <c r="Z36" s="359">
        <f t="shared" si="5"/>
      </c>
      <c r="AA36" s="360">
        <f t="shared" si="9"/>
      </c>
    </row>
    <row r="37" ht="20.5" customHeight="1">
      <c r="B37" s="169" t="s">
        <v>227</v>
      </c>
      <c r="C37" s="124"/>
      <c r="D37" s="208"/>
      <c r="E37" s="203"/>
      <c r="F37" s="201" t="s">
        <v>234</v>
      </c>
      <c r="G37" s="361">
        <f>+'ｱ.燃え殻'!$AU$16</f>
      </c>
      <c r="H37" s="361">
        <f>+'ｲ.汚泥'!$AU$16</f>
      </c>
      <c r="I37" s="361">
        <f>+'ｳ.廃油'!$AU$16</f>
      </c>
      <c r="J37" s="361">
        <f>+'ｴ.廃酸'!$AU$16</f>
      </c>
      <c r="K37" s="361">
        <f>+'ｵ.廃ｱﾙｶﾘ'!$AU$16</f>
      </c>
      <c r="L37" s="361">
        <f>+'ｶ.廃ﾌﾟﾗ類'!$AU$13</f>
      </c>
      <c r="M37" s="361">
        <f>+'ｷ.紙くず'!$AU$16</f>
      </c>
      <c r="N37" s="361">
        <f>+'ｸ.木くず'!$AU$16</f>
      </c>
      <c r="O37" s="361">
        <f>+'ｹ.繊維くず'!$AU$16</f>
      </c>
      <c r="P37" s="361">
        <f>+'ｺ.動植物性残さ'!$AU$16</f>
      </c>
      <c r="Q37" s="361">
        <f>+'ｻ.動物系固形不要物'!$AU$16</f>
      </c>
      <c r="R37" s="361">
        <f>+'ｼ.ｺﾞﾑくず'!$AU$16</f>
      </c>
      <c r="S37" s="361">
        <f>+'ｽ.金属くず'!$AU$16</f>
      </c>
      <c r="T37" s="361">
        <f>+'ｾ.ｶﾞﾗｽ･ｺﾝｸﾘ･陶磁器くず'!$AU$16</f>
      </c>
      <c r="U37" s="361">
        <f>+'ｿ.鉱さい'!$AU$16</f>
      </c>
      <c r="V37" s="361">
        <f>+'ﾀ.がれき類'!$AU$16</f>
      </c>
      <c r="W37" s="361">
        <f>+'ﾁ.動物のふん尿'!$AU$16</f>
      </c>
      <c r="X37" s="361">
        <f>+'ﾂ.動物の死体'!$AU$16</f>
      </c>
      <c r="Y37" s="361">
        <f>+'ﾃ.ばいじん'!$AU$16</f>
      </c>
      <c r="Z37" s="362">
        <f>+'ﾄ.混合廃棄物その他'!$AU$16</f>
      </c>
      <c r="AA37" s="363">
        <f t="shared" si="9"/>
      </c>
    </row>
    <row r="38" ht="20.5" customHeight="1">
      <c r="B38" s="169" t="s">
        <v>228</v>
      </c>
      <c r="C38" s="124"/>
      <c r="D38" s="208"/>
      <c r="E38" s="203"/>
      <c r="F38" s="201" t="s">
        <v>260</v>
      </c>
      <c r="G38" s="361">
        <f>+'ｱ.燃え殻'!$AU$17</f>
      </c>
      <c r="H38" s="361">
        <f>+'ｲ.汚泥'!$AU$17</f>
      </c>
      <c r="I38" s="361">
        <f>+'ｳ.廃油'!$AU$17</f>
      </c>
      <c r="J38" s="361">
        <f>+'ｴ.廃酸'!$AU$17</f>
      </c>
      <c r="K38" s="361">
        <f>+'ｵ.廃ｱﾙｶﾘ'!$AU$17</f>
      </c>
      <c r="L38" s="361">
        <f>+'ｶ.廃ﾌﾟﾗ類'!$AU$14</f>
      </c>
      <c r="M38" s="361">
        <f>+'ｷ.紙くず'!$AU$17</f>
      </c>
      <c r="N38" s="361">
        <f>+'ｸ.木くず'!$AU$17</f>
      </c>
      <c r="O38" s="361">
        <f>+'ｹ.繊維くず'!$AU$17</f>
      </c>
      <c r="P38" s="361">
        <f>+'ｺ.動植物性残さ'!$AU$17</f>
      </c>
      <c r="Q38" s="361">
        <f>+'ｻ.動物系固形不要物'!$AU$17</f>
      </c>
      <c r="R38" s="361">
        <f>+'ｼ.ｺﾞﾑくず'!$AU$17</f>
      </c>
      <c r="S38" s="361">
        <f>+'ｽ.金属くず'!$AU$17</f>
      </c>
      <c r="T38" s="361">
        <f>+'ｾ.ｶﾞﾗｽ･ｺﾝｸﾘ･陶磁器くず'!$AU$17</f>
      </c>
      <c r="U38" s="361">
        <f>+'ｿ.鉱さい'!$AU$17</f>
      </c>
      <c r="V38" s="361">
        <f>+'ﾀ.がれき類'!$AU$17</f>
      </c>
      <c r="W38" s="361">
        <f>+'ﾁ.動物のふん尿'!$AU$17</f>
      </c>
      <c r="X38" s="361">
        <f>+'ﾂ.動物の死体'!$AU$17</f>
      </c>
      <c r="Y38" s="361">
        <f>+'ﾃ.ばいじん'!$AU$17</f>
      </c>
      <c r="Z38" s="362">
        <f>+'ﾄ.混合廃棄物その他'!$AU$17</f>
      </c>
      <c r="AA38" s="363">
        <f t="shared" si="9"/>
      </c>
    </row>
    <row r="39" ht="20.5" customHeight="1">
      <c r="B39" s="169" t="s">
        <v>229</v>
      </c>
      <c r="C39" s="124"/>
      <c r="D39" s="208"/>
      <c r="E39" s="204"/>
      <c r="F39" s="201" t="s">
        <v>259</v>
      </c>
      <c r="G39" s="361">
        <f>+'ｱ.燃え殻'!$AU$18</f>
      </c>
      <c r="H39" s="361">
        <f>+'ｲ.汚泥'!$AU$18</f>
      </c>
      <c r="I39" s="361">
        <f>+'ｳ.廃油'!$AU$18</f>
      </c>
      <c r="J39" s="361">
        <f>+'ｴ.廃酸'!$AU$18</f>
      </c>
      <c r="K39" s="361">
        <f>+'ｵ.廃ｱﾙｶﾘ'!$AU$18</f>
      </c>
      <c r="L39" s="361">
        <f>+'ｶ.廃ﾌﾟﾗ類'!$AU$15</f>
      </c>
      <c r="M39" s="361">
        <f>+'ｷ.紙くず'!$AU$18</f>
      </c>
      <c r="N39" s="361">
        <f>+'ｸ.木くず'!$AU$18</f>
      </c>
      <c r="O39" s="361">
        <f>+'ｹ.繊維くず'!$AU$18</f>
      </c>
      <c r="P39" s="361">
        <f>+'ｺ.動植物性残さ'!$AU$18</f>
      </c>
      <c r="Q39" s="361">
        <f>+'ｻ.動物系固形不要物'!$AU$18</f>
      </c>
      <c r="R39" s="361">
        <f>+'ｼ.ｺﾞﾑくず'!$AU$18</f>
      </c>
      <c r="S39" s="361">
        <f>+'ｽ.金属くず'!$AU$18</f>
      </c>
      <c r="T39" s="361">
        <f>+'ｾ.ｶﾞﾗｽ･ｺﾝｸﾘ･陶磁器くず'!$AU$18</f>
      </c>
      <c r="U39" s="361">
        <f>+'ｿ.鉱さい'!$AU$18</f>
      </c>
      <c r="V39" s="361">
        <f>+'ﾀ.がれき類'!$AU$18</f>
      </c>
      <c r="W39" s="361">
        <f>+'ﾁ.動物のふん尿'!$AU$18</f>
      </c>
      <c r="X39" s="361">
        <f>+'ﾂ.動物の死体'!$AU$18</f>
      </c>
      <c r="Y39" s="361">
        <f>+'ﾃ.ばいじん'!$AU$18</f>
      </c>
      <c r="Z39" s="362">
        <f>+'ﾄ.混合廃棄物その他'!$AU$18</f>
      </c>
      <c r="AA39" s="363">
        <f t="shared" si="9"/>
      </c>
    </row>
    <row r="40" ht="20.5" customHeight="1" thickBot="1">
      <c r="B40" s="169" t="s">
        <v>230</v>
      </c>
      <c r="C40" s="213"/>
      <c r="D40" s="214"/>
      <c r="E40" s="215" t="s">
        <v>263</v>
      </c>
      <c r="F40" s="381"/>
      <c r="G40" s="364">
        <f>+'ｱ.燃え殻'!$AO$21</f>
      </c>
      <c r="H40" s="364">
        <f>+'ｲ.汚泥'!$AO$21</f>
      </c>
      <c r="I40" s="364">
        <f>+'ｳ.廃油'!$AO$21</f>
      </c>
      <c r="J40" s="364">
        <f>+'ｴ.廃酸'!$AO$21</f>
      </c>
      <c r="K40" s="364">
        <f>+'ｵ.廃ｱﾙｶﾘ'!$AO$21</f>
      </c>
      <c r="L40" s="364">
        <f>+'ｶ.廃ﾌﾟﾗ類'!$AO$21</f>
      </c>
      <c r="M40" s="364">
        <f>+'ｷ.紙くず'!$AO$21</f>
      </c>
      <c r="N40" s="364">
        <f>+'ｸ.木くず'!$AO$21</f>
      </c>
      <c r="O40" s="364">
        <f>+'ｹ.繊維くず'!$AO$21</f>
      </c>
      <c r="P40" s="364">
        <f>+'ｺ.動植物性残さ'!$AO$21</f>
      </c>
      <c r="Q40" s="364">
        <f>+'ｻ.動物系固形不要物'!$AO$21</f>
      </c>
      <c r="R40" s="364">
        <f>+'ｼ.ｺﾞﾑくず'!$AO$21</f>
      </c>
      <c r="S40" s="364">
        <f>+'ｽ.金属くず'!$AO$21</f>
      </c>
      <c r="T40" s="364">
        <f>+'ｾ.ｶﾞﾗｽ･ｺﾝｸﾘ･陶磁器くず'!$AO$21</f>
      </c>
      <c r="U40" s="364">
        <f>+'ｿ.鉱さい'!$AO$21</f>
      </c>
      <c r="V40" s="364">
        <f>+'ﾀ.がれき類'!$AO$21</f>
      </c>
      <c r="W40" s="364">
        <f>+'ﾁ.動物のふん尿'!$AO$21</f>
      </c>
      <c r="X40" s="364">
        <f>+'ﾂ.動物の死体'!$AO$21</f>
      </c>
      <c r="Y40" s="364">
        <f>+'ﾃ.ばいじん'!$AO$21</f>
      </c>
      <c r="Z40" s="365">
        <f>+'ﾄ.混合廃棄物その他'!$AO$21</f>
      </c>
      <c r="AA40" s="366">
        <f t="shared" si="9"/>
      </c>
    </row>
    <row r="41" ht="20.5" customHeight="1">
      <c r="B41" s="167"/>
      <c r="C41" s="721" t="s">
        <v>172</v>
      </c>
      <c r="D41" s="123" t="s">
        <v>178</v>
      </c>
      <c r="E41" s="728" t="s">
        <v>235</v>
      </c>
      <c r="F41" s="729"/>
      <c r="G41" s="367">
        <f t="shared" si="4" ref="G41:Z41">+G42+G46</f>
        <v>0</v>
      </c>
      <c r="H41" s="367">
        <f t="shared" si="4"/>
        <v>9657.1</v>
      </c>
      <c r="I41" s="367">
        <f t="shared" si="4"/>
        <v>0</v>
      </c>
      <c r="J41" s="367">
        <f t="shared" si="4"/>
        <v>0</v>
      </c>
      <c r="K41" s="367">
        <f t="shared" si="4"/>
        <v>0</v>
      </c>
      <c r="L41" s="367">
        <f t="shared" si="4"/>
        <v>328.9</v>
      </c>
      <c r="M41" s="367">
        <f t="shared" si="4"/>
        <v>204.4</v>
      </c>
      <c r="N41" s="367">
        <f t="shared" si="4"/>
        <v>1302.3000000000002</v>
      </c>
      <c r="O41" s="367">
        <f t="shared" si="4"/>
        <v>0</v>
      </c>
      <c r="P41" s="367">
        <f t="shared" si="4"/>
        <v>0</v>
      </c>
      <c r="Q41" s="367">
        <f t="shared" si="4"/>
        <v>0</v>
      </c>
      <c r="R41" s="367">
        <f t="shared" si="4"/>
        <v>0</v>
      </c>
      <c r="S41" s="367">
        <f t="shared" si="4"/>
        <v>67.7</v>
      </c>
      <c r="T41" s="367">
        <f t="shared" si="4"/>
        <v>118.1</v>
      </c>
      <c r="U41" s="367">
        <f t="shared" si="4"/>
        <v>0</v>
      </c>
      <c r="V41" s="367">
        <f t="shared" si="4"/>
        <v>10245.1</v>
      </c>
      <c r="W41" s="367">
        <f t="shared" si="4"/>
        <v>0</v>
      </c>
      <c r="X41" s="367">
        <f t="shared" si="4"/>
        <v>0</v>
      </c>
      <c r="Y41" s="367">
        <f t="shared" si="4"/>
        <v>0</v>
      </c>
      <c r="Z41" s="368">
        <f t="shared" si="4"/>
        <v>1717.1</v>
      </c>
      <c r="AA41" s="369">
        <f t="shared" si="9"/>
      </c>
    </row>
    <row r="42" ht="20.5" customHeight="1">
      <c r="B42" s="167"/>
      <c r="C42" s="721"/>
      <c r="D42" s="207"/>
      <c r="E42" s="205" t="s">
        <v>261</v>
      </c>
      <c r="F42" s="383"/>
      <c r="G42" s="358">
        <f t="shared" si="6" ref="G42:Z42">SUM(G43:G45)</f>
        <v>0</v>
      </c>
      <c r="H42" s="358">
        <f t="shared" si="6"/>
        <v>9657.1</v>
      </c>
      <c r="I42" s="358">
        <f t="shared" si="6"/>
        <v>0</v>
      </c>
      <c r="J42" s="358">
        <f t="shared" si="6"/>
        <v>0</v>
      </c>
      <c r="K42" s="358">
        <f t="shared" si="6"/>
        <v>0</v>
      </c>
      <c r="L42" s="358">
        <f t="shared" si="6"/>
        <v>328.9</v>
      </c>
      <c r="M42" s="358">
        <f t="shared" si="6"/>
        <v>204.4</v>
      </c>
      <c r="N42" s="358">
        <f t="shared" si="6"/>
        <v>1302.3000000000002</v>
      </c>
      <c r="O42" s="358">
        <f t="shared" si="6"/>
        <v>0</v>
      </c>
      <c r="P42" s="358">
        <f t="shared" si="6"/>
        <v>0</v>
      </c>
      <c r="Q42" s="358">
        <f t="shared" si="6"/>
        <v>0</v>
      </c>
      <c r="R42" s="358">
        <f t="shared" si="6"/>
        <v>0</v>
      </c>
      <c r="S42" s="358">
        <f t="shared" si="6"/>
        <v>67.7</v>
      </c>
      <c r="T42" s="358">
        <f t="shared" si="6"/>
        <v>118.1</v>
      </c>
      <c r="U42" s="358">
        <f t="shared" si="6"/>
        <v>0</v>
      </c>
      <c r="V42" s="358">
        <f t="shared" si="6"/>
        <v>10245.1</v>
      </c>
      <c r="W42" s="358">
        <f t="shared" si="6"/>
        <v>0</v>
      </c>
      <c r="X42" s="358">
        <f t="shared" si="6"/>
        <v>0</v>
      </c>
      <c r="Y42" s="358">
        <f t="shared" si="6"/>
        <v>0</v>
      </c>
      <c r="Z42" s="359">
        <f t="shared" si="6"/>
        <v>1713.8</v>
      </c>
      <c r="AA42" s="360">
        <f t="shared" si="9"/>
      </c>
    </row>
    <row r="43" ht="20.5" customHeight="1">
      <c r="B43" s="167"/>
      <c r="C43" s="721"/>
      <c r="D43" s="208"/>
      <c r="E43" s="203"/>
      <c r="F43" s="201" t="s">
        <v>234</v>
      </c>
      <c r="G43" s="361">
        <f>+'ｱ.燃え殻'!$AA$28</f>
        <v>0</v>
      </c>
      <c r="H43" s="361">
        <f>+'ｲ.汚泥'!$AA$28</f>
        <v>3235.4</v>
      </c>
      <c r="I43" s="361">
        <f>+'ｳ.廃油'!$AA$28</f>
        <v>0</v>
      </c>
      <c r="J43" s="361">
        <f>+'ｴ.廃酸'!$AA$28</f>
        <v>0</v>
      </c>
      <c r="K43" s="361">
        <f>+'ｵ.廃ｱﾙｶﾘ'!$AA$28</f>
        <v>0</v>
      </c>
      <c r="L43" s="361">
        <f>+'ｶ.廃ﾌﾟﾗ類'!$AA$28</f>
        <v>66.5</v>
      </c>
      <c r="M43" s="361">
        <f>+'ｷ.紙くず'!$AA$28</f>
        <v>0.3</v>
      </c>
      <c r="N43" s="361">
        <f>+'ｸ.木くず'!$AA$28</f>
        <v>817.7</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0</v>
      </c>
      <c r="U43" s="361">
        <f>+'ｿ.鉱さい'!$AA$28</f>
        <v>0</v>
      </c>
      <c r="V43" s="361">
        <f>+'ﾀ.がれき類'!$AA$28</f>
        <v>3447.3</v>
      </c>
      <c r="W43" s="361">
        <f>+'ﾁ.動物のふん尿'!$AA$28</f>
        <v>0</v>
      </c>
      <c r="X43" s="361">
        <f>+'ﾂ.動物の死体'!$AA$28</f>
        <v>0</v>
      </c>
      <c r="Y43" s="361">
        <f>+'ﾃ.ばいじん'!$AA$28</f>
        <v>0</v>
      </c>
      <c r="Z43" s="362">
        <f>+'ﾄ.混合廃棄物その他'!$AA$28</f>
        <v>8.1</v>
      </c>
      <c r="AA43" s="363">
        <f t="shared" si="9"/>
      </c>
    </row>
    <row r="44" ht="20.5" customHeight="1">
      <c r="B44" s="167"/>
      <c r="C44" s="721"/>
      <c r="D44" s="208"/>
      <c r="E44" s="203"/>
      <c r="F44" s="201" t="s">
        <v>260</v>
      </c>
      <c r="G44" s="361">
        <f>+'ｱ.燃え殻'!$AA$29</f>
        <v>0</v>
      </c>
      <c r="H44" s="361">
        <f>+'ｲ.汚泥'!$AA$29</f>
        <v>6421.7</v>
      </c>
      <c r="I44" s="361">
        <f>+'ｳ.廃油'!$AA$29</f>
        <v>0</v>
      </c>
      <c r="J44" s="361">
        <f>+'ｴ.廃酸'!$AA$29</f>
        <v>0</v>
      </c>
      <c r="K44" s="361">
        <f>+'ｵ.廃ｱﾙｶﾘ'!$AA$29</f>
        <v>0</v>
      </c>
      <c r="L44" s="361">
        <f>+'ｶ.廃ﾌﾟﾗ類'!$AA$29</f>
        <v>262.4</v>
      </c>
      <c r="M44" s="361">
        <f>+'ｷ.紙くず'!$AA$29</f>
        <v>204.1</v>
      </c>
      <c r="N44" s="361">
        <f>+'ｸ.木くず'!$AA$29</f>
        <v>484.6</v>
      </c>
      <c r="O44" s="361">
        <f>+'ｹ.繊維くず'!$AA$29</f>
        <v>0</v>
      </c>
      <c r="P44" s="361">
        <f>+'ｺ.動植物性残さ'!$AA$29</f>
        <v>0</v>
      </c>
      <c r="Q44" s="361">
        <f>+'ｻ.動物系固形不要物'!$AA$29</f>
        <v>0</v>
      </c>
      <c r="R44" s="361">
        <f>+'ｼ.ｺﾞﾑくず'!$AA$29</f>
        <v>0</v>
      </c>
      <c r="S44" s="361">
        <f>+'ｽ.金属くず'!$AA$29</f>
        <v>67.7</v>
      </c>
      <c r="T44" s="361">
        <f>+'ｾ.ｶﾞﾗｽ･ｺﾝｸﾘ･陶磁器くず'!$AA$29</f>
        <v>118.1</v>
      </c>
      <c r="U44" s="361">
        <f>+'ｿ.鉱さい'!$AA$29</f>
        <v>0</v>
      </c>
      <c r="V44" s="361">
        <f>+'ﾀ.がれき類'!$AA$29</f>
        <v>6797.8</v>
      </c>
      <c r="W44" s="361">
        <f>+'ﾁ.動物のふん尿'!$AA$29</f>
        <v>0</v>
      </c>
      <c r="X44" s="361">
        <f>+'ﾂ.動物の死体'!$AA$29</f>
        <v>0</v>
      </c>
      <c r="Y44" s="361">
        <f>+'ﾃ.ばいじん'!$AA$29</f>
        <v>0</v>
      </c>
      <c r="Z44" s="362">
        <f>+'ﾄ.混合廃棄物その他'!$AA$29</f>
        <v>1705.7</v>
      </c>
      <c r="AA44" s="363">
        <f t="shared" si="9"/>
      </c>
    </row>
    <row r="45" ht="20.5" customHeight="1">
      <c r="B45" s="167"/>
      <c r="C45" s="721"/>
      <c r="D45" s="208"/>
      <c r="E45" s="204"/>
      <c r="F45" s="202" t="s">
        <v>259</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9"/>
      </c>
    </row>
    <row r="46" ht="20.5" customHeight="1" thickBot="1">
      <c r="B46" s="167"/>
      <c r="C46" s="722"/>
      <c r="D46" s="209"/>
      <c r="E46" s="206" t="s">
        <v>262</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3.3</v>
      </c>
      <c r="AA46" s="366">
        <f t="shared" si="9"/>
      </c>
    </row>
    <row r="47" ht="20.5" customHeight="1">
      <c r="B47" s="167"/>
      <c r="C47" s="122" t="s">
        <v>236</v>
      </c>
      <c r="D47" s="726" t="s">
        <v>293</v>
      </c>
      <c r="E47" s="726"/>
      <c r="F47" s="727"/>
      <c r="G47" s="370">
        <f>+'ｱ.燃え殻'!$AL$27</f>
      </c>
      <c r="H47" s="370">
        <f>+'ｲ.汚泥'!$AL$27</f>
      </c>
      <c r="I47" s="370">
        <f>+'ｳ.廃油'!$AL$27</f>
      </c>
      <c r="J47" s="370">
        <f>+'ｴ.廃酸'!$AL$27</f>
      </c>
      <c r="K47" s="370">
        <f>+'ｵ.廃ｱﾙｶﾘ'!$AL$27</f>
      </c>
      <c r="L47" s="370">
        <f>+'ｶ.廃ﾌﾟﾗ類'!$AL$27</f>
      </c>
      <c r="M47" s="370">
        <f>+'ｷ.紙くず'!$AL$27</f>
      </c>
      <c r="N47" s="370">
        <f>+'ｸ.木くず'!$AL$27</f>
      </c>
      <c r="O47" s="370">
        <f>+'ｹ.繊維くず'!$AL$27</f>
      </c>
      <c r="P47" s="370">
        <f>+'ｺ.動植物性残さ'!$AL$27</f>
      </c>
      <c r="Q47" s="370">
        <f>+'ｻ.動物系固形不要物'!$AL$27</f>
      </c>
      <c r="R47" s="370">
        <f>+'ｼ.ｺﾞﾑくず'!$AL$27</f>
      </c>
      <c r="S47" s="370">
        <f>+'ｽ.金属くず'!$AL$27</f>
      </c>
      <c r="T47" s="370">
        <f>+'ｾ.ｶﾞﾗｽ･ｺﾝｸﾘ･陶磁器くず'!$AL$27</f>
      </c>
      <c r="U47" s="370">
        <f>+'ｿ.鉱さい'!$AL$27</f>
      </c>
      <c r="V47" s="370">
        <f>+'ﾀ.がれき類'!$AL$27</f>
      </c>
      <c r="W47" s="370">
        <f>+'ﾁ.動物のふん尿'!$AL$27</f>
      </c>
      <c r="X47" s="370">
        <f>+'ﾂ.動物の死体'!$AL$27</f>
      </c>
      <c r="Y47" s="370">
        <f>+'ﾃ.ばいじん'!$AL$27</f>
      </c>
      <c r="Z47" s="371">
        <f>+'ﾄ.混合廃棄物その他'!$AL$27</f>
      </c>
      <c r="AA47" s="372">
        <f t="shared" si="9"/>
      </c>
    </row>
    <row r="48" ht="20.5" customHeight="1">
      <c r="B48" s="167"/>
      <c r="C48" s="173"/>
      <c r="D48" s="172" t="s">
        <v>187</v>
      </c>
      <c r="E48" s="703" t="s">
        <v>237</v>
      </c>
      <c r="F48" s="704"/>
      <c r="G48" s="373">
        <f>+'ｱ.燃え殻'!$AL$30</f>
      </c>
      <c r="H48" s="373">
        <f>+'ｲ.汚泥'!$AL$30</f>
      </c>
      <c r="I48" s="373">
        <f>+'ｳ.廃油'!$AL$30</f>
      </c>
      <c r="J48" s="373">
        <f>+'ｴ.廃酸'!$AL$30</f>
      </c>
      <c r="K48" s="373">
        <f>+'ｵ.廃ｱﾙｶﾘ'!$AL$30</f>
      </c>
      <c r="L48" s="373">
        <f>+'ｶ.廃ﾌﾟﾗ類'!$AL$30</f>
      </c>
      <c r="M48" s="373">
        <f>+'ｷ.紙くず'!$AL$30</f>
      </c>
      <c r="N48" s="373">
        <f>+'ｸ.木くず'!$AL$30</f>
      </c>
      <c r="O48" s="373">
        <f>+'ｹ.繊維くず'!$AL$30</f>
      </c>
      <c r="P48" s="373">
        <f>+'ｺ.動植物性残さ'!$AL$30</f>
      </c>
      <c r="Q48" s="373">
        <f>+'ｻ.動物系固形不要物'!$AL$30</f>
      </c>
      <c r="R48" s="373">
        <f>+'ｼ.ｺﾞﾑくず'!$AL$30</f>
      </c>
      <c r="S48" s="373">
        <f>+'ｽ.金属くず'!$AL$30</f>
      </c>
      <c r="T48" s="373">
        <f>+'ｾ.ｶﾞﾗｽ･ｺﾝｸﾘ･陶磁器くず'!$AL$30</f>
      </c>
      <c r="U48" s="373">
        <f>+'ｿ.鉱さい'!$AL$30</f>
      </c>
      <c r="V48" s="373">
        <f>+'ﾀ.がれき類'!$AL$30</f>
      </c>
      <c r="W48" s="373">
        <f>+'ﾁ.動物のふん尿'!$AL$30</f>
      </c>
      <c r="X48" s="373">
        <f>+'ﾂ.動物の死体'!$AL$30</f>
      </c>
      <c r="Y48" s="373">
        <f>+'ﾃ.ばいじん'!$AL$30</f>
      </c>
      <c r="Z48" s="374">
        <f>+'ﾄ.混合廃棄物その他'!$AL$30</f>
      </c>
      <c r="AA48" s="375">
        <f t="shared" si="9"/>
      </c>
    </row>
    <row r="49" ht="20.5" customHeight="1">
      <c r="B49" s="167"/>
      <c r="C49" s="173"/>
      <c r="D49" s="409" t="s">
        <v>189</v>
      </c>
      <c r="E49" s="713" t="s">
        <v>238</v>
      </c>
      <c r="F49" s="714"/>
      <c r="G49" s="422">
        <f>+'ｱ.燃え殻'!$AS$24</f>
      </c>
      <c r="H49" s="422">
        <f>+'ｲ.汚泥'!$AS$24</f>
      </c>
      <c r="I49" s="422">
        <f>+'ｳ.廃油'!$AS$24</f>
      </c>
      <c r="J49" s="422">
        <f>+'ｴ.廃酸'!$AS$24</f>
      </c>
      <c r="K49" s="422">
        <f>+'ｵ.廃ｱﾙｶﾘ'!$AS$24</f>
      </c>
      <c r="L49" s="422">
        <f>+'ｶ.廃ﾌﾟﾗ類'!$AS$24</f>
      </c>
      <c r="M49" s="422">
        <f>+'ｷ.紙くず'!$AS$24</f>
      </c>
      <c r="N49" s="422">
        <f>+'ｸ.木くず'!$AS$24</f>
      </c>
      <c r="O49" s="422">
        <f>+'ｹ.繊維くず'!$AS$24</f>
      </c>
      <c r="P49" s="422">
        <f>+'ｺ.動植物性残さ'!$AS$24</f>
      </c>
      <c r="Q49" s="422">
        <f>+'ｻ.動物系固形不要物'!$AS$24</f>
      </c>
      <c r="R49" s="422">
        <f>+'ｼ.ｺﾞﾑくず'!$AS$24</f>
      </c>
      <c r="S49" s="422">
        <f>+'ｽ.金属くず'!$AS$24</f>
      </c>
      <c r="T49" s="422">
        <f>+'ｾ.ｶﾞﾗｽ･ｺﾝｸﾘ･陶磁器くず'!$AS$24</f>
      </c>
      <c r="U49" s="422">
        <f>+'ｿ.鉱さい'!$AS$24</f>
      </c>
      <c r="V49" s="422">
        <f>+'ﾀ.がれき類'!$AS$24</f>
      </c>
      <c r="W49" s="422">
        <f>+'ﾁ.動物のふん尿'!$AS$24</f>
      </c>
      <c r="X49" s="422">
        <f>+'ﾂ.動物の死体'!$AS$24</f>
      </c>
      <c r="Y49" s="422">
        <f>+'ﾃ.ばいじん'!$AS$24</f>
      </c>
      <c r="Z49" s="423">
        <f>+'ﾄ.混合廃棄物その他'!$AS$24</f>
      </c>
      <c r="AA49" s="424">
        <f t="shared" si="9"/>
      </c>
    </row>
    <row r="50" ht="20.5" customHeight="1">
      <c r="B50" s="167"/>
      <c r="C50" s="173"/>
      <c r="D50" s="410"/>
      <c r="E50" s="730" t="s">
        <v>448</v>
      </c>
      <c r="F50" s="731"/>
      <c r="G50" s="411"/>
      <c r="H50" s="411"/>
      <c r="I50" s="411"/>
      <c r="J50" s="411"/>
      <c r="K50" s="411"/>
      <c r="L50" s="376">
        <f>'ｶ.廃ﾌﾟﾗ類'!AU18</f>
      </c>
      <c r="M50" s="411"/>
      <c r="N50" s="411"/>
      <c r="O50" s="411"/>
      <c r="P50" s="411"/>
      <c r="Q50" s="411"/>
      <c r="R50" s="411"/>
      <c r="S50" s="411"/>
      <c r="T50" s="411"/>
      <c r="U50" s="411"/>
      <c r="V50" s="411"/>
      <c r="W50" s="411"/>
      <c r="X50" s="411"/>
      <c r="Y50" s="411"/>
      <c r="Z50" s="433"/>
      <c r="AA50" s="377">
        <f t="shared" si="9"/>
      </c>
    </row>
    <row r="51" ht="20.5" customHeight="1">
      <c r="B51" s="167"/>
      <c r="C51" s="173"/>
      <c r="D51" s="410"/>
      <c r="E51" s="732" t="s">
        <v>449</v>
      </c>
      <c r="F51" s="699"/>
      <c r="G51" s="415"/>
      <c r="H51" s="415"/>
      <c r="I51" s="415"/>
      <c r="J51" s="415"/>
      <c r="K51" s="415"/>
      <c r="L51" s="376">
        <f>'ｶ.廃ﾌﾟﾗ類'!AU19</f>
      </c>
      <c r="M51" s="415"/>
      <c r="N51" s="415"/>
      <c r="O51" s="415"/>
      <c r="P51" s="415"/>
      <c r="Q51" s="415"/>
      <c r="R51" s="415"/>
      <c r="S51" s="415"/>
      <c r="T51" s="415"/>
      <c r="U51" s="415"/>
      <c r="V51" s="415"/>
      <c r="W51" s="415"/>
      <c r="X51" s="415"/>
      <c r="Y51" s="415"/>
      <c r="Z51" s="433"/>
      <c r="AA51" s="377">
        <f t="shared" si="9"/>
      </c>
    </row>
    <row r="52" ht="20.5" customHeight="1">
      <c r="B52" s="167"/>
      <c r="C52" s="173"/>
      <c r="D52" s="410"/>
      <c r="E52" s="730" t="s">
        <v>450</v>
      </c>
      <c r="F52" s="731"/>
      <c r="G52" s="415"/>
      <c r="H52" s="415"/>
      <c r="I52" s="415"/>
      <c r="J52" s="415"/>
      <c r="K52" s="415"/>
      <c r="L52" s="376">
        <f>'ｶ.廃ﾌﾟﾗ類'!AU20</f>
      </c>
      <c r="M52" s="415"/>
      <c r="N52" s="415"/>
      <c r="O52" s="415"/>
      <c r="P52" s="415"/>
      <c r="Q52" s="415"/>
      <c r="R52" s="415"/>
      <c r="S52" s="415"/>
      <c r="T52" s="415"/>
      <c r="U52" s="415"/>
      <c r="V52" s="415"/>
      <c r="W52" s="415"/>
      <c r="X52" s="415"/>
      <c r="Y52" s="415"/>
      <c r="Z52" s="433"/>
      <c r="AA52" s="377">
        <f t="shared" si="9"/>
      </c>
    </row>
    <row r="53" ht="20.5" customHeight="1">
      <c r="B53" s="167"/>
      <c r="C53" s="173"/>
      <c r="D53" s="216"/>
      <c r="E53" s="733" t="s">
        <v>451</v>
      </c>
      <c r="F53" s="734"/>
      <c r="G53" s="419"/>
      <c r="H53" s="419"/>
      <c r="I53" s="419"/>
      <c r="J53" s="419"/>
      <c r="K53" s="419"/>
      <c r="L53" s="425">
        <f>'ｶ.廃ﾌﾟﾗ類'!AU21</f>
      </c>
      <c r="M53" s="419"/>
      <c r="N53" s="419"/>
      <c r="O53" s="419"/>
      <c r="P53" s="419"/>
      <c r="Q53" s="419"/>
      <c r="R53" s="419"/>
      <c r="S53" s="419"/>
      <c r="T53" s="419"/>
      <c r="U53" s="419"/>
      <c r="V53" s="419"/>
      <c r="W53" s="419"/>
      <c r="X53" s="419"/>
      <c r="Y53" s="419"/>
      <c r="Z53" s="434"/>
      <c r="AA53" s="426">
        <f t="shared" si="9"/>
      </c>
    </row>
    <row r="54" ht="20.5" customHeight="1">
      <c r="B54" s="167"/>
      <c r="C54" s="173"/>
      <c r="D54" s="410" t="s">
        <v>191</v>
      </c>
      <c r="E54" s="703" t="s">
        <v>431</v>
      </c>
      <c r="F54" s="704"/>
      <c r="G54" s="373">
        <f>+'ｱ.燃え殻'!$AS$27</f>
      </c>
      <c r="H54" s="373">
        <f>+'ｲ.汚泥'!$AS$27</f>
      </c>
      <c r="I54" s="373">
        <f>+'ｳ.廃油'!$AS$27</f>
      </c>
      <c r="J54" s="373">
        <f>+'ｴ.廃酸'!$AS$27</f>
      </c>
      <c r="K54" s="373">
        <f>+'ｵ.廃ｱﾙｶﾘ'!$AS$27</f>
      </c>
      <c r="L54" s="373">
        <f>+'ｶ.廃ﾌﾟﾗ類'!$AS$27</f>
      </c>
      <c r="M54" s="373">
        <f>+'ｷ.紙くず'!$AS$27</f>
      </c>
      <c r="N54" s="373">
        <f>+'ｸ.木くず'!$AS$27</f>
      </c>
      <c r="O54" s="373">
        <f>+'ｹ.繊維くず'!$AS$27</f>
      </c>
      <c r="P54" s="373">
        <f>+'ｺ.動植物性残さ'!$AS$27</f>
      </c>
      <c r="Q54" s="373">
        <f>+'ｻ.動物系固形不要物'!$AS$27</f>
      </c>
      <c r="R54" s="373">
        <f>+'ｼ.ｺﾞﾑくず'!$AS$27</f>
      </c>
      <c r="S54" s="373">
        <f>+'ｽ.金属くず'!$AS$27</f>
      </c>
      <c r="T54" s="373">
        <f>+'ｾ.ｶﾞﾗｽ･ｺﾝｸﾘ･陶磁器くず'!$AS$27</f>
      </c>
      <c r="U54" s="373">
        <f>+'ｿ.鉱さい'!$AS$27</f>
      </c>
      <c r="V54" s="373">
        <f>+'ﾀ.がれき類'!$AS$27</f>
      </c>
      <c r="W54" s="373">
        <f>+'ﾁ.動物のふん尿'!$AS$27</f>
      </c>
      <c r="X54" s="373">
        <f>+'ﾂ.動物の死体'!$AS$27</f>
      </c>
      <c r="Y54" s="373">
        <f>+'ﾃ.ばいじん'!$AS$27</f>
      </c>
      <c r="Z54" s="374">
        <f>+'ﾄ.混合廃棄物その他'!$AS$27</f>
      </c>
      <c r="AA54" s="375">
        <f t="shared" si="9"/>
      </c>
    </row>
    <row r="55" ht="20.5" customHeight="1" thickBot="1">
      <c r="B55" s="168"/>
      <c r="C55" s="174"/>
      <c r="D55" s="412" t="s">
        <v>192</v>
      </c>
      <c r="E55" s="719" t="s">
        <v>432</v>
      </c>
      <c r="F55" s="720"/>
      <c r="G55" s="427">
        <f>+'ｱ.燃え殻'!$AS$31</f>
      </c>
      <c r="H55" s="427">
        <f>+'ｲ.汚泥'!$AS$31</f>
      </c>
      <c r="I55" s="427">
        <f>+'ｳ.廃油'!$AS$31</f>
      </c>
      <c r="J55" s="427">
        <f>+'ｴ.廃酸'!$AS$31</f>
      </c>
      <c r="K55" s="427">
        <f>+'ｵ.廃ｱﾙｶﾘ'!$AS$31</f>
      </c>
      <c r="L55" s="427">
        <f>+'ｶ.廃ﾌﾟﾗ類'!$AS$31</f>
      </c>
      <c r="M55" s="427">
        <f>+'ｷ.紙くず'!$AS$31</f>
      </c>
      <c r="N55" s="427">
        <f>+'ｸ.木くず'!$AS$31</f>
      </c>
      <c r="O55" s="427">
        <f>+'ｹ.繊維くず'!$AS$31</f>
      </c>
      <c r="P55" s="427">
        <f>+'ｺ.動植物性残さ'!$AS$31</f>
      </c>
      <c r="Q55" s="427">
        <f>+'ｻ.動物系固形不要物'!$AS$31</f>
      </c>
      <c r="R55" s="427">
        <f>+'ｼ.ｺﾞﾑくず'!$AS$31</f>
      </c>
      <c r="S55" s="427">
        <f>+'ｽ.金属くず'!$AS$31</f>
      </c>
      <c r="T55" s="427">
        <f>+'ｾ.ｶﾞﾗｽ･ｺﾝｸﾘ･陶磁器くず'!$AS$31</f>
      </c>
      <c r="U55" s="427">
        <f>+'ｿ.鉱さい'!$AS$31</f>
      </c>
      <c r="V55" s="427">
        <f>+'ﾀ.がれき類'!$AS$31</f>
      </c>
      <c r="W55" s="427">
        <f>+'ﾁ.動物のふん尿'!$AS$31</f>
      </c>
      <c r="X55" s="427">
        <f>+'ﾂ.動物の死体'!$AS$31</f>
      </c>
      <c r="Y55" s="427">
        <f>+'ﾃ.ばいじん'!$AS$31</f>
      </c>
      <c r="Z55" s="428">
        <f>+'ﾄ.混合廃棄物その他'!$AS$31</f>
      </c>
      <c r="AA55" s="429">
        <f t="shared" si="9"/>
      </c>
    </row>
    <row r="56" ht="20.15" customHeight="1">
      <c r="G56" s="9" t="s">
        <v>104</v>
      </c>
    </row>
    <row r="58" s="406" customFormat="1" ht="1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406" customFormat="1" ht="1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406" customFormat="1" ht="1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406" customFormat="1" ht="1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406" customFormat="1" ht="1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406" customFormat="1" ht="11">
      <c r="G63" s="406">
        <f t="shared" si="7" ref="G63:Z63">IF(G9="0",+G19+G20,+G9+G19+G20)</f>
        <v>0</v>
      </c>
      <c r="H63" s="406">
        <f t="shared" si="7"/>
        <v>14116.7</v>
      </c>
      <c r="I63" s="406">
        <f t="shared" si="7"/>
        <v>0.1</v>
      </c>
      <c r="J63" s="406">
        <f t="shared" si="7"/>
        <v>0</v>
      </c>
      <c r="K63" s="406">
        <f t="shared" si="7"/>
        <v>0</v>
      </c>
      <c r="L63" s="406">
        <f t="shared" si="7"/>
        <v>684.0999999999999</v>
      </c>
      <c r="M63" s="406">
        <f t="shared" si="7"/>
        <v>283.6</v>
      </c>
      <c r="N63" s="406">
        <f t="shared" si="7"/>
        <v>2285.2000000000003</v>
      </c>
      <c r="O63" s="406">
        <f t="shared" si="7"/>
        <v>0</v>
      </c>
      <c r="P63" s="406">
        <f t="shared" si="7"/>
        <v>0</v>
      </c>
      <c r="Q63" s="406">
        <f t="shared" si="7"/>
        <v>0</v>
      </c>
      <c r="R63" s="406">
        <f t="shared" si="7"/>
        <v>0</v>
      </c>
      <c r="S63" s="406">
        <f t="shared" si="7"/>
        <v>206</v>
      </c>
      <c r="T63" s="406">
        <f t="shared" si="7"/>
        <v>385.4</v>
      </c>
      <c r="U63" s="406">
        <f t="shared" si="7"/>
        <v>0</v>
      </c>
      <c r="V63" s="406">
        <f t="shared" si="7"/>
        <v>15737.8</v>
      </c>
      <c r="W63" s="406">
        <f t="shared" si="7"/>
        <v>0</v>
      </c>
      <c r="X63" s="406">
        <f t="shared" si="7"/>
        <v>0</v>
      </c>
      <c r="Y63" s="406">
        <f t="shared" si="7"/>
        <v>0</v>
      </c>
      <c r="Z63" s="406">
        <f t="shared" si="7"/>
        <v>3027</v>
      </c>
      <c r="AA63" s="407">
        <f>+AA9+AA19+AA20</f>
        <v>36725.9</v>
      </c>
    </row>
    <row r="64" s="406" customFormat="1" ht="13">
      <c r="F64" s="408"/>
    </row>
    <row r="65" s="406" customFormat="1" ht="13">
      <c r="F65" s="408"/>
    </row>
    <row r="66" s="406" customFormat="1" ht="13">
      <c r="F66" s="408"/>
    </row>
    <row r="67" s="406" customFormat="1" ht="13">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priority="1" stopIfTrue="1" dxfId="99">
      <formula>$G$58=1</formula>
    </cfRule>
  </conditionalFormatting>
  <conditionalFormatting sqref="G24">
    <cfRule type="expression" priority="2" stopIfTrue="1" dxfId="98">
      <formula>$G$59=1</formula>
    </cfRule>
  </conditionalFormatting>
  <conditionalFormatting sqref="G48">
    <cfRule type="expression" priority="3" stopIfTrue="1" dxfId="97">
      <formula>$G$60=1</formula>
    </cfRule>
  </conditionalFormatting>
  <conditionalFormatting sqref="G54">
    <cfRule type="expression" priority="4" stopIfTrue="1" dxfId="96">
      <formula>$G$61=1</formula>
    </cfRule>
  </conditionalFormatting>
  <conditionalFormatting sqref="G55">
    <cfRule type="expression" priority="5" stopIfTrue="1" dxfId="95">
      <formula>$G$62=1</formula>
    </cfRule>
  </conditionalFormatting>
  <conditionalFormatting sqref="H23">
    <cfRule type="expression" priority="6" stopIfTrue="1" dxfId="94">
      <formula>$H$58=1</formula>
    </cfRule>
  </conditionalFormatting>
  <conditionalFormatting sqref="H24">
    <cfRule type="expression" priority="7" stopIfTrue="1" dxfId="93">
      <formula>$H$59=1</formula>
    </cfRule>
  </conditionalFormatting>
  <conditionalFormatting sqref="H48">
    <cfRule type="expression" priority="8" stopIfTrue="1" dxfId="92">
      <formula>$H$60=1</formula>
    </cfRule>
  </conditionalFormatting>
  <conditionalFormatting sqref="H54">
    <cfRule type="expression" priority="9" stopIfTrue="1" dxfId="91">
      <formula>$H$61=1</formula>
    </cfRule>
  </conditionalFormatting>
  <conditionalFormatting sqref="H55">
    <cfRule type="expression" priority="10" stopIfTrue="1" dxfId="90">
      <formula>$H$62=1</formula>
    </cfRule>
  </conditionalFormatting>
  <conditionalFormatting sqref="I23">
    <cfRule type="expression" priority="11" stopIfTrue="1" dxfId="89">
      <formula>$I$58=1</formula>
    </cfRule>
  </conditionalFormatting>
  <conditionalFormatting sqref="I24">
    <cfRule type="expression" priority="12" stopIfTrue="1" dxfId="88">
      <formula>$I$59=1</formula>
    </cfRule>
  </conditionalFormatting>
  <conditionalFormatting sqref="I54">
    <cfRule type="expression" priority="13" stopIfTrue="1" dxfId="86">
      <formula>$I$61=1</formula>
    </cfRule>
  </conditionalFormatting>
  <conditionalFormatting sqref="I55">
    <cfRule type="expression" priority="14" stopIfTrue="1" dxfId="85">
      <formula>$I$62=1</formula>
    </cfRule>
  </conditionalFormatting>
  <conditionalFormatting sqref="J23">
    <cfRule type="expression" priority="15" stopIfTrue="1" dxfId="84">
      <formula>$J$58=1</formula>
    </cfRule>
  </conditionalFormatting>
  <conditionalFormatting sqref="J24">
    <cfRule type="expression" priority="16" stopIfTrue="1" dxfId="83">
      <formula>$J$59=1</formula>
    </cfRule>
  </conditionalFormatting>
  <conditionalFormatting sqref="J48">
    <cfRule type="expression" priority="17" stopIfTrue="1" dxfId="82">
      <formula>$J$60=1</formula>
    </cfRule>
  </conditionalFormatting>
  <conditionalFormatting sqref="J54">
    <cfRule type="expression" priority="18" stopIfTrue="1" dxfId="81">
      <formula>$J$61=1</formula>
    </cfRule>
  </conditionalFormatting>
  <conditionalFormatting sqref="J55">
    <cfRule type="expression" priority="19" stopIfTrue="1" dxfId="80">
      <formula>$J$62=1</formula>
    </cfRule>
  </conditionalFormatting>
  <conditionalFormatting sqref="K23">
    <cfRule type="expression" priority="20" stopIfTrue="1" dxfId="79">
      <formula>$K$58=1</formula>
    </cfRule>
  </conditionalFormatting>
  <conditionalFormatting sqref="K24">
    <cfRule type="expression" priority="21" stopIfTrue="1" dxfId="78">
      <formula>$K$59=1</formula>
    </cfRule>
  </conditionalFormatting>
  <conditionalFormatting sqref="K48">
    <cfRule type="expression" priority="22" stopIfTrue="1" dxfId="77">
      <formula>$K$60=1</formula>
    </cfRule>
  </conditionalFormatting>
  <conditionalFormatting sqref="K54">
    <cfRule type="expression" priority="23" stopIfTrue="1" dxfId="76">
      <formula>$K$61=1</formula>
    </cfRule>
  </conditionalFormatting>
  <conditionalFormatting sqref="K55">
    <cfRule type="expression" priority="24" stopIfTrue="1" dxfId="75">
      <formula>$K$62=1</formula>
    </cfRule>
  </conditionalFormatting>
  <conditionalFormatting sqref="L23">
    <cfRule type="expression" priority="25" stopIfTrue="1" dxfId="74">
      <formula>$L$58=1</formula>
    </cfRule>
  </conditionalFormatting>
  <conditionalFormatting sqref="L24">
    <cfRule type="expression" priority="26" stopIfTrue="1" dxfId="73">
      <formula>$L$59=1</formula>
    </cfRule>
  </conditionalFormatting>
  <conditionalFormatting sqref="L48">
    <cfRule type="expression" priority="27" stopIfTrue="1" dxfId="72">
      <formula>$L$60=1</formula>
    </cfRule>
  </conditionalFormatting>
  <conditionalFormatting sqref="L54">
    <cfRule type="expression" priority="28" stopIfTrue="1" dxfId="71">
      <formula>$L$61=1</formula>
    </cfRule>
  </conditionalFormatting>
  <conditionalFormatting sqref="L55">
    <cfRule type="expression" priority="29" stopIfTrue="1" dxfId="70">
      <formula>$L$62=1</formula>
    </cfRule>
  </conditionalFormatting>
  <conditionalFormatting sqref="M23">
    <cfRule type="expression" priority="30" stopIfTrue="1" dxfId="69">
      <formula>$M$58=1</formula>
    </cfRule>
  </conditionalFormatting>
  <conditionalFormatting sqref="M24">
    <cfRule type="expression" priority="31" stopIfTrue="1" dxfId="68">
      <formula>$M$59=1</formula>
    </cfRule>
  </conditionalFormatting>
  <conditionalFormatting sqref="M48">
    <cfRule type="expression" priority="32" stopIfTrue="1" dxfId="67">
      <formula>$M$60=1</formula>
    </cfRule>
  </conditionalFormatting>
  <conditionalFormatting sqref="M54">
    <cfRule type="expression" priority="33" stopIfTrue="1" dxfId="66">
      <formula>$M$61=1</formula>
    </cfRule>
  </conditionalFormatting>
  <conditionalFormatting sqref="M55">
    <cfRule type="expression" priority="34" stopIfTrue="1" dxfId="65">
      <formula>$M$62=1</formula>
    </cfRule>
  </conditionalFormatting>
  <conditionalFormatting sqref="N23">
    <cfRule type="expression" priority="35" stopIfTrue="1" dxfId="64">
      <formula>$N$58=1</formula>
    </cfRule>
  </conditionalFormatting>
  <conditionalFormatting sqref="N24">
    <cfRule type="expression" priority="36" stopIfTrue="1" dxfId="63">
      <formula>$N$59=1</formula>
    </cfRule>
  </conditionalFormatting>
  <conditionalFormatting sqref="N48">
    <cfRule type="expression" priority="37" stopIfTrue="1" dxfId="62">
      <formula>$N$60=1</formula>
    </cfRule>
  </conditionalFormatting>
  <conditionalFormatting sqref="N54">
    <cfRule type="expression" priority="38" stopIfTrue="1" dxfId="61">
      <formula>$N$61=1</formula>
    </cfRule>
  </conditionalFormatting>
  <conditionalFormatting sqref="N55">
    <cfRule type="expression" priority="39" stopIfTrue="1" dxfId="60">
      <formula>$N$62=1</formula>
    </cfRule>
  </conditionalFormatting>
  <conditionalFormatting sqref="O23">
    <cfRule type="expression" priority="40" stopIfTrue="1" dxfId="59">
      <formula>$O$58=1</formula>
    </cfRule>
  </conditionalFormatting>
  <conditionalFormatting sqref="O24">
    <cfRule type="expression" priority="41" stopIfTrue="1" dxfId="58">
      <formula>$O$59=1</formula>
    </cfRule>
  </conditionalFormatting>
  <conditionalFormatting sqref="O48">
    <cfRule type="expression" priority="42" stopIfTrue="1" dxfId="57">
      <formula>$O$60=1</formula>
    </cfRule>
  </conditionalFormatting>
  <conditionalFormatting sqref="O54">
    <cfRule type="expression" priority="43" stopIfTrue="1" dxfId="56">
      <formula>$O$61=1</formula>
    </cfRule>
  </conditionalFormatting>
  <conditionalFormatting sqref="O55">
    <cfRule type="expression" priority="44" stopIfTrue="1" dxfId="55">
      <formula>$O$62=1</formula>
    </cfRule>
  </conditionalFormatting>
  <conditionalFormatting sqref="P23">
    <cfRule type="expression" priority="45" stopIfTrue="1" dxfId="54">
      <formula>$P$58=1</formula>
    </cfRule>
  </conditionalFormatting>
  <conditionalFormatting sqref="P48">
    <cfRule type="expression" priority="46" stopIfTrue="1" dxfId="52">
      <formula>$P$60=1</formula>
    </cfRule>
  </conditionalFormatting>
  <conditionalFormatting sqref="P54">
    <cfRule type="expression" priority="47" stopIfTrue="1" dxfId="51">
      <formula>$P$61=1</formula>
    </cfRule>
  </conditionalFormatting>
  <conditionalFormatting sqref="P55">
    <cfRule type="expression" priority="48" stopIfTrue="1" dxfId="50">
      <formula>$P$62=1</formula>
    </cfRule>
  </conditionalFormatting>
  <conditionalFormatting sqref="Q23">
    <cfRule type="expression" priority="49" stopIfTrue="1" dxfId="49">
      <formula>$Q$58=1</formula>
    </cfRule>
  </conditionalFormatting>
  <conditionalFormatting sqref="Q24">
    <cfRule type="expression" priority="50" stopIfTrue="1" dxfId="48">
      <formula>$G$59=1</formula>
    </cfRule>
  </conditionalFormatting>
  <conditionalFormatting sqref="Q48">
    <cfRule type="expression" priority="51" stopIfTrue="1" dxfId="47">
      <formula>$Q$60=1</formula>
    </cfRule>
  </conditionalFormatting>
  <conditionalFormatting sqref="Q54">
    <cfRule type="expression" priority="52" stopIfTrue="1" dxfId="46">
      <formula>$Q$61=1</formula>
    </cfRule>
  </conditionalFormatting>
  <conditionalFormatting sqref="Q55">
    <cfRule type="expression" priority="53" stopIfTrue="1" dxfId="45">
      <formula>$Q$62=1</formula>
    </cfRule>
  </conditionalFormatting>
  <conditionalFormatting sqref="R23">
    <cfRule type="expression" priority="54" stopIfTrue="1" dxfId="44">
      <formula>$R$58=1</formula>
    </cfRule>
  </conditionalFormatting>
  <conditionalFormatting sqref="R24">
    <cfRule type="expression" priority="55" stopIfTrue="1" dxfId="43">
      <formula>$R$59=1</formula>
    </cfRule>
  </conditionalFormatting>
  <conditionalFormatting sqref="R48">
    <cfRule type="expression" priority="56" stopIfTrue="1" dxfId="42">
      <formula>$R$60=1</formula>
    </cfRule>
  </conditionalFormatting>
  <conditionalFormatting sqref="R54">
    <cfRule type="expression" priority="57" stopIfTrue="1" dxfId="41">
      <formula>$R$61=1</formula>
    </cfRule>
  </conditionalFormatting>
  <conditionalFormatting sqref="R55">
    <cfRule type="expression" priority="58" stopIfTrue="1" dxfId="40">
      <formula>$R$62=1</formula>
    </cfRule>
  </conditionalFormatting>
  <conditionalFormatting sqref="S23">
    <cfRule type="expression" priority="59" stopIfTrue="1" dxfId="39">
      <formula>$S$58=1</formula>
    </cfRule>
  </conditionalFormatting>
  <conditionalFormatting sqref="S24">
    <cfRule type="expression" priority="60" stopIfTrue="1" dxfId="38">
      <formula>$S$59=1</formula>
    </cfRule>
  </conditionalFormatting>
  <conditionalFormatting sqref="S48">
    <cfRule type="expression" priority="61" stopIfTrue="1" dxfId="37">
      <formula>$S$60=1</formula>
    </cfRule>
  </conditionalFormatting>
  <conditionalFormatting sqref="S54">
    <cfRule type="expression" priority="62" stopIfTrue="1" dxfId="36">
      <formula>$S$61=1</formula>
    </cfRule>
  </conditionalFormatting>
  <conditionalFormatting sqref="S55">
    <cfRule type="expression" priority="63" stopIfTrue="1" dxfId="35">
      <formula>$S$62=1</formula>
    </cfRule>
  </conditionalFormatting>
  <conditionalFormatting sqref="T23">
    <cfRule type="expression" priority="64" stopIfTrue="1" dxfId="34">
      <formula>$T$58=1</formula>
    </cfRule>
  </conditionalFormatting>
  <conditionalFormatting sqref="T24">
    <cfRule type="expression" priority="65" stopIfTrue="1" dxfId="33">
      <formula>$T$59=1</formula>
    </cfRule>
  </conditionalFormatting>
  <conditionalFormatting sqref="T48">
    <cfRule type="expression" priority="66" stopIfTrue="1" dxfId="32">
      <formula>$T$60=1</formula>
    </cfRule>
  </conditionalFormatting>
  <conditionalFormatting sqref="T54">
    <cfRule type="expression" priority="67" stopIfTrue="1" dxfId="31">
      <formula>$T$61=1</formula>
    </cfRule>
  </conditionalFormatting>
  <conditionalFormatting sqref="T55">
    <cfRule type="expression" priority="68" stopIfTrue="1" dxfId="30">
      <formula>$T$62=1</formula>
    </cfRule>
  </conditionalFormatting>
  <conditionalFormatting sqref="U23">
    <cfRule type="expression" priority="69" stopIfTrue="1" dxfId="29">
      <formula>$U$58=1</formula>
    </cfRule>
  </conditionalFormatting>
  <conditionalFormatting sqref="U24">
    <cfRule type="expression" priority="70" stopIfTrue="1" dxfId="28">
      <formula>$U$59=1</formula>
    </cfRule>
  </conditionalFormatting>
  <conditionalFormatting sqref="U48">
    <cfRule type="expression" priority="71" stopIfTrue="1" dxfId="27">
      <formula>$U$60=1</formula>
    </cfRule>
  </conditionalFormatting>
  <conditionalFormatting sqref="U54">
    <cfRule type="expression" priority="72" stopIfTrue="1" dxfId="26">
      <formula>$U$61=1</formula>
    </cfRule>
  </conditionalFormatting>
  <conditionalFormatting sqref="U55">
    <cfRule type="expression" priority="73" stopIfTrue="1" dxfId="25">
      <formula>$U$62=1</formula>
    </cfRule>
  </conditionalFormatting>
  <conditionalFormatting sqref="V23">
    <cfRule type="expression" priority="74" stopIfTrue="1" dxfId="24">
      <formula>$V$58=1</formula>
    </cfRule>
  </conditionalFormatting>
  <conditionalFormatting sqref="V24">
    <cfRule type="expression" priority="75" stopIfTrue="1" dxfId="23">
      <formula>$V$59=1</formula>
    </cfRule>
  </conditionalFormatting>
  <conditionalFormatting sqref="V48">
    <cfRule type="expression" priority="76" stopIfTrue="1" dxfId="22">
      <formula>$V$60=1</formula>
    </cfRule>
  </conditionalFormatting>
  <conditionalFormatting sqref="V54">
    <cfRule type="expression" priority="77" stopIfTrue="1" dxfId="21">
      <formula>$V$61=1</formula>
    </cfRule>
  </conditionalFormatting>
  <conditionalFormatting sqref="V55">
    <cfRule type="expression" priority="78" stopIfTrue="1" dxfId="20">
      <formula>$V$62=1</formula>
    </cfRule>
  </conditionalFormatting>
  <conditionalFormatting sqref="W23">
    <cfRule type="expression" priority="79" stopIfTrue="1" dxfId="19">
      <formula>$W$58=1</formula>
    </cfRule>
  </conditionalFormatting>
  <conditionalFormatting sqref="W24">
    <cfRule type="expression" priority="80" stopIfTrue="1" dxfId="18">
      <formula>$W$59=1</formula>
    </cfRule>
  </conditionalFormatting>
  <conditionalFormatting sqref="W48">
    <cfRule type="expression" priority="81" stopIfTrue="1" dxfId="17">
      <formula>$W$60=1</formula>
    </cfRule>
  </conditionalFormatting>
  <conditionalFormatting sqref="W54">
    <cfRule type="expression" priority="82" stopIfTrue="1" dxfId="16">
      <formula>$W$61=1</formula>
    </cfRule>
  </conditionalFormatting>
  <conditionalFormatting sqref="W55">
    <cfRule type="expression" priority="83" stopIfTrue="1" dxfId="15">
      <formula>$W$62=1</formula>
    </cfRule>
  </conditionalFormatting>
  <conditionalFormatting sqref="X23">
    <cfRule type="expression" priority="84" stopIfTrue="1" dxfId="14">
      <formula>$X$58=1</formula>
    </cfRule>
  </conditionalFormatting>
  <conditionalFormatting sqref="X24">
    <cfRule type="expression" priority="85" stopIfTrue="1" dxfId="13">
      <formula>$X$59=1</formula>
    </cfRule>
  </conditionalFormatting>
  <conditionalFormatting sqref="X48">
    <cfRule type="expression" priority="86" stopIfTrue="1" dxfId="12">
      <formula>$X$60=1</formula>
    </cfRule>
  </conditionalFormatting>
  <conditionalFormatting sqref="X54">
    <cfRule type="expression" priority="87" stopIfTrue="1" dxfId="11">
      <formula>$X$61=1</formula>
    </cfRule>
  </conditionalFormatting>
  <conditionalFormatting sqref="X55">
    <cfRule type="expression" priority="88" stopIfTrue="1" dxfId="10">
      <formula>$X$62=1</formula>
    </cfRule>
  </conditionalFormatting>
  <conditionalFormatting sqref="Y23">
    <cfRule type="expression" priority="89" stopIfTrue="1" dxfId="9">
      <formula>$Y$58=1</formula>
    </cfRule>
  </conditionalFormatting>
  <conditionalFormatting sqref="Y24">
    <cfRule type="expression" priority="90" stopIfTrue="1" dxfId="8">
      <formula>$Y$59=1</formula>
    </cfRule>
  </conditionalFormatting>
  <conditionalFormatting sqref="Y48">
    <cfRule type="expression" priority="91" stopIfTrue="1" dxfId="7">
      <formula>$Y$60=1</formula>
    </cfRule>
  </conditionalFormatting>
  <conditionalFormatting sqref="Y54">
    <cfRule type="expression" priority="92" stopIfTrue="1" dxfId="6">
      <formula>$Y$61=1</formula>
    </cfRule>
  </conditionalFormatting>
  <conditionalFormatting sqref="Y55">
    <cfRule type="expression" priority="93" stopIfTrue="1" dxfId="5">
      <formula>$Y$62=1</formula>
    </cfRule>
  </conditionalFormatting>
  <conditionalFormatting sqref="Z23">
    <cfRule type="expression" priority="94" stopIfTrue="1" dxfId="4">
      <formula>$Z$58=1</formula>
    </cfRule>
  </conditionalFormatting>
  <conditionalFormatting sqref="Z24">
    <cfRule type="expression" priority="95" stopIfTrue="1" dxfId="3">
      <formula>$Z$59=1</formula>
    </cfRule>
  </conditionalFormatting>
  <conditionalFormatting sqref="Z48">
    <cfRule type="expression" priority="96" stopIfTrue="1" dxfId="2">
      <formula>$Z$60=1</formula>
    </cfRule>
  </conditionalFormatting>
  <conditionalFormatting sqref="Z54">
    <cfRule type="expression" priority="97" stopIfTrue="1" dxfId="1">
      <formula>$Z$61=1</formula>
    </cfRule>
  </conditionalFormatting>
  <conditionalFormatting sqref="Z55">
    <cfRule type="expression" priority="98" stopIfTrue="1" dxfId="0">
      <formula>$Z$62=1</formula>
    </cfRule>
  </conditionalFormatting>
  <conditionalFormatting sqref="P24">
    <cfRule type="expression" priority="99" stopIfTrue="1" dxfId="53">
      <formula>$P$59=1</formula>
    </cfRule>
  </conditionalFormatting>
  <conditionalFormatting sqref="I48">
    <cfRule type="expression" priority="100" stopIfTrue="1" dxfId="87">
      <formula>$I$60=1</formula>
    </cfRule>
  </conditionalFormatting>
  <printOptions horizontalCentered="1"/>
  <pageMargins left="0.3937007874015748" right="0.3937007874015748" top="0.6692913385826772" bottom="0.5511811023622047" header="0.5118110236220472" footer="0.511811023622047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codeName="Sheet27"/>
  <dimension ref="A1:P80"/>
  <sheetViews>
    <sheetView showGridLines="0" showZeros="0" view="pageBreakPreview" topLeftCell="B1" zoomScaleNormal="100" zoomScaleSheetLayoutView="100" workbookViewId="0">
      <selection pane="topLeft" activeCell="C3" sqref="C3"/>
    </sheetView>
  </sheetViews>
  <sheetFormatPr defaultColWidth="9" defaultRowHeight="12"/>
  <cols>
    <col min="1" max="1" width="3.36328125" style="22" hidden="1" customWidth="1"/>
    <col min="2" max="2" width="3.36328125" style="22" customWidth="1"/>
    <col min="3" max="3" width="3.36328125" style="21" customWidth="1"/>
    <col min="4" max="4" width="2.6328125" style="21" customWidth="1"/>
    <col min="5" max="5" width="9.6328125" style="21" customWidth="1"/>
    <col min="6" max="6" width="2.90625" style="21" customWidth="1"/>
    <col min="7" max="7" width="6.90625" style="21" customWidth="1"/>
    <col min="8" max="8" width="13.90625" style="21" customWidth="1"/>
    <col min="9" max="9" width="5.90625" style="21" customWidth="1"/>
    <col min="10" max="10" width="3.90625" style="21" customWidth="1"/>
    <col min="11" max="11" width="10.90625" style="21" customWidth="1"/>
    <col min="12" max="12" width="6.90625" style="21" customWidth="1"/>
    <col min="13" max="13" width="7.90625" style="21" customWidth="1"/>
    <col min="14" max="14" width="6.90625" style="21" customWidth="1"/>
    <col min="15" max="15" width="7.90625" style="21" customWidth="1"/>
    <col min="16" max="16" width="2.08984375" style="21" customWidth="1"/>
    <col min="17" max="16384" width="9" style="21" customWidth="1"/>
  </cols>
  <sheetData>
    <row r="1" ht="16.4" customHeight="1">
      <c r="C1" s="74" t="s">
        <v>271</v>
      </c>
    </row>
    <row r="2" ht="16.4" customHeight="1">
      <c r="C2" s="74"/>
    </row>
    <row r="3" ht="14.15" customHeight="1" thickBot="1">
      <c r="O3" s="98" t="s">
        <v>157</v>
      </c>
    </row>
    <row r="4" ht="13">
      <c r="A4" s="21">
        <v>14</v>
      </c>
      <c r="M4" s="452" t="s">
        <v>324</v>
      </c>
      <c r="N4" s="96" t="s">
        <v>112</v>
      </c>
      <c r="O4" s="97" t="s">
        <v>113</v>
      </c>
    </row>
    <row r="5" ht="20.15" customHeight="1" thickBot="1">
      <c r="A5" s="22">
        <f>+#REF!</f>
      </c>
      <c r="C5" s="21" t="s">
        <v>294</v>
      </c>
      <c r="M5" s="692"/>
      <c r="N5" s="233">
        <f>+表紙!N28</f>
      </c>
      <c r="O5" s="234">
        <f>+表紙!O28</f>
      </c>
    </row>
    <row r="6" ht="13">
      <c r="C6" s="487" t="s">
        <v>389</v>
      </c>
      <c r="D6" s="488"/>
      <c r="E6" s="488"/>
      <c r="F6" s="488"/>
      <c r="G6" s="488"/>
      <c r="H6" s="488"/>
      <c r="I6" s="488"/>
      <c r="J6" s="488"/>
      <c r="K6" s="488"/>
      <c r="L6" s="488"/>
      <c r="M6" s="488"/>
      <c r="N6" s="488"/>
      <c r="O6" s="488"/>
    </row>
    <row r="7" ht="7.5" customHeight="1">
      <c r="C7" s="75"/>
      <c r="D7" s="76"/>
      <c r="E7" s="76"/>
      <c r="F7" s="76"/>
      <c r="G7" s="76"/>
      <c r="H7" s="76"/>
      <c r="I7" s="76"/>
      <c r="J7" s="76"/>
      <c r="K7" s="76"/>
      <c r="L7" s="76"/>
      <c r="M7" s="76"/>
      <c r="N7" s="76"/>
      <c r="O7" s="77"/>
    </row>
    <row r="8" ht="12" customHeight="1">
      <c r="C8" s="494" t="s">
        <v>295</v>
      </c>
      <c r="D8" s="783"/>
      <c r="E8" s="783"/>
      <c r="F8" s="783"/>
      <c r="G8" s="783"/>
      <c r="H8" s="783"/>
      <c r="I8" s="783"/>
      <c r="J8" s="783"/>
      <c r="K8" s="783"/>
      <c r="L8" s="783"/>
      <c r="M8" s="783"/>
      <c r="N8" s="783"/>
      <c r="O8" s="784"/>
      <c r="P8" s="20"/>
    </row>
    <row r="9" ht="12" customHeight="1">
      <c r="C9" s="785"/>
      <c r="D9" s="786"/>
      <c r="E9" s="786"/>
      <c r="F9" s="786"/>
      <c r="G9" s="786"/>
      <c r="H9" s="786"/>
      <c r="I9" s="786"/>
      <c r="J9" s="786"/>
      <c r="K9" s="786"/>
      <c r="L9" s="786"/>
      <c r="M9" s="786"/>
      <c r="N9" s="786"/>
      <c r="O9" s="787"/>
    </row>
    <row r="10" ht="10.4" customHeight="1">
      <c r="C10" s="78"/>
      <c r="O10" s="79"/>
    </row>
    <row r="11" ht="13">
      <c r="C11" s="78"/>
      <c r="L11" s="788">
        <f>+表紙!L34</f>
      </c>
      <c r="M11" s="789"/>
      <c r="N11" s="789"/>
      <c r="O11" s="790"/>
    </row>
    <row r="12" ht="13.4" customHeight="1">
      <c r="C12" s="78"/>
      <c r="O12" s="80"/>
    </row>
    <row r="13" ht="13">
      <c r="C13" s="791">
        <f>+表紙!C36</f>
      </c>
      <c r="D13" s="792"/>
      <c r="E13" s="792"/>
      <c r="F13" s="792"/>
      <c r="G13" s="88" t="s">
        <v>5</v>
      </c>
      <c r="O13" s="79"/>
    </row>
    <row r="14" ht="8.25" customHeight="1">
      <c r="C14" s="78"/>
      <c r="O14" s="79"/>
    </row>
    <row r="15" ht="13.4" customHeight="1">
      <c r="A15" s="22">
        <v>3</v>
      </c>
      <c r="C15" s="78"/>
      <c r="H15" s="221" t="s">
        <v>269</v>
      </c>
      <c r="I15" s="221"/>
      <c r="O15" s="79"/>
    </row>
    <row r="16" ht="26.25" customHeight="1">
      <c r="C16" s="78"/>
      <c r="H16" s="23" t="s">
        <v>6</v>
      </c>
      <c r="I16" s="23"/>
      <c r="J16" s="780">
        <f>+表紙!J39</f>
      </c>
      <c r="K16" s="780"/>
      <c r="L16" s="781"/>
      <c r="M16" s="781"/>
      <c r="N16" s="781"/>
      <c r="O16" s="782"/>
    </row>
    <row r="17" ht="26.25" customHeight="1">
      <c r="C17" s="78"/>
      <c r="H17" s="23" t="s">
        <v>7</v>
      </c>
      <c r="I17" s="23"/>
      <c r="J17" s="780">
        <f>+表紙!J40</f>
      </c>
      <c r="K17" s="780"/>
      <c r="L17" s="781"/>
      <c r="M17" s="781"/>
      <c r="N17" s="781"/>
      <c r="O17" s="782"/>
    </row>
    <row r="18">
      <c r="C18" s="78"/>
      <c r="J18" s="21" t="s">
        <v>8</v>
      </c>
      <c r="O18" s="79"/>
    </row>
    <row r="19">
      <c r="C19" s="78"/>
      <c r="J19" s="24" t="s">
        <v>9</v>
      </c>
      <c r="K19" s="24"/>
      <c r="L19" s="746">
        <f>IF(+表紙!L42="","",+表紙!L42)</f>
      </c>
      <c r="M19" s="746"/>
      <c r="N19" s="746"/>
      <c r="O19" s="747"/>
    </row>
    <row r="20">
      <c r="C20" s="78"/>
      <c r="J20" s="24"/>
      <c r="K20" s="24"/>
      <c r="O20" s="79"/>
    </row>
    <row r="21" ht="6" customHeight="1">
      <c r="C21" s="78"/>
      <c r="O21" s="79"/>
    </row>
    <row r="22" ht="30" customHeight="1">
      <c r="A22" s="22">
        <v>4</v>
      </c>
      <c r="C22" s="503" t="s">
        <v>460</v>
      </c>
      <c r="D22" s="754"/>
      <c r="E22" s="754"/>
      <c r="F22" s="754"/>
      <c r="G22" s="754"/>
      <c r="H22" s="754"/>
      <c r="I22" s="754"/>
      <c r="J22" s="754"/>
      <c r="K22" s="754"/>
      <c r="L22" s="754"/>
      <c r="M22" s="754"/>
      <c r="N22" s="754"/>
      <c r="O22" s="755"/>
    </row>
    <row r="23">
      <c r="C23" s="81"/>
      <c r="D23" s="25"/>
      <c r="E23" s="25"/>
      <c r="F23" s="25"/>
      <c r="G23" s="25"/>
      <c r="H23" s="25"/>
      <c r="I23" s="25"/>
      <c r="J23" s="25"/>
      <c r="K23" s="25"/>
      <c r="L23" s="25"/>
      <c r="M23" s="25"/>
      <c r="N23" s="25"/>
      <c r="O23" s="82"/>
    </row>
    <row r="24" ht="18" customHeight="1">
      <c r="C24" s="457" t="s">
        <v>10</v>
      </c>
      <c r="D24" s="458"/>
      <c r="E24" s="459"/>
      <c r="F24" s="762">
        <f>+表紙!F47</f>
      </c>
      <c r="G24" s="763"/>
      <c r="H24" s="764"/>
      <c r="I24" s="764"/>
      <c r="J24" s="764"/>
      <c r="K24" s="764"/>
      <c r="L24" s="764"/>
      <c r="M24" s="454" t="s">
        <v>435</v>
      </c>
      <c r="N24" s="767"/>
      <c r="O24" s="768"/>
    </row>
    <row r="25" ht="18" customHeight="1">
      <c r="C25" s="460"/>
      <c r="D25" s="461"/>
      <c r="E25" s="462"/>
      <c r="F25" s="765"/>
      <c r="G25" s="766"/>
      <c r="H25" s="766"/>
      <c r="I25" s="766"/>
      <c r="J25" s="766"/>
      <c r="K25" s="766"/>
      <c r="L25" s="766"/>
      <c r="M25" s="769">
        <f>表紙!M48</f>
      </c>
      <c r="N25" s="770"/>
      <c r="O25" s="771"/>
    </row>
    <row r="26" ht="18" customHeight="1">
      <c r="C26" s="457" t="s">
        <v>11</v>
      </c>
      <c r="D26" s="489"/>
      <c r="E26" s="490"/>
      <c r="F26" s="756">
        <f>+表紙!F49</f>
      </c>
      <c r="G26" s="757"/>
      <c r="H26" s="757"/>
      <c r="I26" s="757"/>
      <c r="J26" s="757"/>
      <c r="K26" s="757"/>
      <c r="L26" s="126" t="s">
        <v>171</v>
      </c>
      <c r="M26" s="222"/>
      <c r="N26" s="760">
        <f>IF(+表紙!N49="","",+表紙!N49)</f>
      </c>
      <c r="O26" s="761"/>
    </row>
    <row r="27" ht="18" customHeight="1">
      <c r="C27" s="491"/>
      <c r="D27" s="492"/>
      <c r="E27" s="493"/>
      <c r="F27" s="758"/>
      <c r="G27" s="759"/>
      <c r="H27" s="759"/>
      <c r="I27" s="759"/>
      <c r="J27" s="759"/>
      <c r="K27" s="759"/>
      <c r="L27" s="219"/>
      <c r="M27" s="218"/>
      <c r="N27" s="220"/>
      <c r="O27" s="125"/>
    </row>
    <row r="28" ht="26.25" customHeight="1">
      <c r="C28" s="177" t="s">
        <v>363</v>
      </c>
      <c r="D28" s="178"/>
      <c r="E28" s="178"/>
      <c r="F28" s="30"/>
      <c r="G28" s="30"/>
      <c r="H28" s="30"/>
      <c r="I28" s="30"/>
      <c r="J28" s="30"/>
      <c r="K28" s="30"/>
      <c r="L28" s="302"/>
      <c r="M28" s="292"/>
      <c r="N28" s="303"/>
      <c r="O28" s="293"/>
    </row>
    <row r="29" ht="24" customHeight="1">
      <c r="C29" s="294"/>
      <c r="D29" s="304" t="s">
        <v>17</v>
      </c>
      <c r="E29" s="305" t="s">
        <v>12</v>
      </c>
      <c r="F29" s="772">
        <f>+表紙!F52</f>
      </c>
      <c r="G29" s="773"/>
      <c r="H29" s="773"/>
      <c r="I29" s="773"/>
      <c r="J29" s="30" t="s">
        <v>47</v>
      </c>
      <c r="K29" s="30"/>
      <c r="L29" s="774">
        <f>+表紙!L52</f>
      </c>
      <c r="M29" s="774"/>
      <c r="N29" s="775"/>
      <c r="O29" s="776"/>
    </row>
    <row r="30" ht="22.5" customHeight="1">
      <c r="C30" s="295"/>
      <c r="D30" s="306" t="s">
        <v>19</v>
      </c>
      <c r="E30" s="307" t="s">
        <v>364</v>
      </c>
      <c r="F30" s="772" t="s">
        <v>365</v>
      </c>
      <c r="G30" s="545"/>
      <c r="H30" s="777"/>
      <c r="I30" s="772" t="s">
        <v>366</v>
      </c>
      <c r="J30" s="547"/>
      <c r="K30" s="548"/>
      <c r="L30" s="778">
        <f>+表紙!L53</f>
      </c>
      <c r="M30" s="779"/>
      <c r="N30" s="308" t="s">
        <v>367</v>
      </c>
      <c r="O30" s="309"/>
    </row>
    <row r="31" ht="22.5" customHeight="1">
      <c r="C31" s="295"/>
      <c r="D31" s="294"/>
      <c r="E31" s="310"/>
      <c r="F31" s="772" t="s">
        <v>368</v>
      </c>
      <c r="G31" s="545"/>
      <c r="H31" s="777"/>
      <c r="I31" s="773" t="s">
        <v>369</v>
      </c>
      <c r="J31" s="547"/>
      <c r="K31" s="547"/>
      <c r="L31" s="778">
        <f>+表紙!L54</f>
      </c>
      <c r="M31" s="779"/>
      <c r="N31" s="308" t="s">
        <v>367</v>
      </c>
      <c r="O31" s="309"/>
    </row>
    <row r="32" ht="22.5" customHeight="1">
      <c r="C32" s="295"/>
      <c r="D32" s="552" t="s">
        <v>370</v>
      </c>
      <c r="E32" s="553"/>
      <c r="F32" s="772" t="s">
        <v>371</v>
      </c>
      <c r="G32" s="545"/>
      <c r="H32" s="777"/>
      <c r="I32" s="773" t="s">
        <v>372</v>
      </c>
      <c r="J32" s="547"/>
      <c r="K32" s="547"/>
      <c r="L32" s="778">
        <f>+表紙!L55</f>
      </c>
      <c r="M32" s="779"/>
      <c r="N32" s="308" t="s">
        <v>373</v>
      </c>
      <c r="O32" s="309"/>
    </row>
    <row r="33" ht="22.5" customHeight="1">
      <c r="C33" s="295"/>
      <c r="D33" s="552"/>
      <c r="E33" s="553"/>
      <c r="F33" s="772" t="s">
        <v>374</v>
      </c>
      <c r="G33" s="545"/>
      <c r="H33" s="777"/>
      <c r="I33" s="773" t="s">
        <v>375</v>
      </c>
      <c r="J33" s="547"/>
      <c r="K33" s="547"/>
      <c r="L33" s="778">
        <f>+表紙!L56</f>
      </c>
      <c r="M33" s="779"/>
      <c r="N33" s="308" t="s">
        <v>367</v>
      </c>
      <c r="O33" s="309"/>
    </row>
    <row r="34" ht="26.25" customHeight="1">
      <c r="C34" s="295"/>
      <c r="D34" s="294"/>
      <c r="E34" s="310"/>
      <c r="F34" s="223" t="s">
        <v>376</v>
      </c>
      <c r="G34" s="311"/>
      <c r="H34" s="311"/>
      <c r="I34" s="311"/>
      <c r="J34" s="35"/>
      <c r="K34" s="35"/>
      <c r="L34" s="312"/>
      <c r="M34" s="312"/>
      <c r="N34" s="313"/>
      <c r="O34" s="314"/>
    </row>
    <row r="35" ht="24" customHeight="1">
      <c r="C35" s="295"/>
      <c r="D35" s="315"/>
      <c r="E35" s="316"/>
      <c r="F35" s="793">
        <f>+表紙!F58</f>
      </c>
      <c r="G35" s="794"/>
      <c r="H35" s="794"/>
      <c r="I35" s="794"/>
      <c r="J35" s="794"/>
      <c r="K35" s="794"/>
      <c r="L35" s="794"/>
      <c r="M35" s="794"/>
      <c r="N35" s="794"/>
      <c r="O35" s="795"/>
    </row>
    <row r="36" ht="23.25" customHeight="1">
      <c r="C36" s="300"/>
      <c r="D36" s="317" t="s">
        <v>24</v>
      </c>
      <c r="E36" s="318" t="s">
        <v>377</v>
      </c>
      <c r="F36" s="796">
        <f>+表紙!F59</f>
      </c>
      <c r="G36" s="775"/>
      <c r="H36" s="775"/>
      <c r="I36" s="775"/>
      <c r="J36" s="775"/>
      <c r="K36" s="775"/>
      <c r="L36" s="775"/>
      <c r="M36" s="775"/>
      <c r="N36" s="775"/>
      <c r="O36" s="776"/>
    </row>
    <row r="37" ht="23.25" customHeight="1">
      <c r="C37" s="748" t="s">
        <v>296</v>
      </c>
      <c r="D37" s="749"/>
      <c r="E37" s="750"/>
      <c r="F37" s="751">
        <f>+表紙!F60</f>
      </c>
      <c r="G37" s="752"/>
      <c r="H37" s="752"/>
      <c r="I37" s="752"/>
      <c r="J37" s="752"/>
      <c r="K37" s="752"/>
      <c r="L37" s="752"/>
      <c r="M37" s="752"/>
      <c r="N37" s="752"/>
      <c r="O37" s="753"/>
    </row>
    <row r="38" ht="30" customHeight="1">
      <c r="C38" s="177" t="s">
        <v>316</v>
      </c>
      <c r="D38" s="176"/>
      <c r="E38" s="178"/>
      <c r="F38" s="27"/>
      <c r="G38" s="27"/>
      <c r="H38" s="28"/>
      <c r="I38" s="28"/>
      <c r="J38" s="29"/>
      <c r="K38" s="29"/>
      <c r="L38" s="30"/>
      <c r="M38" s="30"/>
      <c r="N38" s="30"/>
      <c r="O38" s="31"/>
    </row>
    <row r="39" ht="24.75" customHeight="1">
      <c r="C39" s="735"/>
      <c r="D39" s="449" t="s">
        <v>297</v>
      </c>
      <c r="E39" s="450"/>
      <c r="F39" s="450"/>
      <c r="G39" s="451"/>
      <c r="H39" s="449" t="s">
        <v>317</v>
      </c>
      <c r="I39" s="451"/>
      <c r="J39" s="449" t="s">
        <v>298</v>
      </c>
      <c r="K39" s="450"/>
      <c r="L39" s="451"/>
      <c r="M39" s="449" t="s">
        <v>318</v>
      </c>
      <c r="N39" s="450"/>
      <c r="O39" s="451"/>
    </row>
    <row r="40" ht="24.75" customHeight="1">
      <c r="C40" s="736"/>
      <c r="D40" s="513" t="s">
        <v>299</v>
      </c>
      <c r="E40" s="514"/>
      <c r="F40" s="514"/>
      <c r="G40" s="515"/>
      <c r="H40" s="245">
        <f>+表紙!H63</f>
      </c>
      <c r="I40" s="240" t="s">
        <v>4</v>
      </c>
      <c r="J40" s="525" t="s">
        <v>323</v>
      </c>
      <c r="K40" s="526"/>
      <c r="L40" s="527"/>
      <c r="M40" s="741">
        <f>+表紙!M63</f>
      </c>
      <c r="N40" s="742">
        <f>+表紙!N63</f>
      </c>
      <c r="O40" s="305" t="s">
        <v>4</v>
      </c>
    </row>
    <row r="41" ht="24.75" customHeight="1">
      <c r="C41" s="736"/>
      <c r="D41" s="513" t="s">
        <v>300</v>
      </c>
      <c r="E41" s="514"/>
      <c r="F41" s="514"/>
      <c r="G41" s="515"/>
      <c r="H41" s="245">
        <f>+表紙!H64</f>
      </c>
      <c r="I41" s="240" t="s">
        <v>4</v>
      </c>
      <c r="J41" s="525" t="s">
        <v>304</v>
      </c>
      <c r="K41" s="526"/>
      <c r="L41" s="527"/>
      <c r="M41" s="741">
        <f>+表紙!M64</f>
      </c>
      <c r="N41" s="742">
        <f>+表紙!N64</f>
      </c>
      <c r="O41" s="31" t="s">
        <v>4</v>
      </c>
    </row>
    <row r="42" ht="24.75" customHeight="1">
      <c r="C42" s="736"/>
      <c r="D42" s="513" t="s">
        <v>301</v>
      </c>
      <c r="E42" s="514"/>
      <c r="F42" s="514"/>
      <c r="G42" s="515"/>
      <c r="H42" s="245">
        <f>+表紙!H65</f>
      </c>
      <c r="I42" s="240" t="s">
        <v>4</v>
      </c>
      <c r="J42" s="743" t="s">
        <v>305</v>
      </c>
      <c r="K42" s="744"/>
      <c r="L42" s="745"/>
      <c r="M42" s="741">
        <f>+表紙!M65</f>
      </c>
      <c r="N42" s="742">
        <f>+表紙!N65</f>
      </c>
      <c r="O42" s="180" t="s">
        <v>4</v>
      </c>
    </row>
    <row r="43" ht="24.75" customHeight="1">
      <c r="C43" s="175"/>
      <c r="D43" s="513" t="s">
        <v>302</v>
      </c>
      <c r="E43" s="514"/>
      <c r="F43" s="514"/>
      <c r="G43" s="515"/>
      <c r="H43" s="245">
        <f>+表紙!H66</f>
      </c>
      <c r="I43" s="240" t="s">
        <v>4</v>
      </c>
      <c r="J43" s="743" t="s">
        <v>386</v>
      </c>
      <c r="K43" s="744"/>
      <c r="L43" s="745"/>
      <c r="M43" s="741">
        <f>+表紙!M66</f>
      </c>
      <c r="N43" s="742">
        <f>+表紙!N66</f>
      </c>
      <c r="O43" s="180" t="s">
        <v>4</v>
      </c>
    </row>
    <row r="44" ht="24.75" customHeight="1">
      <c r="C44" s="239"/>
      <c r="D44" s="513" t="s">
        <v>303</v>
      </c>
      <c r="E44" s="514"/>
      <c r="F44" s="514"/>
      <c r="G44" s="515"/>
      <c r="H44" s="245">
        <f>+表紙!H67</f>
      </c>
      <c r="I44" s="240" t="s">
        <v>4</v>
      </c>
      <c r="J44" s="743" t="s">
        <v>387</v>
      </c>
      <c r="K44" s="744"/>
      <c r="L44" s="745"/>
      <c r="M44" s="741">
        <f>+表紙!M67</f>
      </c>
      <c r="N44" s="742">
        <f>+表紙!N67</f>
      </c>
      <c r="O44" s="180" t="s">
        <v>4</v>
      </c>
    </row>
    <row r="45" ht="32.15" customHeight="1">
      <c r="C45" s="737" t="s">
        <v>15</v>
      </c>
      <c r="D45" s="738"/>
      <c r="E45" s="739"/>
      <c r="F45" s="27"/>
      <c r="G45" s="27"/>
      <c r="H45" s="28"/>
      <c r="I45" s="28"/>
      <c r="J45" s="29"/>
      <c r="K45" s="29"/>
      <c r="L45" s="30"/>
      <c r="M45" s="30"/>
      <c r="N45" s="30"/>
      <c r="O45" s="31"/>
    </row>
    <row r="46" ht="3.65" customHeight="1">
      <c r="C46" s="228"/>
      <c r="D46" s="229"/>
      <c r="E46" s="229"/>
      <c r="F46" s="230"/>
      <c r="G46" s="230"/>
      <c r="H46" s="231"/>
      <c r="I46" s="231"/>
      <c r="J46" s="232"/>
      <c r="K46" s="232"/>
      <c r="L46" s="179"/>
      <c r="M46" s="179"/>
      <c r="N46" s="179"/>
      <c r="O46" s="231"/>
    </row>
    <row r="47" ht="15" customHeight="1">
      <c r="C47" s="487" t="s">
        <v>408</v>
      </c>
      <c r="D47" s="740"/>
      <c r="E47" s="740"/>
      <c r="F47" s="740"/>
      <c r="G47" s="740"/>
      <c r="H47" s="740"/>
      <c r="I47" s="740"/>
      <c r="J47" s="740"/>
      <c r="K47" s="740"/>
      <c r="L47" s="740"/>
      <c r="M47" s="740"/>
      <c r="N47" s="740"/>
      <c r="O47" s="740"/>
    </row>
    <row r="48" ht="13">
      <c r="C48" s="223" t="s">
        <v>239</v>
      </c>
      <c r="D48" s="4"/>
      <c r="E48" s="4"/>
      <c r="F48" s="32"/>
      <c r="G48" s="32"/>
      <c r="H48" s="33"/>
      <c r="I48" s="33"/>
      <c r="J48" s="34"/>
      <c r="K48" s="34"/>
      <c r="L48" s="35"/>
      <c r="M48" s="35"/>
      <c r="N48" s="35"/>
      <c r="O48" s="224"/>
    </row>
    <row r="49" ht="15" customHeight="1">
      <c r="A49" s="22">
        <v>11</v>
      </c>
      <c r="C49" s="225"/>
      <c r="D49" s="226"/>
      <c r="E49" s="226"/>
      <c r="F49" s="226"/>
      <c r="G49" s="226"/>
      <c r="H49" s="226"/>
      <c r="I49" s="226"/>
      <c r="J49" s="226"/>
      <c r="K49" s="226"/>
      <c r="L49" s="226"/>
      <c r="M49" s="226"/>
      <c r="N49" s="226"/>
      <c r="O49" s="227"/>
    </row>
    <row r="50" ht="15" customHeight="1">
      <c r="C50" s="181">
        <v>1</v>
      </c>
      <c r="D50" s="511" t="s">
        <v>441</v>
      </c>
      <c r="E50" s="511"/>
      <c r="F50" s="511"/>
      <c r="G50" s="511"/>
      <c r="H50" s="511"/>
      <c r="I50" s="511"/>
      <c r="J50" s="511"/>
      <c r="K50" s="511"/>
      <c r="L50" s="511"/>
      <c r="M50" s="511"/>
      <c r="N50" s="511"/>
      <c r="O50" s="512"/>
    </row>
    <row r="51" ht="15" customHeight="1">
      <c r="C51" s="181">
        <v>2</v>
      </c>
      <c r="D51" s="511" t="s">
        <v>361</v>
      </c>
      <c r="E51" s="511"/>
      <c r="F51" s="511"/>
      <c r="G51" s="511"/>
      <c r="H51" s="511"/>
      <c r="I51" s="511"/>
      <c r="J51" s="511"/>
      <c r="K51" s="511"/>
      <c r="L51" s="511"/>
      <c r="M51" s="511"/>
      <c r="N51" s="511"/>
      <c r="O51" s="512"/>
    </row>
    <row r="52" ht="15" customHeight="1">
      <c r="C52" s="181"/>
      <c r="D52" s="511" t="s">
        <v>362</v>
      </c>
      <c r="E52" s="511"/>
      <c r="F52" s="511"/>
      <c r="G52" s="511"/>
      <c r="H52" s="511"/>
      <c r="I52" s="511"/>
      <c r="J52" s="511"/>
      <c r="K52" s="511"/>
      <c r="L52" s="511"/>
      <c r="M52" s="511"/>
      <c r="N52" s="511"/>
      <c r="O52" s="512"/>
    </row>
    <row r="53" ht="39" customHeight="1">
      <c r="C53" s="181"/>
      <c r="D53" s="511" t="s">
        <v>378</v>
      </c>
      <c r="E53" s="511"/>
      <c r="F53" s="511"/>
      <c r="G53" s="511"/>
      <c r="H53" s="511"/>
      <c r="I53" s="511"/>
      <c r="J53" s="511"/>
      <c r="K53" s="511"/>
      <c r="L53" s="511"/>
      <c r="M53" s="511"/>
      <c r="N53" s="511"/>
      <c r="O53" s="512"/>
    </row>
    <row r="54" ht="28.4" customHeight="1">
      <c r="A54" s="21"/>
      <c r="B54" s="21"/>
      <c r="C54" s="181">
        <v>3</v>
      </c>
      <c r="D54" s="511" t="s">
        <v>442</v>
      </c>
      <c r="E54" s="511"/>
      <c r="F54" s="511"/>
      <c r="G54" s="511"/>
      <c r="H54" s="511"/>
      <c r="I54" s="511"/>
      <c r="J54" s="511"/>
      <c r="K54" s="511"/>
      <c r="L54" s="511"/>
      <c r="M54" s="511"/>
      <c r="N54" s="511"/>
      <c r="O54" s="512"/>
    </row>
    <row r="55" ht="28.4" customHeight="1">
      <c r="A55" s="21"/>
      <c r="B55" s="21"/>
      <c r="C55" s="181">
        <v>4</v>
      </c>
      <c r="D55" s="511" t="s">
        <v>461</v>
      </c>
      <c r="E55" s="511"/>
      <c r="F55" s="511"/>
      <c r="G55" s="511"/>
      <c r="H55" s="511"/>
      <c r="I55" s="511"/>
      <c r="J55" s="511"/>
      <c r="K55" s="511"/>
      <c r="L55" s="511"/>
      <c r="M55" s="511"/>
      <c r="N55" s="511"/>
      <c r="O55" s="512"/>
    </row>
    <row r="56" ht="15" customHeight="1">
      <c r="A56" s="21"/>
      <c r="B56" s="21"/>
      <c r="C56" s="181"/>
      <c r="D56" s="182" t="s">
        <v>390</v>
      </c>
      <c r="E56" s="511" t="s">
        <v>311</v>
      </c>
      <c r="F56" s="511"/>
      <c r="G56" s="511"/>
      <c r="H56" s="511"/>
      <c r="I56" s="511"/>
      <c r="J56" s="511"/>
      <c r="K56" s="511"/>
      <c r="L56" s="511"/>
      <c r="M56" s="511"/>
      <c r="N56" s="511"/>
      <c r="O56" s="512"/>
    </row>
    <row r="57" ht="15" customHeight="1">
      <c r="A57" s="21"/>
      <c r="B57" s="21"/>
      <c r="C57" s="181"/>
      <c r="D57" s="182" t="s">
        <v>391</v>
      </c>
      <c r="E57" s="511" t="s">
        <v>392</v>
      </c>
      <c r="F57" s="511"/>
      <c r="G57" s="511"/>
      <c r="H57" s="511"/>
      <c r="I57" s="511"/>
      <c r="J57" s="511"/>
      <c r="K57" s="511"/>
      <c r="L57" s="511"/>
      <c r="M57" s="511"/>
      <c r="N57" s="511"/>
      <c r="O57" s="512"/>
    </row>
    <row r="58" ht="15" customHeight="1">
      <c r="A58" s="21"/>
      <c r="B58" s="21"/>
      <c r="C58" s="181"/>
      <c r="D58" s="182" t="s">
        <v>393</v>
      </c>
      <c r="E58" s="511" t="s">
        <v>394</v>
      </c>
      <c r="F58" s="511"/>
      <c r="G58" s="511"/>
      <c r="H58" s="511"/>
      <c r="I58" s="511"/>
      <c r="J58" s="511"/>
      <c r="K58" s="511"/>
      <c r="L58" s="511"/>
      <c r="M58" s="511"/>
      <c r="N58" s="511"/>
      <c r="O58" s="512"/>
    </row>
    <row r="59" ht="15" customHeight="1">
      <c r="A59" s="21"/>
      <c r="B59" s="21"/>
      <c r="C59" s="181"/>
      <c r="D59" s="182" t="s">
        <v>395</v>
      </c>
      <c r="E59" s="511" t="s">
        <v>396</v>
      </c>
      <c r="F59" s="511"/>
      <c r="G59" s="511"/>
      <c r="H59" s="511"/>
      <c r="I59" s="511"/>
      <c r="J59" s="511"/>
      <c r="K59" s="511"/>
      <c r="L59" s="511"/>
      <c r="M59" s="511"/>
      <c r="N59" s="511"/>
      <c r="O59" s="512"/>
    </row>
    <row r="60" ht="15" customHeight="1">
      <c r="A60" s="21"/>
      <c r="B60" s="21"/>
      <c r="C60" s="181"/>
      <c r="D60" s="182" t="s">
        <v>397</v>
      </c>
      <c r="E60" s="511" t="s">
        <v>398</v>
      </c>
      <c r="F60" s="511"/>
      <c r="G60" s="511"/>
      <c r="H60" s="511"/>
      <c r="I60" s="511"/>
      <c r="J60" s="511"/>
      <c r="K60" s="511"/>
      <c r="L60" s="511"/>
      <c r="M60" s="511"/>
      <c r="N60" s="511"/>
      <c r="O60" s="512"/>
    </row>
    <row r="61" ht="15" customHeight="1">
      <c r="A61" s="21"/>
      <c r="B61" s="21"/>
      <c r="C61" s="181"/>
      <c r="D61" s="182" t="s">
        <v>399</v>
      </c>
      <c r="E61" s="511" t="s">
        <v>312</v>
      </c>
      <c r="F61" s="511"/>
      <c r="G61" s="511"/>
      <c r="H61" s="511"/>
      <c r="I61" s="511"/>
      <c r="J61" s="511"/>
      <c r="K61" s="511"/>
      <c r="L61" s="511"/>
      <c r="M61" s="511"/>
      <c r="N61" s="511"/>
      <c r="O61" s="512"/>
    </row>
    <row r="62" ht="15" customHeight="1">
      <c r="A62" s="21"/>
      <c r="B62" s="21"/>
      <c r="C62" s="181"/>
      <c r="D62" s="182" t="s">
        <v>400</v>
      </c>
      <c r="E62" s="511" t="s">
        <v>401</v>
      </c>
      <c r="F62" s="511"/>
      <c r="G62" s="511"/>
      <c r="H62" s="511"/>
      <c r="I62" s="511"/>
      <c r="J62" s="511"/>
      <c r="K62" s="511"/>
      <c r="L62" s="511"/>
      <c r="M62" s="511"/>
      <c r="N62" s="511"/>
      <c r="O62" s="512"/>
    </row>
    <row r="63" ht="15" customHeight="1">
      <c r="A63" s="21"/>
      <c r="B63" s="21"/>
      <c r="C63" s="181"/>
      <c r="D63" s="182" t="s">
        <v>402</v>
      </c>
      <c r="E63" s="511" t="s">
        <v>403</v>
      </c>
      <c r="F63" s="511"/>
      <c r="G63" s="511"/>
      <c r="H63" s="511"/>
      <c r="I63" s="511"/>
      <c r="J63" s="511"/>
      <c r="K63" s="511"/>
      <c r="L63" s="511"/>
      <c r="M63" s="511"/>
      <c r="N63" s="511"/>
      <c r="O63" s="512"/>
    </row>
    <row r="64" ht="15" customHeight="1">
      <c r="A64" s="21"/>
      <c r="B64" s="21"/>
      <c r="C64" s="181"/>
      <c r="D64" s="182" t="s">
        <v>404</v>
      </c>
      <c r="E64" s="511" t="s">
        <v>405</v>
      </c>
      <c r="F64" s="511"/>
      <c r="G64" s="511"/>
      <c r="H64" s="511"/>
      <c r="I64" s="511"/>
      <c r="J64" s="511"/>
      <c r="K64" s="511"/>
      <c r="L64" s="511"/>
      <c r="M64" s="511"/>
      <c r="N64" s="511"/>
      <c r="O64" s="512"/>
    </row>
    <row r="65" ht="15" customHeight="1">
      <c r="A65" s="21"/>
      <c r="B65" s="21"/>
      <c r="C65" s="181"/>
      <c r="D65" s="182" t="s">
        <v>306</v>
      </c>
      <c r="E65" s="511" t="s">
        <v>313</v>
      </c>
      <c r="F65" s="511"/>
      <c r="G65" s="511"/>
      <c r="H65" s="511"/>
      <c r="I65" s="511"/>
      <c r="J65" s="511"/>
      <c r="K65" s="511"/>
      <c r="L65" s="511"/>
      <c r="M65" s="511"/>
      <c r="N65" s="511"/>
      <c r="O65" s="512"/>
    </row>
    <row r="66" ht="28.4" customHeight="1">
      <c r="A66" s="21"/>
      <c r="B66" s="21"/>
      <c r="C66" s="181"/>
      <c r="D66" s="182" t="s">
        <v>307</v>
      </c>
      <c r="E66" s="511" t="s">
        <v>406</v>
      </c>
      <c r="F66" s="511"/>
      <c r="G66" s="511"/>
      <c r="H66" s="511"/>
      <c r="I66" s="511"/>
      <c r="J66" s="511"/>
      <c r="K66" s="511"/>
      <c r="L66" s="511"/>
      <c r="M66" s="511"/>
      <c r="N66" s="511"/>
      <c r="O66" s="512"/>
    </row>
    <row r="67" ht="15" customHeight="1">
      <c r="A67" s="21"/>
      <c r="B67" s="21"/>
      <c r="C67" s="181"/>
      <c r="D67" s="182" t="s">
        <v>308</v>
      </c>
      <c r="E67" s="511" t="s">
        <v>314</v>
      </c>
      <c r="F67" s="511"/>
      <c r="G67" s="511"/>
      <c r="H67" s="511"/>
      <c r="I67" s="511"/>
      <c r="J67" s="511"/>
      <c r="K67" s="511"/>
      <c r="L67" s="511"/>
      <c r="M67" s="511"/>
      <c r="N67" s="511"/>
      <c r="O67" s="512"/>
    </row>
    <row r="68" ht="28.4" customHeight="1">
      <c r="A68" s="21"/>
      <c r="B68" s="21"/>
      <c r="C68" s="181"/>
      <c r="D68" s="182" t="s">
        <v>309</v>
      </c>
      <c r="E68" s="511" t="s">
        <v>407</v>
      </c>
      <c r="F68" s="511"/>
      <c r="G68" s="511"/>
      <c r="H68" s="511"/>
      <c r="I68" s="511"/>
      <c r="J68" s="511"/>
      <c r="K68" s="511"/>
      <c r="L68" s="511"/>
      <c r="M68" s="511"/>
      <c r="N68" s="511"/>
      <c r="O68" s="512"/>
    </row>
    <row r="69" ht="28.4" customHeight="1">
      <c r="A69" s="21"/>
      <c r="B69" s="21"/>
      <c r="C69" s="181"/>
      <c r="D69" s="182" t="s">
        <v>310</v>
      </c>
      <c r="E69" s="511" t="s">
        <v>315</v>
      </c>
      <c r="F69" s="511"/>
      <c r="G69" s="511"/>
      <c r="H69" s="511"/>
      <c r="I69" s="511"/>
      <c r="J69" s="511"/>
      <c r="K69" s="511"/>
      <c r="L69" s="511"/>
      <c r="M69" s="511"/>
      <c r="N69" s="511"/>
      <c r="O69" s="512"/>
    </row>
    <row r="70" ht="28.4" customHeight="1">
      <c r="A70" s="21"/>
      <c r="B70" s="21"/>
      <c r="C70" s="181">
        <v>5</v>
      </c>
      <c r="D70" s="511" t="s">
        <v>385</v>
      </c>
      <c r="E70" s="511"/>
      <c r="F70" s="511"/>
      <c r="G70" s="511"/>
      <c r="H70" s="511"/>
      <c r="I70" s="511"/>
      <c r="J70" s="511"/>
      <c r="K70" s="511"/>
      <c r="L70" s="511"/>
      <c r="M70" s="511"/>
      <c r="N70" s="511"/>
      <c r="O70" s="512"/>
    </row>
    <row r="71" ht="15" customHeight="1">
      <c r="A71" s="21"/>
      <c r="B71" s="21"/>
      <c r="C71" s="181">
        <v>6</v>
      </c>
      <c r="D71" s="511" t="s">
        <v>384</v>
      </c>
      <c r="E71" s="511"/>
      <c r="F71" s="511"/>
      <c r="G71" s="511"/>
      <c r="H71" s="511"/>
      <c r="I71" s="511"/>
      <c r="J71" s="511"/>
      <c r="K71" s="511"/>
      <c r="L71" s="511"/>
      <c r="M71" s="511"/>
      <c r="N71" s="511"/>
      <c r="O71" s="512"/>
    </row>
    <row r="72" ht="15" customHeight="1">
      <c r="A72" s="21"/>
      <c r="B72" s="21"/>
      <c r="C72" s="183"/>
      <c r="D72" s="36"/>
      <c r="E72" s="36"/>
      <c r="F72" s="36"/>
      <c r="G72" s="36"/>
      <c r="H72" s="36"/>
      <c r="I72" s="36"/>
      <c r="J72" s="36"/>
      <c r="K72" s="36"/>
      <c r="L72" s="36"/>
      <c r="M72" s="36"/>
      <c r="N72" s="36"/>
      <c r="O72" s="37"/>
    </row>
    <row r="73" ht="15" customHeight="1">
      <c r="A73" s="21"/>
      <c r="B73" s="21"/>
    </row>
    <row r="74" ht="23.25" customHeight="1">
      <c r="A74" s="21"/>
      <c r="B74" s="21"/>
    </row>
    <row r="75" ht="23.25" customHeight="1">
      <c r="A75" s="21"/>
      <c r="B75" s="21"/>
    </row>
    <row r="76" ht="23.25" customHeight="1">
      <c r="A76" s="21"/>
      <c r="B76" s="21"/>
    </row>
    <row r="77" ht="23.25" customHeight="1">
      <c r="A77" s="21"/>
      <c r="B77" s="21"/>
    </row>
    <row r="78">
      <c r="A78" s="21"/>
      <c r="B78" s="21"/>
    </row>
    <row r="79">
      <c r="A79" s="21"/>
      <c r="B79" s="21"/>
    </row>
    <row r="80">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7" top="0.5511811023622047" bottom="0.5511811023622047" header="0" footer="0.511811023622047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codeName="Sheet23"/>
  <dimension ref="B2:D14"/>
  <sheetViews>
    <sheetView showGridLines="0" zoomScaleNormal="100" workbookViewId="0">
      <selection pane="topLeft" activeCell="B1" sqref="B1"/>
    </sheetView>
  </sheetViews>
  <sheetFormatPr defaultRowHeight="13"/>
  <cols>
    <col min="2" max="2" width="17.6328125" customWidth="1"/>
    <col min="3" max="3" width="65.6328125" customWidth="1"/>
    <col min="4" max="4" width="1.6328125" customWidth="1"/>
  </cols>
  <sheetData>
    <row r="2">
      <c r="B2" t="s">
        <v>161</v>
      </c>
    </row>
    <row r="4" ht="65.15" customHeight="1">
      <c r="B4" s="797" t="s">
        <v>169</v>
      </c>
      <c r="C4" s="797"/>
    </row>
    <row r="5" ht="13.5" thickBot="1">
      <c r="B5" s="5"/>
    </row>
    <row r="6">
      <c r="B6" s="99" t="s">
        <v>159</v>
      </c>
      <c r="C6" s="6" t="s">
        <v>160</v>
      </c>
    </row>
    <row r="7" ht="115" customHeight="1">
      <c r="B7" s="100" t="s">
        <v>51</v>
      </c>
      <c r="C7" s="7" t="s">
        <v>162</v>
      </c>
    </row>
    <row r="8" ht="125.15" customHeight="1">
      <c r="B8" s="101" t="s">
        <v>52</v>
      </c>
      <c r="C8" s="7" t="s">
        <v>163</v>
      </c>
    </row>
    <row r="9" ht="75" customHeight="1">
      <c r="B9" s="102" t="s">
        <v>53</v>
      </c>
      <c r="C9" s="7" t="s">
        <v>164</v>
      </c>
    </row>
    <row r="10" ht="65.15" customHeight="1">
      <c r="B10" s="102" t="s">
        <v>54</v>
      </c>
      <c r="C10" s="7" t="s">
        <v>165</v>
      </c>
    </row>
    <row r="11" ht="40" customHeight="1">
      <c r="B11" s="102" t="s">
        <v>55</v>
      </c>
      <c r="C11" s="7" t="s">
        <v>166</v>
      </c>
    </row>
    <row r="12" ht="30" customHeight="1">
      <c r="B12" s="102" t="s">
        <v>56</v>
      </c>
      <c r="C12" s="7" t="s">
        <v>167</v>
      </c>
    </row>
    <row r="13" ht="30" customHeight="1" thickBot="1">
      <c r="B13" s="103" t="s">
        <v>57</v>
      </c>
      <c r="C13" s="8" t="s">
        <v>168</v>
      </c>
      <c r="D13" s="104"/>
    </row>
    <row r="14" ht="60" customHeight="1">
      <c r="B14" s="798" t="s">
        <v>170</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7" right="0.7874015748031497" top="0.9842519685039369" bottom="0.9842519685039369" header="0.5118110236220472" footer="0.511811023622047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codeName="Sheet3">
    <pageSetUpPr fitToPage="1"/>
  </sheetPr>
  <dimension ref="B1:BJ76"/>
  <sheetViews>
    <sheetView showGridLines="0" zoomScaleNormal="100" workbookViewId="0">
      <selection pane="topLeft" activeCell="B2" sqref="B2:H3"/>
    </sheetView>
  </sheetViews>
  <sheetFormatPr defaultColWidth="9" defaultRowHeight="12"/>
  <cols>
    <col min="1" max="2" width="2.90625" style="40" customWidth="1"/>
    <col min="3" max="3" width="18.36328125" style="40" customWidth="1"/>
    <col min="4" max="5" width="4.36328125" style="40" customWidth="1"/>
    <col min="6" max="6" width="3.90625" style="40" customWidth="1"/>
    <col min="7" max="7" width="2.36328125" style="40" customWidth="1"/>
    <col min="8" max="8" width="10.36328125" style="40" customWidth="1"/>
    <col min="9" max="9" width="2.36328125" style="40" customWidth="1"/>
    <col min="10" max="11" width="2.453125" style="40" customWidth="1"/>
    <col min="12" max="15" width="2.90625" style="40" customWidth="1"/>
    <col min="16" max="16" width="3" style="40" customWidth="1"/>
    <col min="17" max="19" width="4.90625" style="40" customWidth="1"/>
    <col min="20" max="22" width="2.90625" style="40" customWidth="1"/>
    <col min="23" max="24" width="2.453125" style="40" customWidth="1"/>
    <col min="25" max="25" width="2.90625" style="40" customWidth="1"/>
    <col min="26" max="26" width="7.90625" style="40" customWidth="1"/>
    <col min="27" max="27" width="4.9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90625" style="40" customWidth="1"/>
    <col min="36" max="37" width="4.36328125" style="40" customWidth="1"/>
    <col min="38" max="38" width="3.36328125" style="40" customWidth="1"/>
    <col min="39" max="40" width="2.90625" style="40" customWidth="1"/>
    <col min="41" max="41" width="10.90625" style="40" customWidth="1"/>
    <col min="42" max="42" width="2.90625" style="40" customWidth="1"/>
    <col min="43" max="44" width="2.453125" style="40" customWidth="1"/>
    <col min="45" max="45" width="2.90625" style="40" customWidth="1"/>
    <col min="46" max="46" width="7.90625" style="40" customWidth="1"/>
    <col min="47" max="47" width="11.90625" style="40" customWidth="1"/>
    <col min="48" max="48" width="1.90625" style="40" customWidth="1"/>
    <col min="49" max="49" width="5.36328125" style="40" customWidth="1"/>
    <col min="50" max="58" width="9" style="40" customWidth="1"/>
    <col min="59" max="59" width="16.08984375" style="40" customWidth="1"/>
    <col min="60" max="16384" width="9" style="40" customWidth="1"/>
  </cols>
  <sheetData>
    <row r="1" ht="27" customHeight="1">
      <c r="F1" s="39"/>
      <c r="S1" s="85" t="s">
        <v>94</v>
      </c>
      <c r="T1" s="85" t="s">
        <v>282</v>
      </c>
    </row>
    <row r="2"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ht="13.4"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f>+表紙!N28</f>
      </c>
      <c r="AT4" s="601"/>
      <c r="AU4" s="273">
        <f>+表紙!O28</f>
      </c>
      <c r="AV4" s="108"/>
      <c r="AW4" s="405"/>
    </row>
    <row r="5"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f>+表紙!F47</f>
      </c>
      <c r="AG5" s="572"/>
      <c r="AH5" s="572"/>
      <c r="AI5" s="572"/>
      <c r="AJ5" s="572"/>
      <c r="AK5" s="572"/>
      <c r="AL5" s="572"/>
      <c r="AM5" s="572"/>
      <c r="AN5" s="572"/>
      <c r="AO5" s="572"/>
      <c r="AP5" s="572"/>
      <c r="AQ5" s="572"/>
      <c r="AR5" s="572"/>
      <c r="AS5" s="572"/>
      <c r="AT5" s="572"/>
      <c r="AU5" s="572"/>
      <c r="AV5" s="242"/>
      <c r="AW5" s="405"/>
    </row>
    <row r="6"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ht="28.4" customHeight="1" thickBot="1">
      <c r="B7" s="645" t="s">
        <v>89</v>
      </c>
      <c r="C7" s="646"/>
      <c r="D7" s="615" t="s">
        <v>202</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ht="28.4" customHeight="1" thickBot="1" thickTop="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ht="24.75" customHeight="1" thickBot="1" thickTop="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ht="24.75" customHeight="1" thickBot="1" thickTop="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ht="27" customHeight="1" thickBot="1" thickTop="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ht="24.75" customHeight="1" thickBot="1" thickTop="1">
      <c r="F12" s="603">
        <f>+ROUND(P12,1)+ROUND(P15,1)+ROUND(P18,1)+ROUND(P24,1)+P27-ROUND(F15,1)</f>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ht="24.75" customHeight="1" thickBot="1" thickTop="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ht="27" customHeight="1" thickBot="1" thickTop="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ht="24.75" customHeight="1" thickBot="1" thickTop="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ht="27" customHeight="1" thickBot="1" thickTop="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ht="24.75" customHeight="1" thickBot="1" thickTop="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ht="27" customHeight="1" thickBot="1" thickTop="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ht="25.4"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ht="25.5" customHeight="1" thickBot="1" thickTop="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ht="27" customHeight="1" thickBot="1" thickTop="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ht="27" customHeight="1" thickBot="1">
      <c r="B24" s="560" t="s">
        <v>199</v>
      </c>
      <c r="C24" s="561"/>
      <c r="D24" s="584">
        <v>4459.6</v>
      </c>
      <c r="E24" s="584"/>
      <c r="F24" s="584"/>
      <c r="G24" s="194" t="s">
        <v>197</v>
      </c>
      <c r="H24" s="573">
        <f>+F12</f>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c>
      <c r="AT24" s="604"/>
      <c r="AU24" s="604"/>
      <c r="AV24" s="52" t="s">
        <v>13</v>
      </c>
      <c r="AW24" s="405"/>
    </row>
    <row r="25" ht="27" customHeight="1" thickBot="1">
      <c r="B25" s="560" t="s">
        <v>200</v>
      </c>
      <c r="C25" s="561"/>
      <c r="D25" s="584">
        <v>0</v>
      </c>
      <c r="E25" s="584"/>
      <c r="F25" s="584"/>
      <c r="G25" s="194" t="s">
        <v>197</v>
      </c>
      <c r="H25" s="573">
        <f>+P12+AH9</f>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ht="27" customHeight="1" thickBot="1" thickTop="1">
      <c r="B26" s="560" t="s">
        <v>201</v>
      </c>
      <c r="C26" s="561"/>
      <c r="D26" s="584">
        <v>0</v>
      </c>
      <c r="E26" s="584"/>
      <c r="F26" s="584"/>
      <c r="G26" s="194" t="s">
        <v>197</v>
      </c>
      <c r="H26" s="573">
        <f>+P21</f>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ht="27" customHeight="1" thickBot="1">
      <c r="B27" s="560" t="s">
        <v>222</v>
      </c>
      <c r="C27" s="561"/>
      <c r="D27" s="584">
        <v>0</v>
      </c>
      <c r="E27" s="584"/>
      <c r="F27" s="584"/>
      <c r="G27" s="194" t="s">
        <v>197</v>
      </c>
      <c r="H27" s="573">
        <f>+Y21</f>
      </c>
      <c r="I27" s="574"/>
      <c r="J27" s="194" t="s">
        <v>197</v>
      </c>
      <c r="M27" s="582"/>
      <c r="P27" s="587">
        <f>+R30+ROUND(R33,1)</f>
      </c>
      <c r="Q27" s="633"/>
      <c r="R27" s="633"/>
      <c r="S27" s="633"/>
      <c r="T27" s="44" t="s">
        <v>38</v>
      </c>
      <c r="U27" s="64"/>
      <c r="V27" s="64"/>
      <c r="Y27" s="62" t="s">
        <v>39</v>
      </c>
      <c r="Z27" s="65"/>
      <c r="AH27" s="53"/>
      <c r="AI27" s="53"/>
      <c r="AJ27" s="53"/>
      <c r="AK27" s="53"/>
      <c r="AL27" s="603">
        <f>+AH18+P27</f>
      </c>
      <c r="AM27" s="604"/>
      <c r="AN27" s="604"/>
      <c r="AO27" s="604"/>
      <c r="AP27" s="52" t="s">
        <v>13</v>
      </c>
      <c r="AQ27" s="267"/>
      <c r="AR27" s="128"/>
      <c r="AS27" s="606">
        <v>0</v>
      </c>
      <c r="AT27" s="607"/>
      <c r="AU27" s="607"/>
      <c r="AV27" s="52" t="s">
        <v>13</v>
      </c>
      <c r="AW27" s="405"/>
    </row>
    <row r="28" ht="27" customHeight="1" thickBot="1" thickTop="1">
      <c r="B28" s="575" t="s">
        <v>331</v>
      </c>
      <c r="C28" s="576"/>
      <c r="D28" s="584">
        <v>0</v>
      </c>
      <c r="E28" s="584"/>
      <c r="F28" s="584"/>
      <c r="G28" s="194" t="s">
        <v>197</v>
      </c>
      <c r="H28" s="573">
        <f>+P15+AH12</f>
      </c>
      <c r="I28" s="574"/>
      <c r="J28" s="194" t="s">
        <v>197</v>
      </c>
      <c r="M28" s="582"/>
      <c r="P28" s="56"/>
      <c r="U28" s="53"/>
      <c r="V28" s="53"/>
      <c r="Y28" s="588" t="s">
        <v>174</v>
      </c>
      <c r="Z28" s="589"/>
      <c r="AA28" s="629">
        <v>3235.4</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ht="27" customHeight="1" thickBot="1" thickTop="1">
      <c r="B29" s="560" t="s">
        <v>223</v>
      </c>
      <c r="C29" s="561"/>
      <c r="D29" s="584">
        <v>4459.6</v>
      </c>
      <c r="E29" s="584"/>
      <c r="F29" s="584"/>
      <c r="G29" s="194" t="s">
        <v>197</v>
      </c>
      <c r="H29" s="573">
        <f>+AL27</f>
      </c>
      <c r="I29" s="574"/>
      <c r="J29" s="194" t="s">
        <v>197</v>
      </c>
      <c r="M29" s="582"/>
      <c r="P29" s="56"/>
      <c r="Q29" s="144"/>
      <c r="R29" s="51" t="s">
        <v>182</v>
      </c>
      <c r="S29" s="628" t="s">
        <v>33</v>
      </c>
      <c r="T29" s="631"/>
      <c r="U29" s="631"/>
      <c r="V29" s="632"/>
      <c r="W29" s="48"/>
      <c r="X29" s="66"/>
      <c r="Y29" s="588" t="s">
        <v>257</v>
      </c>
      <c r="Z29" s="589"/>
      <c r="AA29" s="629">
        <v>6421.7</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ht="27" customHeight="1" thickBot="1">
      <c r="B30" s="560" t="s">
        <v>224</v>
      </c>
      <c r="C30" s="561"/>
      <c r="D30" s="584">
        <v>0</v>
      </c>
      <c r="E30" s="584"/>
      <c r="F30" s="584"/>
      <c r="G30" s="194" t="s">
        <v>197</v>
      </c>
      <c r="H30" s="573">
        <f>+AL30</f>
      </c>
      <c r="I30" s="574"/>
      <c r="J30" s="194" t="s">
        <v>197</v>
      </c>
      <c r="M30" s="582"/>
      <c r="P30" s="56"/>
      <c r="R30" s="587">
        <f>+ROUND(AA28,1)+ROUND(AA29,1)+ROUND(AA30,1)</f>
      </c>
      <c r="S30" s="633"/>
      <c r="T30" s="633"/>
      <c r="U30" s="633"/>
      <c r="V30" s="44" t="s">
        <v>16</v>
      </c>
      <c r="Y30" s="588" t="s">
        <v>185</v>
      </c>
      <c r="Z30" s="589"/>
      <c r="AA30" s="629"/>
      <c r="AB30" s="630"/>
      <c r="AC30" s="630"/>
      <c r="AD30" s="630"/>
      <c r="AE30" s="630"/>
      <c r="AF30" s="44" t="s">
        <v>13</v>
      </c>
      <c r="AL30" s="606">
        <v>0</v>
      </c>
      <c r="AM30" s="607"/>
      <c r="AN30" s="607"/>
      <c r="AO30" s="607"/>
      <c r="AP30" s="52" t="s">
        <v>13</v>
      </c>
      <c r="AS30" s="625"/>
      <c r="AT30" s="622"/>
      <c r="AU30" s="622"/>
      <c r="AV30" s="623"/>
      <c r="AW30" s="405"/>
    </row>
    <row r="31" ht="27" customHeight="1" thickBot="1" thickTop="1">
      <c r="B31" s="560" t="s">
        <v>225</v>
      </c>
      <c r="C31" s="561"/>
      <c r="D31" s="584">
        <v>1334.1</v>
      </c>
      <c r="E31" s="584"/>
      <c r="F31" s="584"/>
      <c r="G31" s="194" t="s">
        <v>197</v>
      </c>
      <c r="H31" s="573">
        <f>+AS24</f>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ht="27" customHeight="1" thickBot="1" thickTop="1">
      <c r="B32" s="560" t="s">
        <v>427</v>
      </c>
      <c r="C32" s="561"/>
      <c r="D32" s="584">
        <v>0</v>
      </c>
      <c r="E32" s="584"/>
      <c r="F32" s="584"/>
      <c r="G32" s="194" t="s">
        <v>197</v>
      </c>
      <c r="H32" s="573">
        <f>+AS27</f>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ht="27" customHeight="1" thickBot="1">
      <c r="B33" s="556" t="s">
        <v>428</v>
      </c>
      <c r="C33" s="557"/>
      <c r="D33" s="640">
        <v>0</v>
      </c>
      <c r="E33" s="641"/>
      <c r="F33" s="641"/>
      <c r="G33" s="195" t="s">
        <v>197</v>
      </c>
      <c r="H33" s="626">
        <f>+AS31</f>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ht="24" customHeight="1">
      <c r="C34" s="258">
        <f>+IF(D30=0,"",IF(D29&lt;D30,"エラー !：上の表は、⑩の内数である⑪の量が⑩を超えています",""))</f>
      </c>
      <c r="AA34" s="567"/>
      <c r="AB34" s="568"/>
      <c r="AC34" s="568"/>
      <c r="AD34" s="568"/>
      <c r="AE34" s="568"/>
      <c r="AF34" s="568"/>
      <c r="AG34" s="568"/>
      <c r="AH34" s="568"/>
      <c r="AI34" s="568"/>
      <c r="AJ34" s="568"/>
      <c r="AK34" s="568"/>
      <c r="AL34" s="568"/>
      <c r="AM34" s="568"/>
      <c r="AN34" s="568"/>
      <c r="AO34" s="571"/>
      <c r="AP34" s="188"/>
      <c r="AW34" s="405"/>
    </row>
    <row r="35" ht="15" customHeight="1">
      <c r="C35" s="259">
        <f>+IF(D31=0,"",IF(D29&lt;D31,"エラー !：上の表は、⑩の内数である⑫の量が⑩を超えています",""))</f>
      </c>
      <c r="AF35" s="64"/>
      <c r="AG35" s="64"/>
      <c r="AH35" s="64"/>
      <c r="AI35" s="64"/>
      <c r="AJ35" s="64"/>
      <c r="AK35" s="64"/>
      <c r="AL35" s="53"/>
      <c r="AM35" s="53"/>
      <c r="AN35" s="53"/>
      <c r="AO35" s="53"/>
      <c r="AP35" s="53"/>
      <c r="AQ35" s="53"/>
      <c r="AR35" s="53"/>
    </row>
    <row r="36" ht="15" customHeight="1">
      <c r="C36" s="259">
        <f>+IF(D32=0,"",IF(D29&lt;D32,"エラー !：上の表は、⑩の内数である⑬の量が⑩を超えています",""))</f>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ht="15" customHeight="1">
      <c r="C37" s="259">
        <f>+IF(D33=0,"",IF(D29&lt;D33,"エラー !：上の表は、⑩の内数である⑭の量が⑩を超えています",""))</f>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ht="13">
      <c r="H42" s="278"/>
      <c r="I42" s="68"/>
      <c r="J42" s="68"/>
      <c r="K42" s="68"/>
      <c r="R42" s="68"/>
      <c r="S42" s="68"/>
      <c r="T42" s="68"/>
      <c r="AQ42" s="53"/>
      <c r="AR42" s="53"/>
      <c r="AS42" s="128"/>
      <c r="AT42" s="64"/>
      <c r="AY42" s="53"/>
      <c r="AZ42" s="53"/>
      <c r="BA42" s="53"/>
      <c r="BB42" s="53"/>
      <c r="BC42" s="53"/>
      <c r="BD42" s="53"/>
    </row>
    <row r="43">
      <c r="H43" s="278"/>
      <c r="I43" s="68"/>
      <c r="J43" s="68"/>
      <c r="K43" s="68"/>
      <c r="R43" s="68"/>
      <c r="S43" s="68"/>
      <c r="T43" s="68"/>
      <c r="AW43" s="68"/>
      <c r="AY43" s="53"/>
      <c r="AZ43" s="53"/>
      <c r="BA43" s="53"/>
      <c r="BB43" s="53"/>
      <c r="BC43" s="53"/>
      <c r="BD43" s="53"/>
    </row>
    <row r="44">
      <c r="H44" s="278"/>
      <c r="I44" s="68"/>
      <c r="J44" s="68"/>
      <c r="K44" s="68"/>
      <c r="R44" s="68"/>
      <c r="S44" s="68"/>
      <c r="T44" s="68"/>
      <c r="AW44" s="68"/>
    </row>
    <row r="45">
      <c r="H45" s="278"/>
      <c r="I45" s="68"/>
      <c r="J45" s="68"/>
      <c r="K45" s="68"/>
      <c r="R45" s="68"/>
      <c r="S45" s="68"/>
      <c r="T45" s="68"/>
    </row>
    <row r="46">
      <c r="H46" s="278"/>
      <c r="I46" s="68"/>
      <c r="J46" s="68"/>
      <c r="K46" s="68"/>
      <c r="R46" s="68"/>
      <c r="S46" s="68"/>
      <c r="T46" s="68"/>
    </row>
    <row r="47" ht="13">
      <c r="H47" s="278"/>
      <c r="I47" s="68"/>
      <c r="J47" s="68"/>
      <c r="K47" s="68"/>
      <c r="R47" s="68"/>
      <c r="S47" s="68"/>
      <c r="T47" s="68"/>
      <c r="BH47" s="69"/>
      <c r="BI47" s="69"/>
      <c r="BJ47" s="67"/>
    </row>
    <row r="48">
      <c r="I48" s="68"/>
      <c r="J48" s="68"/>
      <c r="K48" s="68"/>
      <c r="R48" s="68"/>
      <c r="S48" s="68"/>
      <c r="T48" s="68"/>
      <c r="BH48" s="67"/>
    </row>
    <row r="49">
      <c r="G49" s="68"/>
      <c r="H49" s="68"/>
      <c r="I49" s="68"/>
      <c r="J49" s="68"/>
      <c r="K49" s="68"/>
      <c r="R49" s="68"/>
      <c r="S49" s="68"/>
      <c r="T49" s="68"/>
      <c r="BE49" s="67"/>
      <c r="BF49" s="67"/>
      <c r="BG49" s="67"/>
      <c r="BH49" s="67"/>
    </row>
    <row r="50">
      <c r="G50" s="68"/>
      <c r="H50" s="68"/>
      <c r="I50" s="68"/>
      <c r="J50" s="68"/>
      <c r="K50" s="68"/>
      <c r="R50" s="68"/>
      <c r="S50" s="68"/>
      <c r="T50" s="68"/>
      <c r="BE50" s="67"/>
      <c r="BF50" s="67"/>
      <c r="BG50" s="67"/>
      <c r="BH50" s="67"/>
    </row>
    <row r="51">
      <c r="G51" s="68"/>
      <c r="H51" s="68"/>
      <c r="I51" s="68"/>
      <c r="J51" s="68"/>
      <c r="K51" s="68"/>
      <c r="R51" s="68"/>
      <c r="S51" s="68"/>
      <c r="T51" s="68"/>
      <c r="BE51" s="67"/>
      <c r="BF51" s="67"/>
      <c r="BG51" s="67"/>
      <c r="BH51" s="67"/>
    </row>
    <row r="52">
      <c r="G52" s="68"/>
      <c r="H52" s="68"/>
      <c r="I52" s="68"/>
      <c r="J52" s="68"/>
      <c r="K52" s="68"/>
      <c r="R52" s="68"/>
      <c r="S52" s="68"/>
      <c r="T52" s="68"/>
      <c r="BE52" s="67"/>
      <c r="BF52" s="67"/>
      <c r="BG52" s="67"/>
      <c r="BH52" s="67"/>
    </row>
    <row r="53">
      <c r="G53" s="68"/>
      <c r="H53" s="68"/>
      <c r="I53" s="68"/>
      <c r="J53" s="68"/>
      <c r="K53" s="68"/>
      <c r="R53" s="68"/>
      <c r="S53" s="68"/>
      <c r="T53" s="68"/>
      <c r="BE53" s="67"/>
      <c r="BG53" s="67"/>
      <c r="BH53" s="67"/>
      <c r="BI53" s="67"/>
      <c r="BJ53" s="67"/>
    </row>
    <row r="54">
      <c r="G54" s="68"/>
      <c r="H54" s="68"/>
      <c r="I54" s="68"/>
      <c r="J54" s="68"/>
      <c r="K54" s="68"/>
      <c r="R54" s="68"/>
      <c r="S54" s="68"/>
      <c r="T54" s="68"/>
      <c r="BD54" s="67"/>
      <c r="BE54" s="70"/>
      <c r="BG54" s="67"/>
      <c r="BH54" s="67"/>
      <c r="BI54" s="67"/>
      <c r="BJ54" s="67"/>
    </row>
    <row r="55">
      <c r="G55" s="68"/>
      <c r="H55" s="68"/>
      <c r="I55" s="68"/>
      <c r="J55" s="68"/>
      <c r="K55" s="68"/>
      <c r="R55" s="68"/>
      <c r="S55" s="68"/>
      <c r="T55" s="68"/>
      <c r="BD55" s="67"/>
      <c r="BE55" s="70"/>
      <c r="BG55" s="67"/>
      <c r="BH55" s="67"/>
      <c r="BI55" s="67"/>
      <c r="BJ55" s="67"/>
    </row>
    <row r="56">
      <c r="G56" s="68"/>
      <c r="H56" s="68"/>
      <c r="I56" s="68"/>
      <c r="J56" s="68"/>
      <c r="K56" s="68"/>
      <c r="R56" s="68"/>
      <c r="S56" s="68"/>
      <c r="T56" s="68"/>
      <c r="BD56" s="67"/>
      <c r="BE56" s="70"/>
      <c r="BG56" s="67"/>
      <c r="BH56" s="67"/>
      <c r="BI56" s="67"/>
      <c r="BJ56" s="67"/>
    </row>
    <row r="57">
      <c r="G57" s="68"/>
      <c r="H57" s="68"/>
      <c r="I57" s="68"/>
      <c r="BD57" s="67"/>
      <c r="BE57" s="70"/>
      <c r="BG57" s="67"/>
      <c r="BH57" s="67"/>
      <c r="BI57" s="67"/>
      <c r="BJ57" s="67"/>
    </row>
    <row r="58" ht="12.5">
      <c r="G58" s="68"/>
      <c r="H58" s="68"/>
      <c r="I58" s="68"/>
      <c r="L58" s="68"/>
      <c r="M58" s="71"/>
      <c r="N58" s="68"/>
      <c r="O58" s="68"/>
      <c r="BD58" s="67"/>
      <c r="BE58" s="70"/>
      <c r="BG58" s="67"/>
      <c r="BH58" s="67"/>
      <c r="BI58" s="67"/>
      <c r="BJ58" s="67"/>
    </row>
    <row r="59">
      <c r="G59" s="68"/>
      <c r="H59" s="68"/>
      <c r="I59" s="68"/>
      <c r="BD59" s="67"/>
      <c r="BE59" s="70"/>
      <c r="BG59" s="67"/>
      <c r="BH59" s="67"/>
      <c r="BI59" s="67"/>
      <c r="BJ59" s="67"/>
    </row>
    <row r="60">
      <c r="G60" s="68"/>
      <c r="H60" s="68"/>
      <c r="I60" s="68"/>
      <c r="BD60" s="67"/>
      <c r="BE60" s="70"/>
      <c r="BG60" s="67"/>
      <c r="BH60" s="67"/>
      <c r="BI60" s="67"/>
      <c r="BJ60" s="67"/>
    </row>
    <row r="61">
      <c r="G61" s="68"/>
      <c r="H61" s="68"/>
      <c r="I61" s="68"/>
      <c r="BD61" s="67"/>
      <c r="BE61" s="70"/>
      <c r="BG61" s="67"/>
      <c r="BH61" s="67"/>
      <c r="BI61" s="67"/>
      <c r="BJ61" s="67"/>
    </row>
    <row r="62">
      <c r="BD62" s="67"/>
      <c r="BE62" s="70"/>
      <c r="BG62" s="67"/>
      <c r="BH62" s="67"/>
      <c r="BI62" s="67"/>
      <c r="BJ62" s="67"/>
    </row>
    <row r="63">
      <c r="BD63" s="67"/>
      <c r="BE63" s="70"/>
      <c r="BG63" s="67"/>
      <c r="BH63" s="67"/>
      <c r="BI63" s="67"/>
      <c r="BJ63" s="67"/>
    </row>
    <row r="64">
      <c r="BD64" s="67"/>
      <c r="BE64" s="70"/>
      <c r="BG64" s="67"/>
      <c r="BH64" s="67"/>
      <c r="BI64" s="67"/>
      <c r="BJ64" s="67"/>
    </row>
    <row r="65">
      <c r="BD65" s="67"/>
      <c r="BE65" s="70"/>
      <c r="BG65" s="67"/>
      <c r="BH65" s="67"/>
      <c r="BI65" s="67"/>
      <c r="BJ65" s="67"/>
    </row>
    <row r="66">
      <c r="BD66" s="67"/>
      <c r="BE66" s="70"/>
      <c r="BG66" s="67"/>
      <c r="BH66" s="67"/>
      <c r="BI66" s="67"/>
      <c r="BJ66" s="67"/>
    </row>
    <row r="67">
      <c r="BD67" s="67"/>
      <c r="BE67" s="70"/>
      <c r="BG67" s="67"/>
      <c r="BH67" s="67"/>
      <c r="BI67" s="67"/>
      <c r="BJ67" s="67"/>
    </row>
    <row r="69" ht="12.5">
      <c r="L69" s="68"/>
      <c r="M69" s="71"/>
      <c r="N69" s="68"/>
      <c r="O69" s="68"/>
    </row>
    <row r="70" ht="12.5">
      <c r="L70" s="68"/>
      <c r="M70" s="71"/>
      <c r="N70" s="68"/>
      <c r="O70" s="68"/>
    </row>
    <row r="71" ht="12.5">
      <c r="L71" s="68"/>
      <c r="M71" s="71"/>
      <c r="N71" s="68"/>
      <c r="O71" s="68"/>
    </row>
    <row r="72" ht="12.5">
      <c r="L72" s="68"/>
      <c r="M72" s="71"/>
      <c r="N72" s="68"/>
      <c r="O72" s="68"/>
    </row>
    <row r="73" ht="12.5">
      <c r="L73" s="68"/>
      <c r="M73" s="71"/>
      <c r="N73" s="68"/>
      <c r="O73" s="68"/>
    </row>
    <row r="74" ht="12.5">
      <c r="L74" s="68"/>
      <c r="M74" s="71"/>
      <c r="N74" s="68"/>
      <c r="O74" s="68"/>
    </row>
    <row r="75" ht="12.5">
      <c r="L75" s="68"/>
      <c r="M75" s="71"/>
      <c r="N75" s="68"/>
      <c r="O75" s="68"/>
    </row>
    <row r="76" ht="12.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3" right="0.5905511811023623" top="0.6299212598425197" bottom="0.3937007874015748" header="0.5118110236220472" footer="0"/>
  <pageSetup paperSize="9" scale="66"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codeName="Sheet4">
    <pageSetUpPr fitToPage="1"/>
  </sheetPr>
  <dimension ref="B1:BJ76"/>
  <sheetViews>
    <sheetView showGridLines="0" zoomScaleNormal="100" workbookViewId="0">
      <selection pane="topLeft" activeCell="B2" sqref="B2:H3"/>
    </sheetView>
  </sheetViews>
  <sheetFormatPr defaultColWidth="9" defaultRowHeight="12"/>
  <cols>
    <col min="1" max="2" width="2.90625" style="40" customWidth="1"/>
    <col min="3" max="3" width="18.36328125" style="40" customWidth="1"/>
    <col min="4" max="5" width="4.36328125" style="40" customWidth="1"/>
    <col min="6" max="6" width="3.90625" style="40" customWidth="1"/>
    <col min="7" max="7" width="2.36328125" style="40" customWidth="1"/>
    <col min="8" max="8" width="10.36328125" style="40" customWidth="1"/>
    <col min="9" max="9" width="2.36328125" style="40" customWidth="1"/>
    <col min="10" max="11" width="2.453125" style="40" customWidth="1"/>
    <col min="12" max="15" width="2.90625" style="40" customWidth="1"/>
    <col min="16" max="16" width="3" style="40" customWidth="1"/>
    <col min="17" max="19" width="4.90625" style="40" customWidth="1"/>
    <col min="20" max="22" width="2.90625" style="40" customWidth="1"/>
    <col min="23" max="24" width="2.453125" style="40" customWidth="1"/>
    <col min="25" max="25" width="2.90625" style="40" customWidth="1"/>
    <col min="26" max="26" width="7.90625" style="40" customWidth="1"/>
    <col min="27" max="27" width="4.9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90625" style="40" customWidth="1"/>
    <col min="36" max="37" width="4.36328125" style="40" customWidth="1"/>
    <col min="38" max="38" width="3.36328125" style="40" customWidth="1"/>
    <col min="39" max="40" width="2.90625" style="40" customWidth="1"/>
    <col min="41" max="41" width="10.90625" style="40" customWidth="1"/>
    <col min="42" max="42" width="2.90625" style="40" customWidth="1"/>
    <col min="43" max="44" width="2.453125" style="40" customWidth="1"/>
    <col min="45" max="45" width="2.90625" style="40" customWidth="1"/>
    <col min="46" max="46" width="7.90625" style="40" customWidth="1"/>
    <col min="47" max="47" width="11.90625" style="40" customWidth="1"/>
    <col min="48" max="48" width="1.90625" style="40" customWidth="1"/>
    <col min="49" max="49" width="5.36328125" style="40" customWidth="1"/>
    <col min="50" max="58" width="9" style="40" customWidth="1"/>
    <col min="59" max="59" width="16.08984375" style="40" customWidth="1"/>
    <col min="60" max="16384" width="9" style="40" customWidth="1"/>
  </cols>
  <sheetData>
    <row r="1" ht="27" customHeight="1">
      <c r="F1" s="39"/>
      <c r="S1" s="85" t="s">
        <v>94</v>
      </c>
      <c r="T1" s="85" t="s">
        <v>282</v>
      </c>
    </row>
    <row r="2"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ht="13.4"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f>+表紙!N28</f>
      </c>
      <c r="AT4" s="601"/>
      <c r="AU4" s="273">
        <f>+表紙!O28</f>
      </c>
      <c r="AV4" s="108"/>
      <c r="AW4" s="405"/>
    </row>
    <row r="5"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f>+表紙!F47</f>
      </c>
      <c r="AG5" s="572"/>
      <c r="AH5" s="572"/>
      <c r="AI5" s="572"/>
      <c r="AJ5" s="572"/>
      <c r="AK5" s="572"/>
      <c r="AL5" s="572"/>
      <c r="AM5" s="572"/>
      <c r="AN5" s="572"/>
      <c r="AO5" s="572"/>
      <c r="AP5" s="572"/>
      <c r="AQ5" s="572"/>
      <c r="AR5" s="572"/>
      <c r="AS5" s="572"/>
      <c r="AT5" s="572"/>
      <c r="AU5" s="572"/>
      <c r="AV5" s="242"/>
      <c r="AW5" s="405"/>
    </row>
    <row r="6"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ht="28.4"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ht="28.4" customHeight="1" thickBot="1" thickTop="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ht="24.75" customHeight="1" thickBot="1" thickTop="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ht="24.75" customHeight="1" thickBot="1" thickTop="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ht="27" customHeight="1" thickBot="1" thickTop="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ht="24.75" customHeight="1" thickBot="1" thickTop="1">
      <c r="F12" s="603">
        <f>+ROUND(P12,1)+ROUND(P15,1)+ROUND(P18,1)+ROUND(P24,1)+P27-ROUND(F15,1)</f>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ht="24.75" customHeight="1" thickBot="1" thickTop="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ht="27" customHeight="1" thickBot="1" thickTop="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ht="24.75" customHeight="1" thickBot="1" thickTop="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ht="27" customHeight="1" thickBot="1" thickTop="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ht="24.75" customHeight="1" thickBot="1" thickTop="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ht="27" customHeight="1" thickBot="1" thickTop="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ht="25.4"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ht="25.5" customHeight="1" thickBot="1" thickTop="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ht="27" customHeight="1" thickBot="1" thickTop="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ht="27" customHeight="1" thickBot="1">
      <c r="B24" s="560" t="s">
        <v>199</v>
      </c>
      <c r="C24" s="561"/>
      <c r="D24" s="584">
        <v>0.1</v>
      </c>
      <c r="E24" s="584"/>
      <c r="F24" s="584"/>
      <c r="G24" s="194" t="s">
        <v>197</v>
      </c>
      <c r="H24" s="573">
        <f>+F12</f>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c>
      <c r="AT24" s="604"/>
      <c r="AU24" s="604"/>
      <c r="AV24" s="52" t="s">
        <v>13</v>
      </c>
      <c r="AW24" s="405"/>
    </row>
    <row r="25" ht="27" customHeight="1" thickBot="1">
      <c r="B25" s="560" t="s">
        <v>200</v>
      </c>
      <c r="C25" s="561"/>
      <c r="D25" s="584">
        <v>0</v>
      </c>
      <c r="E25" s="584"/>
      <c r="F25" s="584"/>
      <c r="G25" s="194" t="s">
        <v>197</v>
      </c>
      <c r="H25" s="573">
        <f>+P12+AH9</f>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ht="27" customHeight="1" thickBot="1" thickTop="1">
      <c r="B26" s="560" t="s">
        <v>201</v>
      </c>
      <c r="C26" s="561"/>
      <c r="D26" s="584">
        <v>0</v>
      </c>
      <c r="E26" s="584"/>
      <c r="F26" s="584"/>
      <c r="G26" s="194" t="s">
        <v>197</v>
      </c>
      <c r="H26" s="573">
        <f>+P21</f>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ht="27" customHeight="1" thickBot="1">
      <c r="B27" s="560" t="s">
        <v>222</v>
      </c>
      <c r="C27" s="561"/>
      <c r="D27" s="584">
        <v>0</v>
      </c>
      <c r="E27" s="584"/>
      <c r="F27" s="584"/>
      <c r="G27" s="194" t="s">
        <v>197</v>
      </c>
      <c r="H27" s="573">
        <f>+Y21</f>
      </c>
      <c r="I27" s="574"/>
      <c r="J27" s="194" t="s">
        <v>197</v>
      </c>
      <c r="M27" s="582"/>
      <c r="P27" s="587">
        <f>+R30+ROUND(R33,1)</f>
      </c>
      <c r="Q27" s="633"/>
      <c r="R27" s="633"/>
      <c r="S27" s="633"/>
      <c r="T27" s="44" t="s">
        <v>38</v>
      </c>
      <c r="U27" s="64"/>
      <c r="V27" s="64"/>
      <c r="Y27" s="62" t="s">
        <v>39</v>
      </c>
      <c r="Z27" s="65"/>
      <c r="AH27" s="53"/>
      <c r="AI27" s="53"/>
      <c r="AJ27" s="53"/>
      <c r="AK27" s="53"/>
      <c r="AL27" s="603">
        <f>+AH18+P27</f>
      </c>
      <c r="AM27" s="604"/>
      <c r="AN27" s="604"/>
      <c r="AO27" s="604"/>
      <c r="AP27" s="52" t="s">
        <v>13</v>
      </c>
      <c r="AQ27" s="267"/>
      <c r="AR27" s="128"/>
      <c r="AS27" s="606">
        <v>0</v>
      </c>
      <c r="AT27" s="607"/>
      <c r="AU27" s="607"/>
      <c r="AV27" s="52" t="s">
        <v>13</v>
      </c>
      <c r="AW27" s="405"/>
    </row>
    <row r="28" ht="27" customHeight="1" thickBot="1" thickTop="1">
      <c r="B28" s="575" t="s">
        <v>331</v>
      </c>
      <c r="C28" s="576"/>
      <c r="D28" s="584">
        <v>0</v>
      </c>
      <c r="E28" s="584"/>
      <c r="F28" s="584"/>
      <c r="G28" s="194" t="s">
        <v>197</v>
      </c>
      <c r="H28" s="573">
        <f>+P15+AH12</f>
      </c>
      <c r="I28" s="574"/>
      <c r="J28" s="194" t="s">
        <v>197</v>
      </c>
      <c r="M28" s="582"/>
      <c r="P28" s="56"/>
      <c r="U28" s="53"/>
      <c r="V28" s="53"/>
      <c r="Y28" s="588" t="s">
        <v>174</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ht="27" customHeight="1" thickBot="1" thickTop="1">
      <c r="B29" s="560" t="s">
        <v>223</v>
      </c>
      <c r="C29" s="561"/>
      <c r="D29" s="584">
        <v>0.1</v>
      </c>
      <c r="E29" s="584"/>
      <c r="F29" s="584"/>
      <c r="G29" s="194" t="s">
        <v>197</v>
      </c>
      <c r="H29" s="573">
        <f>+AL27</f>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ht="27" customHeight="1" thickBot="1">
      <c r="B30" s="560" t="s">
        <v>224</v>
      </c>
      <c r="C30" s="561"/>
      <c r="D30" s="584">
        <v>0.1</v>
      </c>
      <c r="E30" s="584"/>
      <c r="F30" s="584"/>
      <c r="G30" s="194" t="s">
        <v>197</v>
      </c>
      <c r="H30" s="573">
        <f>+AL30</f>
      </c>
      <c r="I30" s="574"/>
      <c r="J30" s="194" t="s">
        <v>197</v>
      </c>
      <c r="M30" s="582"/>
      <c r="P30" s="56"/>
      <c r="R30" s="587">
        <f>+ROUND(AA28,1)+ROUND(AA29,1)+ROUND(AA30,1)</f>
      </c>
      <c r="S30" s="633"/>
      <c r="T30" s="633"/>
      <c r="U30" s="633"/>
      <c r="V30" s="44" t="s">
        <v>16</v>
      </c>
      <c r="Y30" s="588" t="s">
        <v>185</v>
      </c>
      <c r="Z30" s="589"/>
      <c r="AA30" s="629"/>
      <c r="AB30" s="630"/>
      <c r="AC30" s="630"/>
      <c r="AD30" s="630"/>
      <c r="AE30" s="630"/>
      <c r="AF30" s="44" t="s">
        <v>13</v>
      </c>
      <c r="AL30" s="606">
        <v>0</v>
      </c>
      <c r="AM30" s="607"/>
      <c r="AN30" s="607"/>
      <c r="AO30" s="607"/>
      <c r="AP30" s="52" t="s">
        <v>13</v>
      </c>
      <c r="AS30" s="625"/>
      <c r="AT30" s="622"/>
      <c r="AU30" s="622"/>
      <c r="AV30" s="623"/>
      <c r="AW30" s="405"/>
    </row>
    <row r="31" ht="27" customHeight="1" thickBot="1" thickTop="1">
      <c r="B31" s="560" t="s">
        <v>225</v>
      </c>
      <c r="C31" s="561"/>
      <c r="D31" s="584">
        <v>0.1</v>
      </c>
      <c r="E31" s="584"/>
      <c r="F31" s="584"/>
      <c r="G31" s="194" t="s">
        <v>197</v>
      </c>
      <c r="H31" s="573">
        <f>+AS24</f>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ht="27" customHeight="1" thickBot="1" thickTop="1">
      <c r="B32" s="560" t="s">
        <v>427</v>
      </c>
      <c r="C32" s="561"/>
      <c r="D32" s="584">
        <v>0</v>
      </c>
      <c r="E32" s="584"/>
      <c r="F32" s="584"/>
      <c r="G32" s="194" t="s">
        <v>197</v>
      </c>
      <c r="H32" s="573">
        <f>+AS27</f>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ht="27" customHeight="1" thickBot="1">
      <c r="B33" s="556" t="s">
        <v>428</v>
      </c>
      <c r="C33" s="557"/>
      <c r="D33" s="640">
        <v>0</v>
      </c>
      <c r="E33" s="641"/>
      <c r="F33" s="641"/>
      <c r="G33" s="195" t="s">
        <v>197</v>
      </c>
      <c r="H33" s="626">
        <f>+AS31</f>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ht="24" customHeight="1">
      <c r="C34" s="258">
        <f>+IF(D30=0,"",IF(D29&lt;D30,"エラー !：上の表は、⑩の内数である⑪の量が⑩を超えています",""))</f>
      </c>
      <c r="AA34" s="567"/>
      <c r="AB34" s="568"/>
      <c r="AC34" s="568"/>
      <c r="AD34" s="568"/>
      <c r="AE34" s="568"/>
      <c r="AF34" s="568"/>
      <c r="AG34" s="568"/>
      <c r="AH34" s="568"/>
      <c r="AI34" s="568"/>
      <c r="AJ34" s="568"/>
      <c r="AK34" s="568"/>
      <c r="AL34" s="568"/>
      <c r="AM34" s="568"/>
      <c r="AN34" s="568"/>
      <c r="AO34" s="571"/>
      <c r="AP34" s="188"/>
      <c r="AW34" s="405"/>
    </row>
    <row r="35" ht="15" customHeight="1">
      <c r="C35" s="259">
        <f>+IF(D31=0,"",IF(D29&lt;D31,"エラー !：上の表は、⑩の内数である⑫の量が⑩を超えています",""))</f>
      </c>
      <c r="AF35" s="64"/>
      <c r="AG35" s="64"/>
      <c r="AH35" s="64"/>
      <c r="AI35" s="64"/>
      <c r="AJ35" s="64"/>
      <c r="AK35" s="64"/>
      <c r="AL35" s="53"/>
      <c r="AM35" s="53"/>
      <c r="AN35" s="53"/>
      <c r="AO35" s="53"/>
      <c r="AP35" s="53"/>
      <c r="AQ35" s="53"/>
      <c r="AR35" s="53"/>
    </row>
    <row r="36" ht="15" customHeight="1">
      <c r="C36" s="259">
        <f>+IF(D32=0,"",IF(D29&lt;D32,"エラー !：上の表は、⑩の内数である⑬の量が⑩を超えています",""))</f>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ht="15" customHeight="1">
      <c r="C37" s="259">
        <f>+IF(D33=0,"",IF(D29&lt;D33,"エラー !：上の表は、⑩の内数である⑭の量が⑩を超えています",""))</f>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ht="13">
      <c r="H42" s="278"/>
      <c r="I42" s="68"/>
      <c r="J42" s="68"/>
      <c r="K42" s="68"/>
      <c r="R42" s="68"/>
      <c r="S42" s="68"/>
      <c r="T42" s="68"/>
      <c r="AQ42" s="53"/>
      <c r="AR42" s="53"/>
      <c r="AS42" s="128"/>
      <c r="AT42" s="64"/>
      <c r="AY42" s="53"/>
      <c r="AZ42" s="53"/>
      <c r="BA42" s="53"/>
      <c r="BB42" s="53"/>
      <c r="BC42" s="53"/>
      <c r="BD42" s="53"/>
    </row>
    <row r="43">
      <c r="H43" s="278"/>
      <c r="I43" s="68"/>
      <c r="J43" s="68"/>
      <c r="K43" s="68"/>
      <c r="R43" s="68"/>
      <c r="S43" s="68"/>
      <c r="T43" s="68"/>
      <c r="AW43" s="68"/>
      <c r="AY43" s="53"/>
      <c r="AZ43" s="53"/>
      <c r="BA43" s="53"/>
      <c r="BB43" s="53"/>
      <c r="BC43" s="53"/>
      <c r="BD43" s="53"/>
    </row>
    <row r="44">
      <c r="H44" s="278"/>
      <c r="I44" s="68"/>
      <c r="J44" s="68"/>
      <c r="K44" s="68"/>
      <c r="R44" s="68"/>
      <c r="S44" s="68"/>
      <c r="T44" s="68"/>
      <c r="AW44" s="68"/>
    </row>
    <row r="45">
      <c r="H45" s="278"/>
      <c r="I45" s="68"/>
      <c r="J45" s="68"/>
      <c r="K45" s="68"/>
      <c r="R45" s="68"/>
      <c r="S45" s="68"/>
      <c r="T45" s="68"/>
    </row>
    <row r="46">
      <c r="H46" s="278"/>
      <c r="I46" s="68"/>
      <c r="J46" s="68"/>
      <c r="K46" s="68"/>
      <c r="R46" s="68"/>
      <c r="S46" s="68"/>
      <c r="T46" s="68"/>
    </row>
    <row r="47" ht="13">
      <c r="H47" s="278"/>
      <c r="I47" s="68"/>
      <c r="J47" s="68"/>
      <c r="K47" s="68"/>
      <c r="R47" s="68"/>
      <c r="S47" s="68"/>
      <c r="T47" s="68"/>
      <c r="BH47" s="69"/>
      <c r="BI47" s="69"/>
      <c r="BJ47" s="67"/>
    </row>
    <row r="48">
      <c r="I48" s="68"/>
      <c r="J48" s="68"/>
      <c r="K48" s="68"/>
      <c r="R48" s="68"/>
      <c r="S48" s="68"/>
      <c r="T48" s="68"/>
      <c r="BH48" s="67"/>
    </row>
    <row r="49">
      <c r="G49" s="68"/>
      <c r="H49" s="68"/>
      <c r="I49" s="68"/>
      <c r="J49" s="68"/>
      <c r="K49" s="68"/>
      <c r="R49" s="68"/>
      <c r="S49" s="68"/>
      <c r="T49" s="68"/>
      <c r="BE49" s="67"/>
      <c r="BF49" s="67"/>
      <c r="BG49" s="67"/>
      <c r="BH49" s="67"/>
    </row>
    <row r="50">
      <c r="G50" s="68"/>
      <c r="H50" s="68"/>
      <c r="I50" s="68"/>
      <c r="J50" s="68"/>
      <c r="K50" s="68"/>
      <c r="R50" s="68"/>
      <c r="S50" s="68"/>
      <c r="T50" s="68"/>
      <c r="BE50" s="67"/>
      <c r="BF50" s="67"/>
      <c r="BG50" s="67"/>
      <c r="BH50" s="67"/>
    </row>
    <row r="51">
      <c r="G51" s="68"/>
      <c r="H51" s="68"/>
      <c r="I51" s="68"/>
      <c r="J51" s="68"/>
      <c r="K51" s="68"/>
      <c r="R51" s="68"/>
      <c r="S51" s="68"/>
      <c r="T51" s="68"/>
      <c r="BE51" s="67"/>
      <c r="BF51" s="67"/>
      <c r="BG51" s="67"/>
      <c r="BH51" s="67"/>
    </row>
    <row r="52">
      <c r="G52" s="68"/>
      <c r="H52" s="68"/>
      <c r="I52" s="68"/>
      <c r="J52" s="68"/>
      <c r="K52" s="68"/>
      <c r="R52" s="68"/>
      <c r="S52" s="68"/>
      <c r="T52" s="68"/>
      <c r="BE52" s="67"/>
      <c r="BF52" s="67"/>
      <c r="BG52" s="67"/>
      <c r="BH52" s="67"/>
    </row>
    <row r="53">
      <c r="G53" s="68"/>
      <c r="H53" s="68"/>
      <c r="I53" s="68"/>
      <c r="J53" s="68"/>
      <c r="K53" s="68"/>
      <c r="R53" s="68"/>
      <c r="S53" s="68"/>
      <c r="T53" s="68"/>
      <c r="BE53" s="67"/>
      <c r="BG53" s="67"/>
      <c r="BH53" s="67"/>
      <c r="BI53" s="67"/>
      <c r="BJ53" s="67"/>
    </row>
    <row r="54">
      <c r="G54" s="68"/>
      <c r="H54" s="68"/>
      <c r="I54" s="68"/>
      <c r="J54" s="68"/>
      <c r="K54" s="68"/>
      <c r="R54" s="68"/>
      <c r="S54" s="68"/>
      <c r="T54" s="68"/>
      <c r="BD54" s="67"/>
      <c r="BE54" s="70"/>
      <c r="BG54" s="67"/>
      <c r="BH54" s="67"/>
      <c r="BI54" s="67"/>
      <c r="BJ54" s="67"/>
    </row>
    <row r="55">
      <c r="G55" s="68"/>
      <c r="H55" s="68"/>
      <c r="I55" s="68"/>
      <c r="J55" s="68"/>
      <c r="K55" s="68"/>
      <c r="R55" s="68"/>
      <c r="S55" s="68"/>
      <c r="T55" s="68"/>
      <c r="BD55" s="67"/>
      <c r="BE55" s="70"/>
      <c r="BG55" s="67"/>
      <c r="BH55" s="67"/>
      <c r="BI55" s="67"/>
      <c r="BJ55" s="67"/>
    </row>
    <row r="56">
      <c r="G56" s="68"/>
      <c r="H56" s="68"/>
      <c r="I56" s="68"/>
      <c r="J56" s="68"/>
      <c r="K56" s="68"/>
      <c r="R56" s="68"/>
      <c r="S56" s="68"/>
      <c r="T56" s="68"/>
      <c r="BD56" s="67"/>
      <c r="BE56" s="70"/>
      <c r="BG56" s="67"/>
      <c r="BH56" s="67"/>
      <c r="BI56" s="67"/>
      <c r="BJ56" s="67"/>
    </row>
    <row r="57">
      <c r="G57" s="68"/>
      <c r="H57" s="68"/>
      <c r="I57" s="68"/>
      <c r="BD57" s="67"/>
      <c r="BE57" s="70"/>
      <c r="BG57" s="67"/>
      <c r="BH57" s="67"/>
      <c r="BI57" s="67"/>
      <c r="BJ57" s="67"/>
    </row>
    <row r="58" ht="12.5">
      <c r="G58" s="68"/>
      <c r="H58" s="68"/>
      <c r="I58" s="68"/>
      <c r="L58" s="68"/>
      <c r="M58" s="71"/>
      <c r="N58" s="68"/>
      <c r="O58" s="68"/>
      <c r="BD58" s="67"/>
      <c r="BE58" s="70"/>
      <c r="BG58" s="67"/>
      <c r="BH58" s="67"/>
      <c r="BI58" s="67"/>
      <c r="BJ58" s="67"/>
    </row>
    <row r="59">
      <c r="G59" s="68"/>
      <c r="H59" s="68"/>
      <c r="I59" s="68"/>
      <c r="BD59" s="67"/>
      <c r="BE59" s="70"/>
      <c r="BG59" s="67"/>
      <c r="BH59" s="67"/>
      <c r="BI59" s="67"/>
      <c r="BJ59" s="67"/>
    </row>
    <row r="60">
      <c r="G60" s="68"/>
      <c r="H60" s="68"/>
      <c r="I60" s="68"/>
      <c r="BD60" s="67"/>
      <c r="BE60" s="70"/>
      <c r="BG60" s="67"/>
      <c r="BH60" s="67"/>
      <c r="BI60" s="67"/>
      <c r="BJ60" s="67"/>
    </row>
    <row r="61">
      <c r="G61" s="68"/>
      <c r="H61" s="68"/>
      <c r="I61" s="68"/>
      <c r="BD61" s="67"/>
      <c r="BE61" s="70"/>
      <c r="BG61" s="67"/>
      <c r="BH61" s="67"/>
      <c r="BI61" s="67"/>
      <c r="BJ61" s="67"/>
    </row>
    <row r="62">
      <c r="BD62" s="67"/>
      <c r="BE62" s="70"/>
      <c r="BG62" s="67"/>
      <c r="BH62" s="67"/>
      <c r="BI62" s="67"/>
      <c r="BJ62" s="67"/>
    </row>
    <row r="63">
      <c r="BD63" s="67"/>
      <c r="BE63" s="70"/>
      <c r="BG63" s="67"/>
      <c r="BH63" s="67"/>
      <c r="BI63" s="67"/>
      <c r="BJ63" s="67"/>
    </row>
    <row r="64">
      <c r="BD64" s="67"/>
      <c r="BE64" s="70"/>
      <c r="BG64" s="67"/>
      <c r="BH64" s="67"/>
      <c r="BI64" s="67"/>
      <c r="BJ64" s="67"/>
    </row>
    <row r="65">
      <c r="BD65" s="67"/>
      <c r="BE65" s="70"/>
      <c r="BG65" s="67"/>
      <c r="BH65" s="67"/>
      <c r="BI65" s="67"/>
      <c r="BJ65" s="67"/>
    </row>
    <row r="66">
      <c r="BD66" s="67"/>
      <c r="BE66" s="70"/>
      <c r="BG66" s="67"/>
      <c r="BH66" s="67"/>
      <c r="BI66" s="67"/>
      <c r="BJ66" s="67"/>
    </row>
    <row r="67">
      <c r="BD67" s="67"/>
      <c r="BE67" s="70"/>
      <c r="BG67" s="67"/>
      <c r="BH67" s="67"/>
      <c r="BI67" s="67"/>
      <c r="BJ67" s="67"/>
    </row>
    <row r="69" ht="12.5">
      <c r="L69" s="68"/>
      <c r="M69" s="71"/>
      <c r="N69" s="68"/>
      <c r="O69" s="68"/>
    </row>
    <row r="70" ht="12.5">
      <c r="L70" s="68"/>
      <c r="M70" s="71"/>
      <c r="N70" s="68"/>
      <c r="O70" s="68"/>
    </row>
    <row r="71" ht="12.5">
      <c r="L71" s="68"/>
      <c r="M71" s="71"/>
      <c r="N71" s="68"/>
      <c r="O71" s="68"/>
    </row>
    <row r="72" ht="12.5">
      <c r="L72" s="68"/>
      <c r="M72" s="71"/>
      <c r="N72" s="68"/>
      <c r="O72" s="68"/>
    </row>
    <row r="73" ht="12.5">
      <c r="L73" s="68"/>
      <c r="M73" s="71"/>
      <c r="N73" s="68"/>
      <c r="O73" s="68"/>
    </row>
    <row r="74" ht="12.5">
      <c r="L74" s="68"/>
      <c r="M74" s="71"/>
      <c r="N74" s="68"/>
      <c r="O74" s="68"/>
    </row>
    <row r="75" ht="12.5">
      <c r="L75" s="68"/>
      <c r="M75" s="71"/>
      <c r="N75" s="68"/>
      <c r="O75" s="68"/>
    </row>
    <row r="76" ht="12.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3" right="0.5905511811023623" top="0.6299212598425197" bottom="0.3937007874015748" header="0.5118110236220472" footer="0"/>
  <pageSetup paperSize="9" scale="66"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codeName="Sheet5">
    <pageSetUpPr fitToPage="1"/>
  </sheetPr>
  <dimension ref="B1:BJ76"/>
  <sheetViews>
    <sheetView showGridLines="0" zoomScaleNormal="100" workbookViewId="0">
      <selection pane="topLeft" activeCell="B2" sqref="B2:H3"/>
    </sheetView>
  </sheetViews>
  <sheetFormatPr defaultColWidth="9" defaultRowHeight="12"/>
  <cols>
    <col min="1" max="2" width="2.90625" style="40" customWidth="1"/>
    <col min="3" max="3" width="18.36328125" style="40" customWidth="1"/>
    <col min="4" max="5" width="4.36328125" style="40" customWidth="1"/>
    <col min="6" max="6" width="3.90625" style="40" customWidth="1"/>
    <col min="7" max="7" width="2.36328125" style="40" customWidth="1"/>
    <col min="8" max="8" width="10.36328125" style="40" customWidth="1"/>
    <col min="9" max="9" width="2.36328125" style="40" customWidth="1"/>
    <col min="10" max="11" width="2.453125" style="40" customWidth="1"/>
    <col min="12" max="15" width="2.90625" style="40" customWidth="1"/>
    <col min="16" max="16" width="3" style="40" customWidth="1"/>
    <col min="17" max="19" width="4.90625" style="40" customWidth="1"/>
    <col min="20" max="22" width="2.90625" style="40" customWidth="1"/>
    <col min="23" max="24" width="2.453125" style="40" customWidth="1"/>
    <col min="25" max="25" width="2.90625" style="40" customWidth="1"/>
    <col min="26" max="26" width="7.90625" style="40" customWidth="1"/>
    <col min="27" max="27" width="4.9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90625" style="40" customWidth="1"/>
    <col min="36" max="37" width="4.36328125" style="40" customWidth="1"/>
    <col min="38" max="38" width="3.36328125" style="40" customWidth="1"/>
    <col min="39" max="40" width="2.90625" style="40" customWidth="1"/>
    <col min="41" max="41" width="10.90625" style="40" customWidth="1"/>
    <col min="42" max="42" width="2.90625" style="40" customWidth="1"/>
    <col min="43" max="44" width="2.453125" style="40" customWidth="1"/>
    <col min="45" max="45" width="2.90625" style="40" customWidth="1"/>
    <col min="46" max="46" width="7.90625" style="40" customWidth="1"/>
    <col min="47" max="47" width="11.90625" style="40" customWidth="1"/>
    <col min="48" max="48" width="1.90625" style="40" customWidth="1"/>
    <col min="49" max="49" width="5.36328125" style="40" customWidth="1"/>
    <col min="50" max="58" width="9" style="40" customWidth="1"/>
    <col min="59" max="59" width="16.08984375" style="40" customWidth="1"/>
    <col min="60" max="16384" width="9" style="40" customWidth="1"/>
  </cols>
  <sheetData>
    <row r="1" ht="27" customHeight="1">
      <c r="F1" s="39"/>
      <c r="S1" s="85" t="s">
        <v>94</v>
      </c>
      <c r="T1" s="85" t="s">
        <v>282</v>
      </c>
    </row>
    <row r="2"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ht="13.4"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f>+表紙!N28</f>
      </c>
      <c r="AT4" s="601"/>
      <c r="AU4" s="273">
        <f>+表紙!O28</f>
      </c>
      <c r="AV4" s="108"/>
      <c r="AW4" s="405"/>
    </row>
    <row r="5"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f>+表紙!F47</f>
      </c>
      <c r="AG5" s="572"/>
      <c r="AH5" s="572"/>
      <c r="AI5" s="572"/>
      <c r="AJ5" s="572"/>
      <c r="AK5" s="572"/>
      <c r="AL5" s="572"/>
      <c r="AM5" s="572"/>
      <c r="AN5" s="572"/>
      <c r="AO5" s="572"/>
      <c r="AP5" s="572"/>
      <c r="AQ5" s="572"/>
      <c r="AR5" s="572"/>
      <c r="AS5" s="572"/>
      <c r="AT5" s="572"/>
      <c r="AU5" s="572"/>
      <c r="AV5" s="242"/>
      <c r="AW5" s="405"/>
    </row>
    <row r="6"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ht="28.4"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ht="28.4" customHeight="1" thickBot="1" thickTop="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ht="24.75" customHeight="1" thickBot="1" thickTop="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ht="24.75" customHeight="1" thickBot="1" thickTop="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ht="27" customHeight="1" thickBot="1" thickTop="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ht="24.75" customHeight="1" thickBot="1" thickTop="1">
      <c r="F12" s="603">
        <f>+ROUND(P12,1)+ROUND(P15,1)+ROUND(P18,1)+ROUND(P24,1)+P27-ROUND(F15,1)</f>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ht="24.75" customHeight="1" thickBot="1" thickTop="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ht="27" customHeight="1" thickBot="1" thickTop="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ht="24.75" customHeight="1" thickBot="1" thickTop="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ht="27" customHeight="1" thickBot="1" thickTop="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ht="24.75" customHeight="1" thickBot="1" thickTop="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ht="27" customHeight="1" thickBot="1" thickTop="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ht="25.4"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ht="25.5" customHeight="1" thickBot="1" thickTop="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ht="27" customHeight="1" thickBot="1" thickTop="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ht="27" customHeight="1" thickBot="1">
      <c r="B24" s="560" t="s">
        <v>199</v>
      </c>
      <c r="C24" s="561"/>
      <c r="D24" s="584">
        <v>0</v>
      </c>
      <c r="E24" s="584"/>
      <c r="F24" s="584"/>
      <c r="G24" s="194" t="s">
        <v>197</v>
      </c>
      <c r="H24" s="573">
        <f>+F12</f>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c>
      <c r="AT24" s="604"/>
      <c r="AU24" s="604"/>
      <c r="AV24" s="52" t="s">
        <v>13</v>
      </c>
      <c r="AW24" s="405"/>
    </row>
    <row r="25" ht="27" customHeight="1" thickBot="1">
      <c r="B25" s="560" t="s">
        <v>200</v>
      </c>
      <c r="C25" s="561"/>
      <c r="D25" s="584">
        <v>0</v>
      </c>
      <c r="E25" s="584"/>
      <c r="F25" s="584"/>
      <c r="G25" s="194" t="s">
        <v>197</v>
      </c>
      <c r="H25" s="573">
        <f>+P12+AH9</f>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ht="27" customHeight="1" thickBot="1" thickTop="1">
      <c r="B26" s="560" t="s">
        <v>201</v>
      </c>
      <c r="C26" s="561"/>
      <c r="D26" s="584">
        <v>0</v>
      </c>
      <c r="E26" s="584"/>
      <c r="F26" s="584"/>
      <c r="G26" s="194" t="s">
        <v>197</v>
      </c>
      <c r="H26" s="573">
        <f>+P21</f>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ht="27" customHeight="1" thickBot="1">
      <c r="B27" s="560" t="s">
        <v>222</v>
      </c>
      <c r="C27" s="561"/>
      <c r="D27" s="584">
        <v>0</v>
      </c>
      <c r="E27" s="584"/>
      <c r="F27" s="584"/>
      <c r="G27" s="194" t="s">
        <v>197</v>
      </c>
      <c r="H27" s="573">
        <f>+Y21</f>
      </c>
      <c r="I27" s="574"/>
      <c r="J27" s="194" t="s">
        <v>197</v>
      </c>
      <c r="M27" s="582"/>
      <c r="P27" s="587">
        <f>+R30+ROUND(R33,1)</f>
      </c>
      <c r="Q27" s="633"/>
      <c r="R27" s="633"/>
      <c r="S27" s="633"/>
      <c r="T27" s="44" t="s">
        <v>38</v>
      </c>
      <c r="U27" s="64"/>
      <c r="V27" s="64"/>
      <c r="Y27" s="62" t="s">
        <v>39</v>
      </c>
      <c r="Z27" s="65"/>
      <c r="AH27" s="53"/>
      <c r="AI27" s="53"/>
      <c r="AJ27" s="53"/>
      <c r="AK27" s="53"/>
      <c r="AL27" s="603">
        <f>+AH18+P27</f>
      </c>
      <c r="AM27" s="604"/>
      <c r="AN27" s="604"/>
      <c r="AO27" s="604"/>
      <c r="AP27" s="52" t="s">
        <v>13</v>
      </c>
      <c r="AQ27" s="267"/>
      <c r="AR27" s="128"/>
      <c r="AS27" s="606"/>
      <c r="AT27" s="607"/>
      <c r="AU27" s="607"/>
      <c r="AV27" s="52" t="s">
        <v>13</v>
      </c>
      <c r="AW27" s="405"/>
    </row>
    <row r="28" ht="27" customHeight="1" thickBot="1" thickTop="1">
      <c r="B28" s="575" t="s">
        <v>331</v>
      </c>
      <c r="C28" s="576"/>
      <c r="D28" s="584">
        <v>0</v>
      </c>
      <c r="E28" s="584"/>
      <c r="F28" s="584"/>
      <c r="G28" s="194" t="s">
        <v>197</v>
      </c>
      <c r="H28" s="573">
        <f>+P15+AH12</f>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ht="27" customHeight="1" thickBot="1" thickTop="1">
      <c r="B29" s="560" t="s">
        <v>223</v>
      </c>
      <c r="C29" s="561"/>
      <c r="D29" s="584">
        <v>0</v>
      </c>
      <c r="E29" s="584"/>
      <c r="F29" s="584"/>
      <c r="G29" s="194" t="s">
        <v>197</v>
      </c>
      <c r="H29" s="573">
        <f>+AL27</f>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ht="27" customHeight="1" thickBot="1">
      <c r="B30" s="560" t="s">
        <v>224</v>
      </c>
      <c r="C30" s="561"/>
      <c r="D30" s="584">
        <v>0</v>
      </c>
      <c r="E30" s="584"/>
      <c r="F30" s="584"/>
      <c r="G30" s="194" t="s">
        <v>197</v>
      </c>
      <c r="H30" s="573">
        <f>+AL30</f>
      </c>
      <c r="I30" s="574"/>
      <c r="J30" s="194" t="s">
        <v>197</v>
      </c>
      <c r="M30" s="582"/>
      <c r="P30" s="56"/>
      <c r="R30" s="587">
        <f>+ROUND(AA28,1)+ROUND(AA29,1)+ROUND(AA30,1)</f>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ht="27" customHeight="1" thickBot="1" thickTop="1">
      <c r="B31" s="560" t="s">
        <v>225</v>
      </c>
      <c r="C31" s="561"/>
      <c r="D31" s="584">
        <v>0</v>
      </c>
      <c r="E31" s="584"/>
      <c r="F31" s="584"/>
      <c r="G31" s="194" t="s">
        <v>197</v>
      </c>
      <c r="H31" s="573">
        <f>+AS24</f>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ht="27" customHeight="1" thickBot="1" thickTop="1">
      <c r="B32" s="560" t="s">
        <v>427</v>
      </c>
      <c r="C32" s="561"/>
      <c r="D32" s="584">
        <v>0</v>
      </c>
      <c r="E32" s="584"/>
      <c r="F32" s="584"/>
      <c r="G32" s="194" t="s">
        <v>197</v>
      </c>
      <c r="H32" s="573">
        <f>+AS27</f>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ht="27" customHeight="1" thickBot="1">
      <c r="B33" s="556" t="s">
        <v>428</v>
      </c>
      <c r="C33" s="557"/>
      <c r="D33" s="640">
        <v>0</v>
      </c>
      <c r="E33" s="641"/>
      <c r="F33" s="641"/>
      <c r="G33" s="195" t="s">
        <v>197</v>
      </c>
      <c r="H33" s="626">
        <f>+AS31</f>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ht="24" customHeight="1">
      <c r="C34" s="258">
        <f>+IF(D30=0,"",IF(D29&lt;D30,"エラー !：上の表は、⑩の内数である⑪の量が⑩を超えています",""))</f>
      </c>
      <c r="AA34" s="567"/>
      <c r="AB34" s="568"/>
      <c r="AC34" s="568"/>
      <c r="AD34" s="568"/>
      <c r="AE34" s="568"/>
      <c r="AF34" s="568"/>
      <c r="AG34" s="568"/>
      <c r="AH34" s="568"/>
      <c r="AI34" s="568"/>
      <c r="AJ34" s="568"/>
      <c r="AK34" s="568"/>
      <c r="AL34" s="568"/>
      <c r="AM34" s="568"/>
      <c r="AN34" s="568"/>
      <c r="AO34" s="571"/>
      <c r="AP34" s="188"/>
      <c r="AW34" s="405"/>
    </row>
    <row r="35" ht="15" customHeight="1">
      <c r="C35" s="259">
        <f>+IF(D31=0,"",IF(D29&lt;D31,"エラー !：上の表は、⑩の内数である⑫の量が⑩を超えています",""))</f>
      </c>
      <c r="AF35" s="64"/>
      <c r="AG35" s="64"/>
      <c r="AH35" s="64"/>
      <c r="AI35" s="64"/>
      <c r="AJ35" s="64"/>
      <c r="AK35" s="64"/>
      <c r="AL35" s="53"/>
      <c r="AM35" s="53"/>
      <c r="AN35" s="53"/>
      <c r="AO35" s="53"/>
      <c r="AP35" s="53"/>
      <c r="AQ35" s="53"/>
      <c r="AR35" s="53"/>
    </row>
    <row r="36" ht="15" customHeight="1">
      <c r="C36" s="259">
        <f>+IF(D32=0,"",IF(D29&lt;D32,"エラー !：上の表は、⑩の内数である⑬の量が⑩を超えています",""))</f>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ht="15" customHeight="1">
      <c r="C37" s="259">
        <f>+IF(D33=0,"",IF(D29&lt;D33,"エラー !：上の表は、⑩の内数である⑭の量が⑩を超えています",""))</f>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ht="13">
      <c r="H42" s="278"/>
      <c r="I42" s="68"/>
      <c r="J42" s="68"/>
      <c r="K42" s="68"/>
      <c r="R42" s="68"/>
      <c r="S42" s="68"/>
      <c r="T42" s="68"/>
      <c r="AQ42" s="53"/>
      <c r="AR42" s="53"/>
      <c r="AS42" s="128"/>
      <c r="AT42" s="64"/>
      <c r="AY42" s="53"/>
      <c r="AZ42" s="53"/>
      <c r="BA42" s="53"/>
      <c r="BB42" s="53"/>
      <c r="BC42" s="53"/>
      <c r="BD42" s="53"/>
    </row>
    <row r="43">
      <c r="H43" s="278"/>
      <c r="I43" s="68"/>
      <c r="J43" s="68"/>
      <c r="K43" s="68"/>
      <c r="R43" s="68"/>
      <c r="S43" s="68"/>
      <c r="T43" s="68"/>
      <c r="AW43" s="68"/>
      <c r="AY43" s="53"/>
      <c r="AZ43" s="53"/>
      <c r="BA43" s="53"/>
      <c r="BB43" s="53"/>
      <c r="BC43" s="53"/>
      <c r="BD43" s="53"/>
    </row>
    <row r="44">
      <c r="H44" s="278"/>
      <c r="I44" s="68"/>
      <c r="J44" s="68"/>
      <c r="K44" s="68"/>
      <c r="R44" s="68"/>
      <c r="S44" s="68"/>
      <c r="T44" s="68"/>
      <c r="AW44" s="68"/>
    </row>
    <row r="45">
      <c r="H45" s="278"/>
      <c r="I45" s="68"/>
      <c r="J45" s="68"/>
      <c r="K45" s="68"/>
      <c r="R45" s="68"/>
      <c r="S45" s="68"/>
      <c r="T45" s="68"/>
    </row>
    <row r="46">
      <c r="H46" s="278"/>
      <c r="I46" s="68"/>
      <c r="J46" s="68"/>
      <c r="K46" s="68"/>
      <c r="R46" s="68"/>
      <c r="S46" s="68"/>
      <c r="T46" s="68"/>
    </row>
    <row r="47" ht="13">
      <c r="H47" s="278"/>
      <c r="I47" s="68"/>
      <c r="J47" s="68"/>
      <c r="K47" s="68"/>
      <c r="R47" s="68"/>
      <c r="S47" s="68"/>
      <c r="T47" s="68"/>
      <c r="BH47" s="69"/>
      <c r="BI47" s="69"/>
      <c r="BJ47" s="67"/>
    </row>
    <row r="48">
      <c r="I48" s="68"/>
      <c r="J48" s="68"/>
      <c r="K48" s="68"/>
      <c r="R48" s="68"/>
      <c r="S48" s="68"/>
      <c r="T48" s="68"/>
      <c r="BH48" s="67"/>
    </row>
    <row r="49">
      <c r="G49" s="68"/>
      <c r="H49" s="68"/>
      <c r="I49" s="68"/>
      <c r="J49" s="68"/>
      <c r="K49" s="68"/>
      <c r="R49" s="68"/>
      <c r="S49" s="68"/>
      <c r="T49" s="68"/>
      <c r="BE49" s="67"/>
      <c r="BF49" s="67"/>
      <c r="BG49" s="67"/>
      <c r="BH49" s="67"/>
    </row>
    <row r="50">
      <c r="G50" s="68"/>
      <c r="H50" s="68"/>
      <c r="I50" s="68"/>
      <c r="J50" s="68"/>
      <c r="K50" s="68"/>
      <c r="R50" s="68"/>
      <c r="S50" s="68"/>
      <c r="T50" s="68"/>
      <c r="BE50" s="67"/>
      <c r="BF50" s="67"/>
      <c r="BG50" s="67"/>
      <c r="BH50" s="67"/>
    </row>
    <row r="51">
      <c r="G51" s="68"/>
      <c r="H51" s="68"/>
      <c r="I51" s="68"/>
      <c r="J51" s="68"/>
      <c r="K51" s="68"/>
      <c r="R51" s="68"/>
      <c r="S51" s="68"/>
      <c r="T51" s="68"/>
      <c r="BE51" s="67"/>
      <c r="BF51" s="67"/>
      <c r="BG51" s="67"/>
      <c r="BH51" s="67"/>
    </row>
    <row r="52">
      <c r="G52" s="68"/>
      <c r="H52" s="68"/>
      <c r="I52" s="68"/>
      <c r="J52" s="68"/>
      <c r="K52" s="68"/>
      <c r="R52" s="68"/>
      <c r="S52" s="68"/>
      <c r="T52" s="68"/>
      <c r="BE52" s="67"/>
      <c r="BF52" s="67"/>
      <c r="BG52" s="67"/>
      <c r="BH52" s="67"/>
    </row>
    <row r="53">
      <c r="G53" s="68"/>
      <c r="H53" s="68"/>
      <c r="I53" s="68"/>
      <c r="J53" s="68"/>
      <c r="K53" s="68"/>
      <c r="R53" s="68"/>
      <c r="S53" s="68"/>
      <c r="T53" s="68"/>
      <c r="BE53" s="67"/>
      <c r="BG53" s="67"/>
      <c r="BH53" s="67"/>
      <c r="BI53" s="67"/>
      <c r="BJ53" s="67"/>
    </row>
    <row r="54">
      <c r="G54" s="68"/>
      <c r="H54" s="68"/>
      <c r="I54" s="68"/>
      <c r="J54" s="68"/>
      <c r="K54" s="68"/>
      <c r="R54" s="68"/>
      <c r="S54" s="68"/>
      <c r="T54" s="68"/>
      <c r="BD54" s="67"/>
      <c r="BE54" s="70"/>
      <c r="BG54" s="67"/>
      <c r="BH54" s="67"/>
      <c r="BI54" s="67"/>
      <c r="BJ54" s="67"/>
    </row>
    <row r="55">
      <c r="G55" s="68"/>
      <c r="H55" s="68"/>
      <c r="I55" s="68"/>
      <c r="J55" s="68"/>
      <c r="K55" s="68"/>
      <c r="R55" s="68"/>
      <c r="S55" s="68"/>
      <c r="T55" s="68"/>
      <c r="BD55" s="67"/>
      <c r="BE55" s="70"/>
      <c r="BG55" s="67"/>
      <c r="BH55" s="67"/>
      <c r="BI55" s="67"/>
      <c r="BJ55" s="67"/>
    </row>
    <row r="56">
      <c r="G56" s="68"/>
      <c r="H56" s="68"/>
      <c r="I56" s="68"/>
      <c r="J56" s="68"/>
      <c r="K56" s="68"/>
      <c r="R56" s="68"/>
      <c r="S56" s="68"/>
      <c r="T56" s="68"/>
      <c r="BD56" s="67"/>
      <c r="BE56" s="70"/>
      <c r="BG56" s="67"/>
      <c r="BH56" s="67"/>
      <c r="BI56" s="67"/>
      <c r="BJ56" s="67"/>
    </row>
    <row r="57">
      <c r="G57" s="68"/>
      <c r="H57" s="68"/>
      <c r="I57" s="68"/>
      <c r="BD57" s="67"/>
      <c r="BE57" s="70"/>
      <c r="BG57" s="67"/>
      <c r="BH57" s="67"/>
      <c r="BI57" s="67"/>
      <c r="BJ57" s="67"/>
    </row>
    <row r="58" ht="12.5">
      <c r="G58" s="68"/>
      <c r="H58" s="68"/>
      <c r="I58" s="68"/>
      <c r="L58" s="68"/>
      <c r="M58" s="71"/>
      <c r="N58" s="68"/>
      <c r="O58" s="68"/>
      <c r="BD58" s="67"/>
      <c r="BE58" s="70"/>
      <c r="BG58" s="67"/>
      <c r="BH58" s="67"/>
      <c r="BI58" s="67"/>
      <c r="BJ58" s="67"/>
    </row>
    <row r="59">
      <c r="G59" s="68"/>
      <c r="H59" s="68"/>
      <c r="I59" s="68"/>
      <c r="BD59" s="67"/>
      <c r="BE59" s="70"/>
      <c r="BG59" s="67"/>
      <c r="BH59" s="67"/>
      <c r="BI59" s="67"/>
      <c r="BJ59" s="67"/>
    </row>
    <row r="60">
      <c r="G60" s="68"/>
      <c r="H60" s="68"/>
      <c r="I60" s="68"/>
      <c r="BD60" s="67"/>
      <c r="BE60" s="70"/>
      <c r="BG60" s="67"/>
      <c r="BH60" s="67"/>
      <c r="BI60" s="67"/>
      <c r="BJ60" s="67"/>
    </row>
    <row r="61">
      <c r="G61" s="68"/>
      <c r="H61" s="68"/>
      <c r="I61" s="68"/>
      <c r="BD61" s="67"/>
      <c r="BE61" s="70"/>
      <c r="BG61" s="67"/>
      <c r="BH61" s="67"/>
      <c r="BI61" s="67"/>
      <c r="BJ61" s="67"/>
    </row>
    <row r="62">
      <c r="BD62" s="67"/>
      <c r="BE62" s="70"/>
      <c r="BG62" s="67"/>
      <c r="BH62" s="67"/>
      <c r="BI62" s="67"/>
      <c r="BJ62" s="67"/>
    </row>
    <row r="63">
      <c r="BD63" s="67"/>
      <c r="BE63" s="70"/>
      <c r="BG63" s="67"/>
      <c r="BH63" s="67"/>
      <c r="BI63" s="67"/>
      <c r="BJ63" s="67"/>
    </row>
    <row r="64">
      <c r="BD64" s="67"/>
      <c r="BE64" s="70"/>
      <c r="BG64" s="67"/>
      <c r="BH64" s="67"/>
      <c r="BI64" s="67"/>
      <c r="BJ64" s="67"/>
    </row>
    <row r="65">
      <c r="BD65" s="67"/>
      <c r="BE65" s="70"/>
      <c r="BG65" s="67"/>
      <c r="BH65" s="67"/>
      <c r="BI65" s="67"/>
      <c r="BJ65" s="67"/>
    </row>
    <row r="66">
      <c r="BD66" s="67"/>
      <c r="BE66" s="70"/>
      <c r="BG66" s="67"/>
      <c r="BH66" s="67"/>
      <c r="BI66" s="67"/>
      <c r="BJ66" s="67"/>
    </row>
    <row r="67">
      <c r="BD67" s="67"/>
      <c r="BE67" s="70"/>
      <c r="BG67" s="67"/>
      <c r="BH67" s="67"/>
      <c r="BI67" s="67"/>
      <c r="BJ67" s="67"/>
    </row>
    <row r="69" ht="12.5">
      <c r="L69" s="68"/>
      <c r="M69" s="71"/>
      <c r="N69" s="68"/>
      <c r="O69" s="68"/>
    </row>
    <row r="70" ht="12.5">
      <c r="L70" s="68"/>
      <c r="M70" s="71"/>
      <c r="N70" s="68"/>
      <c r="O70" s="68"/>
    </row>
    <row r="71" ht="12.5">
      <c r="L71" s="68"/>
      <c r="M71" s="71"/>
      <c r="N71" s="68"/>
      <c r="O71" s="68"/>
    </row>
    <row r="72" ht="12.5">
      <c r="L72" s="68"/>
      <c r="M72" s="71"/>
      <c r="N72" s="68"/>
      <c r="O72" s="68"/>
    </row>
    <row r="73" ht="12.5">
      <c r="L73" s="68"/>
      <c r="M73" s="71"/>
      <c r="N73" s="68"/>
      <c r="O73" s="68"/>
    </row>
    <row r="74" ht="12.5">
      <c r="L74" s="68"/>
      <c r="M74" s="71"/>
      <c r="N74" s="68"/>
      <c r="O74" s="68"/>
    </row>
    <row r="75" ht="12.5">
      <c r="L75" s="68"/>
      <c r="M75" s="71"/>
      <c r="N75" s="68"/>
      <c r="O75" s="68"/>
    </row>
    <row r="76" ht="12.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3" right="0.5905511811023623" top="0.6299212598425197" bottom="0.3937007874015748" header="0.5118110236220472" footer="0"/>
  <pageSetup paperSize="9" scale="66"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codeName="Sheet6">
    <pageSetUpPr fitToPage="1"/>
  </sheetPr>
  <dimension ref="B1:BJ76"/>
  <sheetViews>
    <sheetView showGridLines="0" zoomScaleNormal="100" workbookViewId="0">
      <selection pane="topLeft" activeCell="B2" sqref="B2:H3"/>
    </sheetView>
  </sheetViews>
  <sheetFormatPr defaultColWidth="9" defaultRowHeight="12"/>
  <cols>
    <col min="1" max="2" width="2.90625" style="40" customWidth="1"/>
    <col min="3" max="3" width="18.36328125" style="40" customWidth="1"/>
    <col min="4" max="5" width="4.36328125" style="40" customWidth="1"/>
    <col min="6" max="6" width="3.90625" style="40" customWidth="1"/>
    <col min="7" max="7" width="2.36328125" style="40" customWidth="1"/>
    <col min="8" max="8" width="10.36328125" style="40" customWidth="1"/>
    <col min="9" max="9" width="2.36328125" style="40" customWidth="1"/>
    <col min="10" max="11" width="2.453125" style="40" customWidth="1"/>
    <col min="12" max="15" width="2.90625" style="40" customWidth="1"/>
    <col min="16" max="16" width="3" style="40" customWidth="1"/>
    <col min="17" max="19" width="4.90625" style="40" customWidth="1"/>
    <col min="20" max="22" width="2.90625" style="40" customWidth="1"/>
    <col min="23" max="24" width="2.453125" style="40" customWidth="1"/>
    <col min="25" max="25" width="2.90625" style="40" customWidth="1"/>
    <col min="26" max="26" width="7.90625" style="40" customWidth="1"/>
    <col min="27" max="27" width="4.9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90625" style="40" customWidth="1"/>
    <col min="36" max="37" width="4.36328125" style="40" customWidth="1"/>
    <col min="38" max="38" width="3.36328125" style="40" customWidth="1"/>
    <col min="39" max="40" width="2.90625" style="40" customWidth="1"/>
    <col min="41" max="41" width="10.90625" style="40" customWidth="1"/>
    <col min="42" max="42" width="2.90625" style="40" customWidth="1"/>
    <col min="43" max="44" width="2.453125" style="40" customWidth="1"/>
    <col min="45" max="45" width="2.90625" style="40" customWidth="1"/>
    <col min="46" max="46" width="7.90625" style="40" customWidth="1"/>
    <col min="47" max="47" width="11.90625" style="40" customWidth="1"/>
    <col min="48" max="48" width="1.90625" style="40" customWidth="1"/>
    <col min="49" max="49" width="5.36328125" style="40" customWidth="1"/>
    <col min="50" max="58" width="9" style="40" customWidth="1"/>
    <col min="59" max="59" width="16.08984375" style="40" customWidth="1"/>
    <col min="60" max="16384" width="9" style="40" customWidth="1"/>
  </cols>
  <sheetData>
    <row r="1" ht="27" customHeight="1">
      <c r="F1" s="39"/>
      <c r="S1" s="85" t="s">
        <v>94</v>
      </c>
      <c r="T1" s="85" t="s">
        <v>282</v>
      </c>
    </row>
    <row r="2"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ht="13.4"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f>+表紙!N28</f>
      </c>
      <c r="AT4" s="601"/>
      <c r="AU4" s="273">
        <f>+表紙!O28</f>
      </c>
      <c r="AV4" s="108"/>
      <c r="AW4" s="405"/>
    </row>
    <row r="5"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f>+表紙!F47</f>
      </c>
      <c r="AG5" s="572"/>
      <c r="AH5" s="572"/>
      <c r="AI5" s="572"/>
      <c r="AJ5" s="572"/>
      <c r="AK5" s="572"/>
      <c r="AL5" s="572"/>
      <c r="AM5" s="572"/>
      <c r="AN5" s="572"/>
      <c r="AO5" s="572"/>
      <c r="AP5" s="572"/>
      <c r="AQ5" s="572"/>
      <c r="AR5" s="572"/>
      <c r="AS5" s="572"/>
      <c r="AT5" s="572"/>
      <c r="AU5" s="572"/>
      <c r="AV5" s="242"/>
      <c r="AW5" s="405"/>
    </row>
    <row r="6"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ht="28.4"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ht="28.4" customHeight="1" thickBot="1" thickTop="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ht="24.75" customHeight="1" thickBot="1" thickTop="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ht="24.75" customHeight="1" thickBot="1" thickTop="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ht="27" customHeight="1" thickBot="1" thickTop="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ht="24.75" customHeight="1" thickBot="1" thickTop="1">
      <c r="F12" s="603">
        <f>+ROUND(P12,1)+ROUND(P15,1)+ROUND(P18,1)+ROUND(P24,1)+P27-ROUND(F15,1)</f>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ht="24.75" customHeight="1" thickBot="1" thickTop="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ht="27" customHeight="1" thickBot="1" thickTop="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ht="24.75" customHeight="1" thickBot="1" thickTop="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ht="27" customHeight="1" thickBot="1" thickTop="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ht="24.75" customHeight="1" thickBot="1" thickTop="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ht="27" customHeight="1" thickBot="1" thickTop="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ht="25.4"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ht="25.5" customHeight="1" thickBot="1" thickTop="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ht="27" customHeight="1" thickBot="1" thickTop="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ht="27" customHeight="1" thickBot="1">
      <c r="B24" s="560" t="s">
        <v>199</v>
      </c>
      <c r="C24" s="561"/>
      <c r="D24" s="584">
        <v>0</v>
      </c>
      <c r="E24" s="584"/>
      <c r="F24" s="584"/>
      <c r="G24" s="194" t="s">
        <v>197</v>
      </c>
      <c r="H24" s="573">
        <f>+F12</f>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c>
      <c r="AT24" s="604"/>
      <c r="AU24" s="604"/>
      <c r="AV24" s="52" t="s">
        <v>13</v>
      </c>
      <c r="AW24" s="405"/>
    </row>
    <row r="25" ht="27" customHeight="1" thickBot="1">
      <c r="B25" s="560" t="s">
        <v>200</v>
      </c>
      <c r="C25" s="561"/>
      <c r="D25" s="584">
        <v>0</v>
      </c>
      <c r="E25" s="584"/>
      <c r="F25" s="584"/>
      <c r="G25" s="194" t="s">
        <v>197</v>
      </c>
      <c r="H25" s="573">
        <f>+P12+AH9</f>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ht="27" customHeight="1" thickBot="1" thickTop="1">
      <c r="B26" s="560" t="s">
        <v>201</v>
      </c>
      <c r="C26" s="561"/>
      <c r="D26" s="584">
        <v>0</v>
      </c>
      <c r="E26" s="584"/>
      <c r="F26" s="584"/>
      <c r="G26" s="194" t="s">
        <v>197</v>
      </c>
      <c r="H26" s="573">
        <f>+P21</f>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ht="27" customHeight="1" thickBot="1">
      <c r="B27" s="560" t="s">
        <v>222</v>
      </c>
      <c r="C27" s="561"/>
      <c r="D27" s="584">
        <v>0</v>
      </c>
      <c r="E27" s="584"/>
      <c r="F27" s="584"/>
      <c r="G27" s="194" t="s">
        <v>197</v>
      </c>
      <c r="H27" s="573">
        <f>+Y21</f>
      </c>
      <c r="I27" s="574"/>
      <c r="J27" s="194" t="s">
        <v>197</v>
      </c>
      <c r="M27" s="582"/>
      <c r="P27" s="587">
        <f>+R30+ROUND(R33,1)</f>
      </c>
      <c r="Q27" s="633"/>
      <c r="R27" s="633"/>
      <c r="S27" s="633"/>
      <c r="T27" s="44" t="s">
        <v>38</v>
      </c>
      <c r="U27" s="64"/>
      <c r="V27" s="64"/>
      <c r="Y27" s="62" t="s">
        <v>39</v>
      </c>
      <c r="Z27" s="65"/>
      <c r="AH27" s="53"/>
      <c r="AI27" s="53"/>
      <c r="AJ27" s="53"/>
      <c r="AK27" s="53"/>
      <c r="AL27" s="603">
        <f>+AH18+P27</f>
      </c>
      <c r="AM27" s="604"/>
      <c r="AN27" s="604"/>
      <c r="AO27" s="604"/>
      <c r="AP27" s="52" t="s">
        <v>13</v>
      </c>
      <c r="AQ27" s="267"/>
      <c r="AR27" s="128"/>
      <c r="AS27" s="606"/>
      <c r="AT27" s="607"/>
      <c r="AU27" s="607"/>
      <c r="AV27" s="52" t="s">
        <v>13</v>
      </c>
      <c r="AW27" s="405"/>
    </row>
    <row r="28" ht="27" customHeight="1" thickBot="1" thickTop="1">
      <c r="B28" s="575" t="s">
        <v>331</v>
      </c>
      <c r="C28" s="576"/>
      <c r="D28" s="584">
        <v>0</v>
      </c>
      <c r="E28" s="584"/>
      <c r="F28" s="584"/>
      <c r="G28" s="194" t="s">
        <v>197</v>
      </c>
      <c r="H28" s="573">
        <f>+P15+AH12</f>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ht="27" customHeight="1" thickBot="1" thickTop="1">
      <c r="B29" s="560" t="s">
        <v>223</v>
      </c>
      <c r="C29" s="561"/>
      <c r="D29" s="584">
        <v>0</v>
      </c>
      <c r="E29" s="584"/>
      <c r="F29" s="584"/>
      <c r="G29" s="194" t="s">
        <v>197</v>
      </c>
      <c r="H29" s="573">
        <f>+AL27</f>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ht="27" customHeight="1" thickBot="1">
      <c r="B30" s="560" t="s">
        <v>224</v>
      </c>
      <c r="C30" s="561"/>
      <c r="D30" s="584">
        <v>0</v>
      </c>
      <c r="E30" s="584"/>
      <c r="F30" s="584"/>
      <c r="G30" s="194" t="s">
        <v>197</v>
      </c>
      <c r="H30" s="573">
        <f>+AL30</f>
      </c>
      <c r="I30" s="574"/>
      <c r="J30" s="194" t="s">
        <v>197</v>
      </c>
      <c r="M30" s="582"/>
      <c r="P30" s="56"/>
      <c r="R30" s="587">
        <f>+ROUND(AA28,1)+ROUND(AA29,1)+ROUND(AA30,1)</f>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ht="27" customHeight="1" thickBot="1" thickTop="1">
      <c r="B31" s="560" t="s">
        <v>225</v>
      </c>
      <c r="C31" s="561"/>
      <c r="D31" s="584">
        <v>0</v>
      </c>
      <c r="E31" s="584"/>
      <c r="F31" s="584"/>
      <c r="G31" s="194" t="s">
        <v>197</v>
      </c>
      <c r="H31" s="573">
        <f>+AS24</f>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ht="27" customHeight="1" thickBot="1" thickTop="1">
      <c r="B32" s="560" t="s">
        <v>427</v>
      </c>
      <c r="C32" s="561"/>
      <c r="D32" s="584">
        <v>0</v>
      </c>
      <c r="E32" s="584"/>
      <c r="F32" s="584"/>
      <c r="G32" s="194" t="s">
        <v>197</v>
      </c>
      <c r="H32" s="573">
        <f>+AS27</f>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ht="27" customHeight="1" thickBot="1">
      <c r="B33" s="556" t="s">
        <v>428</v>
      </c>
      <c r="C33" s="557"/>
      <c r="D33" s="640">
        <v>0</v>
      </c>
      <c r="E33" s="641"/>
      <c r="F33" s="641"/>
      <c r="G33" s="195" t="s">
        <v>197</v>
      </c>
      <c r="H33" s="626">
        <f>+AS31</f>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ht="24" customHeight="1">
      <c r="C34" s="258">
        <f>+IF(D30=0,"",IF(D29&lt;D30,"エラー !：上の表は、⑩の内数である⑪の量が⑩を超えています",""))</f>
      </c>
      <c r="AA34" s="567"/>
      <c r="AB34" s="568"/>
      <c r="AC34" s="568"/>
      <c r="AD34" s="568"/>
      <c r="AE34" s="568"/>
      <c r="AF34" s="568"/>
      <c r="AG34" s="568"/>
      <c r="AH34" s="568"/>
      <c r="AI34" s="568"/>
      <c r="AJ34" s="568"/>
      <c r="AK34" s="568"/>
      <c r="AL34" s="568"/>
      <c r="AM34" s="568"/>
      <c r="AN34" s="568"/>
      <c r="AO34" s="571"/>
      <c r="AP34" s="188"/>
      <c r="AW34" s="405"/>
    </row>
    <row r="35" ht="15" customHeight="1">
      <c r="C35" s="259">
        <f>+IF(D31=0,"",IF(D29&lt;D31,"エラー !：上の表は、⑩の内数である⑫の量が⑩を超えています",""))</f>
      </c>
      <c r="AF35" s="64"/>
      <c r="AG35" s="64"/>
      <c r="AH35" s="64"/>
      <c r="AI35" s="64"/>
      <c r="AJ35" s="64"/>
      <c r="AK35" s="64"/>
      <c r="AL35" s="53"/>
      <c r="AM35" s="53"/>
      <c r="AN35" s="53"/>
      <c r="AO35" s="53"/>
      <c r="AP35" s="53"/>
      <c r="AQ35" s="53"/>
      <c r="AR35" s="53"/>
    </row>
    <row r="36" ht="15" customHeight="1">
      <c r="C36" s="259">
        <f>+IF(D32=0,"",IF(D29&lt;D32,"エラー !：上の表は、⑩の内数である⑬の量が⑩を超えています",""))</f>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ht="15" customHeight="1">
      <c r="C37" s="259">
        <f>+IF(D33=0,"",IF(D29&lt;D33,"エラー !：上の表は、⑩の内数である⑭の量が⑩を超えています",""))</f>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ht="13">
      <c r="H42" s="278"/>
      <c r="I42" s="68"/>
      <c r="J42" s="68"/>
      <c r="K42" s="68"/>
      <c r="R42" s="68"/>
      <c r="S42" s="68"/>
      <c r="T42" s="68"/>
      <c r="AQ42" s="53"/>
      <c r="AR42" s="53"/>
      <c r="AS42" s="128"/>
      <c r="AT42" s="64"/>
      <c r="AY42" s="53"/>
      <c r="AZ42" s="53"/>
      <c r="BA42" s="53"/>
      <c r="BB42" s="53"/>
      <c r="BC42" s="53"/>
      <c r="BD42" s="53"/>
    </row>
    <row r="43">
      <c r="H43" s="278"/>
      <c r="I43" s="68"/>
      <c r="J43" s="68"/>
      <c r="K43" s="68"/>
      <c r="R43" s="68"/>
      <c r="S43" s="68"/>
      <c r="T43" s="68"/>
      <c r="AW43" s="68"/>
      <c r="AY43" s="53"/>
      <c r="AZ43" s="53"/>
      <c r="BA43" s="53"/>
      <c r="BB43" s="53"/>
      <c r="BC43" s="53"/>
      <c r="BD43" s="53"/>
    </row>
    <row r="44">
      <c r="H44" s="278"/>
      <c r="I44" s="68"/>
      <c r="J44" s="68"/>
      <c r="K44" s="68"/>
      <c r="R44" s="68"/>
      <c r="S44" s="68"/>
      <c r="T44" s="68"/>
      <c r="AW44" s="68"/>
    </row>
    <row r="45">
      <c r="H45" s="278"/>
      <c r="I45" s="68"/>
      <c r="J45" s="68"/>
      <c r="K45" s="68"/>
      <c r="R45" s="68"/>
      <c r="S45" s="68"/>
      <c r="T45" s="68"/>
    </row>
    <row r="46">
      <c r="H46" s="278"/>
      <c r="I46" s="68"/>
      <c r="J46" s="68"/>
      <c r="K46" s="68"/>
      <c r="R46" s="68"/>
      <c r="S46" s="68"/>
      <c r="T46" s="68"/>
    </row>
    <row r="47" ht="13">
      <c r="H47" s="278"/>
      <c r="I47" s="68"/>
      <c r="J47" s="68"/>
      <c r="K47" s="68"/>
      <c r="R47" s="68"/>
      <c r="S47" s="68"/>
      <c r="T47" s="68"/>
      <c r="BH47" s="69"/>
      <c r="BI47" s="69"/>
      <c r="BJ47" s="67"/>
    </row>
    <row r="48">
      <c r="I48" s="68"/>
      <c r="J48" s="68"/>
      <c r="K48" s="68"/>
      <c r="R48" s="68"/>
      <c r="S48" s="68"/>
      <c r="T48" s="68"/>
      <c r="BH48" s="67"/>
    </row>
    <row r="49">
      <c r="G49" s="68"/>
      <c r="H49" s="68"/>
      <c r="I49" s="68"/>
      <c r="J49" s="68"/>
      <c r="K49" s="68"/>
      <c r="R49" s="68"/>
      <c r="S49" s="68"/>
      <c r="T49" s="68"/>
      <c r="BE49" s="67"/>
      <c r="BF49" s="67"/>
      <c r="BG49" s="67"/>
      <c r="BH49" s="67"/>
    </row>
    <row r="50">
      <c r="G50" s="68"/>
      <c r="H50" s="68"/>
      <c r="I50" s="68"/>
      <c r="J50" s="68"/>
      <c r="K50" s="68"/>
      <c r="R50" s="68"/>
      <c r="S50" s="68"/>
      <c r="T50" s="68"/>
      <c r="BE50" s="67"/>
      <c r="BF50" s="67"/>
      <c r="BG50" s="67"/>
      <c r="BH50" s="67"/>
    </row>
    <row r="51">
      <c r="G51" s="68"/>
      <c r="H51" s="68"/>
      <c r="I51" s="68"/>
      <c r="J51" s="68"/>
      <c r="K51" s="68"/>
      <c r="R51" s="68"/>
      <c r="S51" s="68"/>
      <c r="T51" s="68"/>
      <c r="BE51" s="67"/>
      <c r="BF51" s="67"/>
      <c r="BG51" s="67"/>
      <c r="BH51" s="67"/>
    </row>
    <row r="52">
      <c r="G52" s="68"/>
      <c r="H52" s="68"/>
      <c r="I52" s="68"/>
      <c r="J52" s="68"/>
      <c r="K52" s="68"/>
      <c r="R52" s="68"/>
      <c r="S52" s="68"/>
      <c r="T52" s="68"/>
      <c r="BE52" s="67"/>
      <c r="BF52" s="67"/>
      <c r="BG52" s="67"/>
      <c r="BH52" s="67"/>
    </row>
    <row r="53">
      <c r="G53" s="68"/>
      <c r="H53" s="68"/>
      <c r="I53" s="68"/>
      <c r="J53" s="68"/>
      <c r="K53" s="68"/>
      <c r="R53" s="68"/>
      <c r="S53" s="68"/>
      <c r="T53" s="68"/>
      <c r="BE53" s="67"/>
      <c r="BG53" s="67"/>
      <c r="BH53" s="67"/>
      <c r="BI53" s="67"/>
      <c r="BJ53" s="67"/>
    </row>
    <row r="54">
      <c r="G54" s="68"/>
      <c r="H54" s="68"/>
      <c r="I54" s="68"/>
      <c r="J54" s="68"/>
      <c r="K54" s="68"/>
      <c r="R54" s="68"/>
      <c r="S54" s="68"/>
      <c r="T54" s="68"/>
      <c r="BD54" s="67"/>
      <c r="BE54" s="70"/>
      <c r="BG54" s="67"/>
      <c r="BH54" s="67"/>
      <c r="BI54" s="67"/>
      <c r="BJ54" s="67"/>
    </row>
    <row r="55">
      <c r="G55" s="68"/>
      <c r="H55" s="68"/>
      <c r="I55" s="68"/>
      <c r="J55" s="68"/>
      <c r="K55" s="68"/>
      <c r="R55" s="68"/>
      <c r="S55" s="68"/>
      <c r="T55" s="68"/>
      <c r="BD55" s="67"/>
      <c r="BE55" s="70"/>
      <c r="BG55" s="67"/>
      <c r="BH55" s="67"/>
      <c r="BI55" s="67"/>
      <c r="BJ55" s="67"/>
    </row>
    <row r="56">
      <c r="G56" s="68"/>
      <c r="H56" s="68"/>
      <c r="I56" s="68"/>
      <c r="J56" s="68"/>
      <c r="K56" s="68"/>
      <c r="R56" s="68"/>
      <c r="S56" s="68"/>
      <c r="T56" s="68"/>
      <c r="BD56" s="67"/>
      <c r="BE56" s="70"/>
      <c r="BG56" s="67"/>
      <c r="BH56" s="67"/>
      <c r="BI56" s="67"/>
      <c r="BJ56" s="67"/>
    </row>
    <row r="57">
      <c r="G57" s="68"/>
      <c r="H57" s="68"/>
      <c r="I57" s="68"/>
      <c r="BD57" s="67"/>
      <c r="BE57" s="70"/>
      <c r="BG57" s="67"/>
      <c r="BH57" s="67"/>
      <c r="BI57" s="67"/>
      <c r="BJ57" s="67"/>
    </row>
    <row r="58" ht="12.5">
      <c r="G58" s="68"/>
      <c r="H58" s="68"/>
      <c r="I58" s="68"/>
      <c r="L58" s="68"/>
      <c r="M58" s="71"/>
      <c r="N58" s="68"/>
      <c r="O58" s="68"/>
      <c r="BD58" s="67"/>
      <c r="BE58" s="70"/>
      <c r="BG58" s="67"/>
      <c r="BH58" s="67"/>
      <c r="BI58" s="67"/>
      <c r="BJ58" s="67"/>
    </row>
    <row r="59">
      <c r="G59" s="68"/>
      <c r="H59" s="68"/>
      <c r="I59" s="68"/>
      <c r="BD59" s="67"/>
      <c r="BE59" s="70"/>
      <c r="BG59" s="67"/>
      <c r="BH59" s="67"/>
      <c r="BI59" s="67"/>
      <c r="BJ59" s="67"/>
    </row>
    <row r="60">
      <c r="G60" s="68"/>
      <c r="H60" s="68"/>
      <c r="I60" s="68"/>
      <c r="BD60" s="67"/>
      <c r="BE60" s="70"/>
      <c r="BG60" s="67"/>
      <c r="BH60" s="67"/>
      <c r="BI60" s="67"/>
      <c r="BJ60" s="67"/>
    </row>
    <row r="61">
      <c r="G61" s="68"/>
      <c r="H61" s="68"/>
      <c r="I61" s="68"/>
      <c r="BD61" s="67"/>
      <c r="BE61" s="70"/>
      <c r="BG61" s="67"/>
      <c r="BH61" s="67"/>
      <c r="BI61" s="67"/>
      <c r="BJ61" s="67"/>
    </row>
    <row r="62">
      <c r="BD62" s="67"/>
      <c r="BE62" s="70"/>
      <c r="BG62" s="67"/>
      <c r="BH62" s="67"/>
      <c r="BI62" s="67"/>
      <c r="BJ62" s="67"/>
    </row>
    <row r="63">
      <c r="BD63" s="67"/>
      <c r="BE63" s="70"/>
      <c r="BG63" s="67"/>
      <c r="BH63" s="67"/>
      <c r="BI63" s="67"/>
      <c r="BJ63" s="67"/>
    </row>
    <row r="64">
      <c r="BD64" s="67"/>
      <c r="BE64" s="70"/>
      <c r="BG64" s="67"/>
      <c r="BH64" s="67"/>
      <c r="BI64" s="67"/>
      <c r="BJ64" s="67"/>
    </row>
    <row r="65">
      <c r="BD65" s="67"/>
      <c r="BE65" s="70"/>
      <c r="BG65" s="67"/>
      <c r="BH65" s="67"/>
      <c r="BI65" s="67"/>
      <c r="BJ65" s="67"/>
    </row>
    <row r="66">
      <c r="BD66" s="67"/>
      <c r="BE66" s="70"/>
      <c r="BG66" s="67"/>
      <c r="BH66" s="67"/>
      <c r="BI66" s="67"/>
      <c r="BJ66" s="67"/>
    </row>
    <row r="67">
      <c r="BD67" s="67"/>
      <c r="BE67" s="70"/>
      <c r="BG67" s="67"/>
      <c r="BH67" s="67"/>
      <c r="BI67" s="67"/>
      <c r="BJ67" s="67"/>
    </row>
    <row r="69" ht="12.5">
      <c r="L69" s="68"/>
      <c r="M69" s="71"/>
      <c r="N69" s="68"/>
      <c r="O69" s="68"/>
    </row>
    <row r="70" ht="12.5">
      <c r="L70" s="68"/>
      <c r="M70" s="71"/>
      <c r="N70" s="68"/>
      <c r="O70" s="68"/>
    </row>
    <row r="71" ht="12.5">
      <c r="L71" s="68"/>
      <c r="M71" s="71"/>
      <c r="N71" s="68"/>
      <c r="O71" s="68"/>
    </row>
    <row r="72" ht="12.5">
      <c r="L72" s="68"/>
      <c r="M72" s="71"/>
      <c r="N72" s="68"/>
      <c r="O72" s="68"/>
    </row>
    <row r="73" ht="12.5">
      <c r="L73" s="68"/>
      <c r="M73" s="71"/>
      <c r="N73" s="68"/>
      <c r="O73" s="68"/>
    </row>
    <row r="74" ht="12.5">
      <c r="L74" s="68"/>
      <c r="M74" s="71"/>
      <c r="N74" s="68"/>
      <c r="O74" s="68"/>
    </row>
    <row r="75" ht="12.5">
      <c r="L75" s="68"/>
      <c r="M75" s="71"/>
      <c r="N75" s="68"/>
      <c r="O75" s="68"/>
    </row>
    <row r="76" ht="12.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3" right="0.5905511811023623" top="0.6299212598425197" bottom="0.3937007874015748" header="0.5118110236220472" footer="0"/>
  <pageSetup paperSize="9" scale="66"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codeName="Sheet7">
    <pageSetUpPr fitToPage="1"/>
  </sheetPr>
  <dimension ref="B1:BJ76"/>
  <sheetViews>
    <sheetView showGridLines="0" zoomScaleNormal="100" workbookViewId="0">
      <selection pane="topLeft" activeCell="B2" sqref="B2:H3"/>
    </sheetView>
  </sheetViews>
  <sheetFormatPr defaultColWidth="9" defaultRowHeight="12"/>
  <cols>
    <col min="1" max="2" width="2.90625" style="40" customWidth="1"/>
    <col min="3" max="3" width="18.36328125" style="40" customWidth="1"/>
    <col min="4" max="5" width="4.36328125" style="40" customWidth="1"/>
    <col min="6" max="6" width="3.90625" style="40" customWidth="1"/>
    <col min="7" max="7" width="2.36328125" style="40" customWidth="1"/>
    <col min="8" max="8" width="10.36328125" style="40" customWidth="1"/>
    <col min="9" max="9" width="2.36328125" style="40" customWidth="1"/>
    <col min="10" max="11" width="2.453125" style="40" customWidth="1"/>
    <col min="12" max="15" width="2.90625" style="40" customWidth="1"/>
    <col min="16" max="16" width="3" style="40" customWidth="1"/>
    <col min="17" max="19" width="4.90625" style="40" customWidth="1"/>
    <col min="20" max="22" width="2.90625" style="40" customWidth="1"/>
    <col min="23" max="24" width="2.453125" style="40" customWidth="1"/>
    <col min="25" max="25" width="2.90625" style="40" customWidth="1"/>
    <col min="26" max="26" width="7.90625" style="40" customWidth="1"/>
    <col min="27" max="27" width="4.9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90625" style="40" customWidth="1"/>
    <col min="36" max="37" width="4.36328125" style="40" customWidth="1"/>
    <col min="38" max="38" width="3.36328125" style="40" customWidth="1"/>
    <col min="39" max="40" width="2.90625" style="40" customWidth="1"/>
    <col min="41" max="41" width="10.90625" style="40" customWidth="1"/>
    <col min="42" max="42" width="2.90625" style="40" customWidth="1"/>
    <col min="43" max="44" width="2.453125" style="40" customWidth="1"/>
    <col min="45" max="45" width="2.90625" style="40" customWidth="1"/>
    <col min="46" max="46" width="7.90625" style="40" customWidth="1"/>
    <col min="47" max="47" width="11.90625" style="40" customWidth="1"/>
    <col min="48" max="48" width="1.90625" style="40" customWidth="1"/>
    <col min="49" max="49" width="5.36328125" style="40" customWidth="1"/>
    <col min="50" max="58" width="9" style="40" customWidth="1"/>
    <col min="59" max="59" width="16.08984375" style="40" customWidth="1"/>
    <col min="60" max="16384" width="9" style="40" customWidth="1"/>
  </cols>
  <sheetData>
    <row r="1" ht="27" customHeight="1">
      <c r="F1" s="39"/>
      <c r="S1" s="85" t="s">
        <v>94</v>
      </c>
      <c r="T1" s="85" t="s">
        <v>282</v>
      </c>
    </row>
    <row r="2"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ht="13.4"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f>+表紙!N28</f>
      </c>
      <c r="AT4" s="601"/>
      <c r="AU4" s="273">
        <f>+表紙!O28</f>
      </c>
      <c r="AV4" s="108"/>
      <c r="AW4" s="405"/>
    </row>
    <row r="5"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f>+表紙!F47</f>
      </c>
      <c r="AG5" s="572"/>
      <c r="AH5" s="572"/>
      <c r="AI5" s="572"/>
      <c r="AJ5" s="572"/>
      <c r="AK5" s="572"/>
      <c r="AL5" s="572"/>
      <c r="AM5" s="572"/>
      <c r="AN5" s="572"/>
      <c r="AO5" s="572"/>
      <c r="AP5" s="572"/>
      <c r="AQ5" s="572"/>
      <c r="AR5" s="572"/>
      <c r="AS5" s="572"/>
      <c r="AT5" s="572"/>
      <c r="AU5" s="572"/>
      <c r="AV5" s="242"/>
      <c r="AW5" s="405"/>
    </row>
    <row r="6"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f>IF(SUM(AU7:AU10)&gt;AH9,"下の表は、⑧の内数であるア～エの量が⑧を超えています","")</f>
      </c>
      <c r="AS6" s="42"/>
      <c r="AT6" s="42"/>
      <c r="AU6" s="42"/>
      <c r="AV6" s="42"/>
      <c r="AW6" s="405"/>
    </row>
    <row r="7" ht="28.4"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456</v>
      </c>
      <c r="AS7" s="663"/>
      <c r="AT7" s="663"/>
      <c r="AU7" s="95"/>
      <c r="AV7" s="438" t="s">
        <v>197</v>
      </c>
      <c r="AW7" s="405"/>
      <c r="AX7" s="439"/>
    </row>
    <row r="8" ht="28.4" customHeight="1" thickBot="1" thickTop="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663" t="s">
        <v>457</v>
      </c>
      <c r="AS8" s="663"/>
      <c r="AT8" s="663"/>
      <c r="AU8" s="95"/>
      <c r="AV8" s="438" t="s">
        <v>197</v>
      </c>
      <c r="AW8" s="405"/>
    </row>
    <row r="9" ht="24.75" customHeight="1" thickBot="1" thickTop="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663" t="s">
        <v>458</v>
      </c>
      <c r="AS9" s="663"/>
      <c r="AT9" s="663"/>
      <c r="AU9" s="95"/>
      <c r="AV9" s="438" t="s">
        <v>197</v>
      </c>
      <c r="AW9" s="405"/>
    </row>
    <row r="10" ht="24.75" customHeight="1" thickBot="1" thickTop="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459</v>
      </c>
      <c r="AS10" s="663"/>
      <c r="AT10" s="663"/>
      <c r="AU10" s="95"/>
      <c r="AV10" s="438" t="s">
        <v>197</v>
      </c>
      <c r="AW10" s="405"/>
    </row>
    <row r="11" ht="27" customHeight="1" thickBot="1" thickTop="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W11" s="405"/>
    </row>
    <row r="12" ht="24.75" customHeight="1" thickBot="1" thickTop="1">
      <c r="F12" s="603">
        <f>+ROUND(P12,1)+ROUND(P15,1)+ROUND(P18,1)+ROUND(P24,1)+P27-ROUND(F15,1)</f>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s="62" t="s">
        <v>30</v>
      </c>
      <c r="AT12" s="63"/>
      <c r="AW12" s="405"/>
    </row>
    <row r="13" ht="24.75" customHeight="1" thickBot="1" thickTop="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174</v>
      </c>
      <c r="AT13" s="586"/>
      <c r="AU13" s="95">
        <v>0</v>
      </c>
      <c r="AV13" s="44" t="s">
        <v>13</v>
      </c>
      <c r="AW13" s="405"/>
    </row>
    <row r="14" ht="27" customHeight="1" thickBot="1" thickTop="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585" t="s">
        <v>258</v>
      </c>
      <c r="AT14" s="586"/>
      <c r="AU14" s="95">
        <v>0</v>
      </c>
      <c r="AV14" s="44" t="s">
        <v>34</v>
      </c>
      <c r="AW14" s="405"/>
    </row>
    <row r="15"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585" t="s">
        <v>176</v>
      </c>
      <c r="AT15" s="586"/>
      <c r="AU15" s="95"/>
      <c r="AV15" s="44" t="s">
        <v>26</v>
      </c>
      <c r="AW15" s="405"/>
    </row>
    <row r="16" ht="24.75" customHeight="1" thickBot="1" thickTop="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ht="27" customHeight="1" thickBot="1" thickTop="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R17" s="440"/>
      <c r="AS17" s="441">
        <f>IF(SUM(AU18:AU21)&gt;AS24,"下の表は、⑫の内数であるア～エの量が⑫を超えています","")</f>
      </c>
      <c r="AW17" s="405"/>
    </row>
    <row r="18"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456</v>
      </c>
      <c r="AS18" s="663"/>
      <c r="AT18" s="663"/>
      <c r="AU18" s="95"/>
      <c r="AV18" s="438" t="s">
        <v>197</v>
      </c>
      <c r="AW18" s="405"/>
      <c r="AY18" s="439"/>
    </row>
    <row r="19" ht="24.75" customHeight="1" thickBot="1" thickTop="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457</v>
      </c>
      <c r="AS19" s="663"/>
      <c r="AT19" s="663"/>
      <c r="AU19" s="95"/>
      <c r="AV19" s="438" t="s">
        <v>197</v>
      </c>
      <c r="AW19" s="659"/>
      <c r="AX19" s="659" t="s">
        <v>436</v>
      </c>
    </row>
    <row r="20" ht="27" customHeight="1" thickBot="1" thickTop="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663" t="s">
        <v>458</v>
      </c>
      <c r="AS20" s="663"/>
      <c r="AT20" s="663"/>
      <c r="AU20" s="95"/>
      <c r="AV20" s="438" t="s">
        <v>197</v>
      </c>
      <c r="AW20" s="659"/>
      <c r="AX20" s="659"/>
    </row>
    <row r="21" ht="25.4"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c>
      <c r="Z21" s="604"/>
      <c r="AA21" s="604"/>
      <c r="AB21" s="52" t="s">
        <v>4</v>
      </c>
      <c r="AC21" s="133"/>
      <c r="AD21" s="53"/>
      <c r="AE21" s="583"/>
      <c r="AG21" s="53"/>
      <c r="AH21" s="53"/>
      <c r="AI21" s="56"/>
      <c r="AJ21" s="53"/>
      <c r="AK21" s="53"/>
      <c r="AL21" s="53"/>
      <c r="AM21" s="53"/>
      <c r="AN21" s="147"/>
      <c r="AO21" s="95">
        <v>0</v>
      </c>
      <c r="AP21" s="44" t="s">
        <v>38</v>
      </c>
      <c r="AQ21" s="190"/>
      <c r="AR21" s="663" t="s">
        <v>459</v>
      </c>
      <c r="AS21" s="663"/>
      <c r="AT21" s="663"/>
      <c r="AU21" s="95"/>
      <c r="AV21" s="438" t="s">
        <v>197</v>
      </c>
      <c r="AW21" s="405"/>
    </row>
    <row r="22" ht="25.5" customHeight="1" thickBot="1" thickTop="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ht="27" customHeight="1" thickBot="1" thickTop="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ht="27" customHeight="1" thickBot="1">
      <c r="B24" s="560" t="s">
        <v>199</v>
      </c>
      <c r="C24" s="561"/>
      <c r="D24" s="584">
        <v>355.2</v>
      </c>
      <c r="E24" s="584"/>
      <c r="F24" s="584"/>
      <c r="G24" s="194" t="s">
        <v>197</v>
      </c>
      <c r="H24" s="573">
        <f>+F12</f>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c>
      <c r="AT24" s="604"/>
      <c r="AU24" s="604"/>
      <c r="AV24" s="52" t="s">
        <v>13</v>
      </c>
      <c r="AW24" s="405"/>
    </row>
    <row r="25" ht="27" customHeight="1" thickBot="1">
      <c r="B25" s="560" t="s">
        <v>200</v>
      </c>
      <c r="C25" s="561"/>
      <c r="D25" s="584">
        <v>0</v>
      </c>
      <c r="E25" s="584"/>
      <c r="F25" s="584"/>
      <c r="G25" s="194" t="s">
        <v>197</v>
      </c>
      <c r="H25" s="573">
        <f>+P12+AH9</f>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ht="27" customHeight="1" thickBot="1" thickTop="1">
      <c r="B26" s="560" t="s">
        <v>201</v>
      </c>
      <c r="C26" s="561"/>
      <c r="D26" s="584">
        <v>0</v>
      </c>
      <c r="E26" s="584"/>
      <c r="F26" s="584"/>
      <c r="G26" s="194" t="s">
        <v>197</v>
      </c>
      <c r="H26" s="573">
        <f>+P21</f>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ht="27" customHeight="1" thickBot="1">
      <c r="B27" s="560" t="s">
        <v>222</v>
      </c>
      <c r="C27" s="561"/>
      <c r="D27" s="584">
        <v>0</v>
      </c>
      <c r="E27" s="584"/>
      <c r="F27" s="584"/>
      <c r="G27" s="194" t="s">
        <v>197</v>
      </c>
      <c r="H27" s="573">
        <f>+Y21</f>
      </c>
      <c r="I27" s="574"/>
      <c r="J27" s="194" t="s">
        <v>197</v>
      </c>
      <c r="M27" s="582"/>
      <c r="P27" s="587">
        <f>+R30+ROUND(R33,1)</f>
        <v>328.9</v>
      </c>
      <c r="Q27" s="633"/>
      <c r="R27" s="633"/>
      <c r="S27" s="633"/>
      <c r="T27" s="44" t="s">
        <v>38</v>
      </c>
      <c r="U27" s="64"/>
      <c r="V27" s="64"/>
      <c r="Y27" s="62" t="s">
        <v>39</v>
      </c>
      <c r="Z27" s="65"/>
      <c r="AH27" s="53"/>
      <c r="AI27" s="53"/>
      <c r="AJ27" s="53"/>
      <c r="AK27" s="53"/>
      <c r="AL27" s="603">
        <f>+AH18+P27</f>
        <v>328.9</v>
      </c>
      <c r="AM27" s="604"/>
      <c r="AN27" s="604"/>
      <c r="AO27" s="604"/>
      <c r="AP27" s="52" t="s">
        <v>13</v>
      </c>
      <c r="AQ27" s="267"/>
      <c r="AR27" s="128"/>
      <c r="AS27" s="606">
        <v>0</v>
      </c>
      <c r="AT27" s="607"/>
      <c r="AU27" s="607"/>
      <c r="AV27" s="52" t="s">
        <v>13</v>
      </c>
      <c r="AW27" s="405"/>
    </row>
    <row r="28" ht="27" customHeight="1" thickBot="1" thickTop="1">
      <c r="B28" s="575" t="s">
        <v>331</v>
      </c>
      <c r="C28" s="576"/>
      <c r="D28" s="584">
        <v>0</v>
      </c>
      <c r="E28" s="584"/>
      <c r="F28" s="584"/>
      <c r="G28" s="194" t="s">
        <v>197</v>
      </c>
      <c r="H28" s="573">
        <f>+P15+AH12</f>
      </c>
      <c r="I28" s="574"/>
      <c r="J28" s="194" t="s">
        <v>197</v>
      </c>
      <c r="M28" s="582"/>
      <c r="P28" s="56"/>
      <c r="U28" s="53"/>
      <c r="V28" s="53"/>
      <c r="Y28" s="588" t="s">
        <v>174</v>
      </c>
      <c r="Z28" s="589"/>
      <c r="AA28" s="629">
        <v>66.5</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ht="27" customHeight="1" thickBot="1" thickTop="1">
      <c r="B29" s="560" t="s">
        <v>223</v>
      </c>
      <c r="C29" s="561"/>
      <c r="D29" s="584">
        <v>355.2</v>
      </c>
      <c r="E29" s="584"/>
      <c r="F29" s="584"/>
      <c r="G29" s="194" t="s">
        <v>197</v>
      </c>
      <c r="H29" s="573">
        <f>+AL27</f>
      </c>
      <c r="I29" s="574"/>
      <c r="J29" s="194" t="s">
        <v>197</v>
      </c>
      <c r="M29" s="582"/>
      <c r="P29" s="56"/>
      <c r="Q29" s="144"/>
      <c r="R29" s="51" t="s">
        <v>182</v>
      </c>
      <c r="S29" s="628" t="s">
        <v>33</v>
      </c>
      <c r="T29" s="631"/>
      <c r="U29" s="631"/>
      <c r="V29" s="632"/>
      <c r="W29" s="48"/>
      <c r="X29" s="66"/>
      <c r="Y29" s="588" t="s">
        <v>257</v>
      </c>
      <c r="Z29" s="589"/>
      <c r="AA29" s="629">
        <v>262.4</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ht="27" customHeight="1" thickBot="1">
      <c r="B30" s="560" t="s">
        <v>224</v>
      </c>
      <c r="C30" s="561"/>
      <c r="D30" s="584">
        <v>255.2</v>
      </c>
      <c r="E30" s="584"/>
      <c r="F30" s="584"/>
      <c r="G30" s="194" t="s">
        <v>197</v>
      </c>
      <c r="H30" s="573">
        <f>+AL30</f>
      </c>
      <c r="I30" s="574"/>
      <c r="J30" s="194" t="s">
        <v>197</v>
      </c>
      <c r="M30" s="582"/>
      <c r="P30" s="56"/>
      <c r="R30" s="587">
        <f>+ROUND(AA28,1)+ROUND(AA29,1)+ROUND(AA30,1)</f>
        <v>328.9</v>
      </c>
      <c r="S30" s="633"/>
      <c r="T30" s="633"/>
      <c r="U30" s="633"/>
      <c r="V30" s="44" t="s">
        <v>16</v>
      </c>
      <c r="Y30" s="588" t="s">
        <v>185</v>
      </c>
      <c r="Z30" s="589"/>
      <c r="AA30" s="629"/>
      <c r="AB30" s="630"/>
      <c r="AC30" s="630"/>
      <c r="AD30" s="630"/>
      <c r="AE30" s="630"/>
      <c r="AF30" s="44" t="s">
        <v>13</v>
      </c>
      <c r="AL30" s="606">
        <v>273.5</v>
      </c>
      <c r="AM30" s="607"/>
      <c r="AN30" s="607"/>
      <c r="AO30" s="607"/>
      <c r="AP30" s="52" t="s">
        <v>13</v>
      </c>
      <c r="AS30" s="625"/>
      <c r="AT30" s="622"/>
      <c r="AU30" s="622"/>
      <c r="AV30" s="623"/>
      <c r="AW30" s="405"/>
    </row>
    <row r="31" ht="27" customHeight="1" thickBot="1" thickTop="1">
      <c r="B31" s="560" t="s">
        <v>225</v>
      </c>
      <c r="C31" s="561"/>
      <c r="D31" s="584">
        <v>100</v>
      </c>
      <c r="E31" s="584"/>
      <c r="F31" s="584"/>
      <c r="G31" s="194" t="s">
        <v>197</v>
      </c>
      <c r="H31" s="573">
        <f>+AS24</f>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ht="27" customHeight="1" thickBot="1" thickTop="1">
      <c r="B32" s="560" t="s">
        <v>427</v>
      </c>
      <c r="C32" s="561"/>
      <c r="D32" s="584">
        <v>0</v>
      </c>
      <c r="E32" s="584"/>
      <c r="F32" s="584"/>
      <c r="G32" s="194" t="s">
        <v>197</v>
      </c>
      <c r="H32" s="573">
        <f>+AS27</f>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ht="27" customHeight="1" thickBot="1">
      <c r="B33" s="556" t="s">
        <v>428</v>
      </c>
      <c r="C33" s="557"/>
      <c r="D33" s="640">
        <v>0</v>
      </c>
      <c r="E33" s="641"/>
      <c r="F33" s="641"/>
      <c r="G33" s="195" t="s">
        <v>197</v>
      </c>
      <c r="H33" s="626">
        <f>+AS31</f>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ht="24" customHeight="1">
      <c r="AA34" s="567"/>
      <c r="AB34" s="568"/>
      <c r="AC34" s="568"/>
      <c r="AD34" s="568"/>
      <c r="AE34" s="568"/>
      <c r="AF34" s="568"/>
      <c r="AG34" s="568"/>
      <c r="AH34" s="568"/>
      <c r="AI34" s="568"/>
      <c r="AJ34" s="568"/>
      <c r="AK34" s="568"/>
      <c r="AL34" s="568"/>
      <c r="AM34" s="568"/>
      <c r="AN34" s="568"/>
      <c r="AO34" s="571"/>
      <c r="AP34" s="188"/>
      <c r="AW34" s="405"/>
    </row>
    <row r="35" ht="24.65" customHeight="1" thickBot="1">
      <c r="B35" s="668" t="s">
        <v>452</v>
      </c>
      <c r="C35" s="668"/>
      <c r="D35" s="668"/>
      <c r="E35" s="668"/>
      <c r="F35" s="668"/>
      <c r="G35" s="668"/>
      <c r="H35" s="668"/>
      <c r="I35" s="668"/>
      <c r="J35" s="668"/>
      <c r="AF35" s="64"/>
      <c r="AG35" s="64"/>
      <c r="AH35" s="64"/>
      <c r="AI35" s="64"/>
      <c r="AJ35" s="64"/>
      <c r="AK35" s="64"/>
      <c r="AL35" s="53"/>
      <c r="AM35" s="53"/>
      <c r="AN35" s="53"/>
      <c r="AO35" s="53"/>
      <c r="AP35" s="53"/>
      <c r="AQ35" s="53"/>
      <c r="AR35" s="53"/>
    </row>
    <row r="36" ht="27" customHeight="1">
      <c r="B36" s="664" t="s">
        <v>453</v>
      </c>
      <c r="C36" s="665"/>
      <c r="D36" s="665"/>
      <c r="E36" s="665"/>
      <c r="F36" s="665"/>
      <c r="G36" s="665"/>
      <c r="H36" s="669">
        <f>IF(SUM(F12,F15)&gt;0,SUM(P12,P21,AH9,AS24,AS27,AS31)/SUM(F12,F15)*100,"")</f>
      </c>
      <c r="I36" s="670"/>
      <c r="J36" s="436" t="s">
        <v>455</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ht="27" customHeight="1" thickBot="1">
      <c r="B37" s="144"/>
      <c r="C37" s="666" t="s">
        <v>454</v>
      </c>
      <c r="D37" s="667"/>
      <c r="E37" s="667"/>
      <c r="F37" s="667"/>
      <c r="G37" s="667"/>
      <c r="H37" s="671">
        <f>IF(SUM(F12,F15)&gt;0,SUM(P21,AS27,AS31,AU9,AU20)/SUM(F12,F15)*100,"")</f>
      </c>
      <c r="I37" s="672"/>
      <c r="J37" s="437" t="s">
        <v>455</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ht="13">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ht="13">
      <c r="C39" s="435">
        <f>+IF(D30=0,"",IF(D29&lt;D30,"エラー !：上の表は、⑩の内数である⑪の量が⑩を超えています",""))</f>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ht="13">
      <c r="C40" s="259">
        <f>+IF(D31=0,"",IF(D29&lt;D31,"エラー !：上の表は、⑩の内数である⑫の量が⑩を超えています",""))</f>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ht="13">
      <c r="C41" s="259">
        <f>+IF(D32=0,"",IF(D29&lt;D32,"エラー !：上の表は、⑩の内数である⑬の量が⑩を超えています",""))</f>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ht="13">
      <c r="C42" s="259">
        <f>+IF(D33=0,"",IF(D29&lt;D33,"エラー !：上の表は、⑩の内数である⑭の量が⑩を超えています",""))</f>
      </c>
      <c r="H42" s="278"/>
      <c r="I42" s="68"/>
      <c r="J42" s="68"/>
      <c r="K42" s="68"/>
      <c r="R42" s="68"/>
      <c r="S42" s="68"/>
      <c r="T42" s="68"/>
      <c r="AQ42" s="53"/>
      <c r="AR42" s="53"/>
      <c r="AS42" s="128"/>
      <c r="AT42" s="64"/>
      <c r="AY42" s="53"/>
      <c r="AZ42" s="53"/>
      <c r="BA42" s="53"/>
      <c r="BB42" s="53"/>
      <c r="BC42" s="53"/>
      <c r="BD42" s="53"/>
    </row>
    <row r="43">
      <c r="H43" s="278"/>
      <c r="I43" s="68"/>
      <c r="J43" s="68"/>
      <c r="K43" s="68"/>
      <c r="R43" s="68"/>
      <c r="S43" s="68"/>
      <c r="T43" s="68"/>
      <c r="AW43" s="68"/>
      <c r="AY43" s="53"/>
      <c r="AZ43" s="53"/>
      <c r="BA43" s="53"/>
      <c r="BB43" s="53"/>
      <c r="BC43" s="53"/>
      <c r="BD43" s="53"/>
    </row>
    <row r="44">
      <c r="H44" s="278"/>
      <c r="I44" s="68"/>
      <c r="J44" s="68"/>
      <c r="K44" s="68"/>
      <c r="R44" s="68"/>
      <c r="S44" s="68"/>
      <c r="T44" s="68"/>
      <c r="AW44" s="68"/>
    </row>
    <row r="45">
      <c r="H45" s="278"/>
      <c r="I45" s="68"/>
      <c r="J45" s="68"/>
      <c r="K45" s="68"/>
      <c r="R45" s="68"/>
      <c r="S45" s="68"/>
      <c r="T45" s="68"/>
    </row>
    <row r="46">
      <c r="H46" s="278"/>
      <c r="I46" s="68"/>
      <c r="J46" s="68"/>
      <c r="K46" s="68"/>
      <c r="R46" s="68"/>
      <c r="S46" s="68"/>
      <c r="T46" s="68"/>
    </row>
    <row r="47" ht="13">
      <c r="H47" s="278"/>
      <c r="I47" s="68"/>
      <c r="J47" s="68"/>
      <c r="K47" s="68"/>
      <c r="R47" s="68"/>
      <c r="S47" s="68"/>
      <c r="T47" s="68"/>
      <c r="BH47" s="69"/>
      <c r="BI47" s="69"/>
      <c r="BJ47" s="67"/>
    </row>
    <row r="48">
      <c r="I48" s="68"/>
      <c r="J48" s="68"/>
      <c r="K48" s="68"/>
      <c r="R48" s="68"/>
      <c r="S48" s="68"/>
      <c r="T48" s="68"/>
      <c r="BH48" s="67"/>
    </row>
    <row r="49">
      <c r="G49" s="68"/>
      <c r="H49" s="68"/>
      <c r="I49" s="68"/>
      <c r="J49" s="68"/>
      <c r="K49" s="68"/>
      <c r="R49" s="68"/>
      <c r="S49" s="68"/>
      <c r="T49" s="68"/>
      <c r="BE49" s="67"/>
      <c r="BF49" s="67"/>
      <c r="BG49" s="67"/>
      <c r="BH49" s="67"/>
    </row>
    <row r="50">
      <c r="G50" s="68"/>
      <c r="H50" s="68"/>
      <c r="I50" s="68"/>
      <c r="J50" s="68"/>
      <c r="K50" s="68"/>
      <c r="R50" s="68"/>
      <c r="S50" s="68"/>
      <c r="T50" s="68"/>
      <c r="BE50" s="67"/>
      <c r="BF50" s="67"/>
      <c r="BG50" s="67"/>
      <c r="BH50" s="67"/>
    </row>
    <row r="51">
      <c r="G51" s="68"/>
      <c r="H51" s="68"/>
      <c r="I51" s="68"/>
      <c r="J51" s="68"/>
      <c r="K51" s="68"/>
      <c r="R51" s="68"/>
      <c r="S51" s="68"/>
      <c r="T51" s="68"/>
      <c r="BE51" s="67"/>
      <c r="BF51" s="67"/>
      <c r="BG51" s="67"/>
      <c r="BH51" s="67"/>
    </row>
    <row r="52">
      <c r="G52" s="68"/>
      <c r="H52" s="68"/>
      <c r="I52" s="68"/>
      <c r="J52" s="68"/>
      <c r="K52" s="68"/>
      <c r="R52" s="68"/>
      <c r="S52" s="68"/>
      <c r="T52" s="68"/>
      <c r="BE52" s="67"/>
      <c r="BF52" s="67"/>
      <c r="BG52" s="67"/>
      <c r="BH52" s="67"/>
    </row>
    <row r="53">
      <c r="G53" s="68"/>
      <c r="H53" s="68"/>
      <c r="I53" s="68"/>
      <c r="J53" s="68"/>
      <c r="K53" s="68"/>
      <c r="R53" s="68"/>
      <c r="S53" s="68"/>
      <c r="T53" s="68"/>
      <c r="BE53" s="67"/>
      <c r="BG53" s="67"/>
      <c r="BH53" s="67"/>
      <c r="BI53" s="67"/>
      <c r="BJ53" s="67"/>
    </row>
    <row r="54">
      <c r="G54" s="68"/>
      <c r="H54" s="68"/>
      <c r="I54" s="68"/>
      <c r="J54" s="68"/>
      <c r="K54" s="68"/>
      <c r="R54" s="68"/>
      <c r="S54" s="68"/>
      <c r="T54" s="68"/>
      <c r="BD54" s="67"/>
      <c r="BE54" s="70"/>
      <c r="BG54" s="67"/>
      <c r="BH54" s="67"/>
      <c r="BI54" s="67"/>
      <c r="BJ54" s="67"/>
    </row>
    <row r="55">
      <c r="G55" s="68"/>
      <c r="H55" s="68"/>
      <c r="I55" s="68"/>
      <c r="J55" s="68"/>
      <c r="K55" s="68"/>
      <c r="R55" s="68"/>
      <c r="S55" s="68"/>
      <c r="T55" s="68"/>
      <c r="BD55" s="67"/>
      <c r="BE55" s="70"/>
      <c r="BG55" s="67"/>
      <c r="BH55" s="67"/>
      <c r="BI55" s="67"/>
      <c r="BJ55" s="67"/>
    </row>
    <row r="56">
      <c r="G56" s="68"/>
      <c r="H56" s="68"/>
      <c r="I56" s="68"/>
      <c r="J56" s="68"/>
      <c r="K56" s="68"/>
      <c r="R56" s="68"/>
      <c r="S56" s="68"/>
      <c r="T56" s="68"/>
      <c r="BD56" s="67"/>
      <c r="BE56" s="70"/>
      <c r="BG56" s="67"/>
      <c r="BH56" s="67"/>
      <c r="BI56" s="67"/>
      <c r="BJ56" s="67"/>
    </row>
    <row r="57">
      <c r="G57" s="68"/>
      <c r="H57" s="68"/>
      <c r="I57" s="68"/>
      <c r="BD57" s="67"/>
      <c r="BE57" s="70"/>
      <c r="BG57" s="67"/>
      <c r="BH57" s="67"/>
      <c r="BI57" s="67"/>
      <c r="BJ57" s="67"/>
    </row>
    <row r="58" ht="12.5">
      <c r="G58" s="68"/>
      <c r="H58" s="68"/>
      <c r="I58" s="68"/>
      <c r="L58" s="68"/>
      <c r="M58" s="71"/>
      <c r="N58" s="68"/>
      <c r="O58" s="68"/>
      <c r="BD58" s="67"/>
      <c r="BE58" s="70"/>
      <c r="BG58" s="67"/>
      <c r="BH58" s="67"/>
      <c r="BI58" s="67"/>
      <c r="BJ58" s="67"/>
    </row>
    <row r="59">
      <c r="G59" s="68"/>
      <c r="H59" s="68"/>
      <c r="I59" s="68"/>
      <c r="BD59" s="67"/>
      <c r="BE59" s="70"/>
      <c r="BG59" s="67"/>
      <c r="BH59" s="67"/>
      <c r="BI59" s="67"/>
      <c r="BJ59" s="67"/>
    </row>
    <row r="60">
      <c r="G60" s="68"/>
      <c r="H60" s="68"/>
      <c r="I60" s="68"/>
      <c r="BD60" s="67"/>
      <c r="BE60" s="70"/>
      <c r="BG60" s="67"/>
      <c r="BH60" s="67"/>
      <c r="BI60" s="67"/>
      <c r="BJ60" s="67"/>
    </row>
    <row r="61">
      <c r="G61" s="68"/>
      <c r="H61" s="68"/>
      <c r="I61" s="68"/>
      <c r="BD61" s="67"/>
      <c r="BE61" s="70"/>
      <c r="BG61" s="67"/>
      <c r="BH61" s="67"/>
      <c r="BI61" s="67"/>
      <c r="BJ61" s="67"/>
    </row>
    <row r="62">
      <c r="BD62" s="67"/>
      <c r="BE62" s="70"/>
      <c r="BG62" s="67"/>
      <c r="BH62" s="67"/>
      <c r="BI62" s="67"/>
      <c r="BJ62" s="67"/>
    </row>
    <row r="63">
      <c r="BD63" s="67"/>
      <c r="BE63" s="70"/>
      <c r="BG63" s="67"/>
      <c r="BH63" s="67"/>
      <c r="BI63" s="67"/>
      <c r="BJ63" s="67"/>
    </row>
    <row r="64">
      <c r="BD64" s="67"/>
      <c r="BE64" s="70"/>
      <c r="BG64" s="67"/>
      <c r="BH64" s="67"/>
      <c r="BI64" s="67"/>
      <c r="BJ64" s="67"/>
    </row>
    <row r="65">
      <c r="BD65" s="67"/>
      <c r="BE65" s="70"/>
      <c r="BG65" s="67"/>
      <c r="BH65" s="67"/>
      <c r="BI65" s="67"/>
      <c r="BJ65" s="67"/>
    </row>
    <row r="66">
      <c r="BD66" s="67"/>
      <c r="BE66" s="70"/>
      <c r="BG66" s="67"/>
      <c r="BH66" s="67"/>
      <c r="BI66" s="67"/>
      <c r="BJ66" s="67"/>
    </row>
    <row r="67">
      <c r="BD67" s="67"/>
      <c r="BE67" s="70"/>
      <c r="BG67" s="67"/>
      <c r="BH67" s="67"/>
      <c r="BI67" s="67"/>
      <c r="BJ67" s="67"/>
    </row>
    <row r="69" ht="12.5">
      <c r="L69" s="68"/>
      <c r="M69" s="71"/>
      <c r="N69" s="68"/>
      <c r="O69" s="68"/>
    </row>
    <row r="70" ht="12.5">
      <c r="L70" s="68"/>
      <c r="M70" s="71"/>
      <c r="N70" s="68"/>
      <c r="O70" s="68"/>
    </row>
    <row r="71" ht="12.5">
      <c r="L71" s="68"/>
      <c r="M71" s="71"/>
      <c r="N71" s="68"/>
      <c r="O71" s="68"/>
    </row>
    <row r="72" ht="12.5">
      <c r="L72" s="68"/>
      <c r="M72" s="71"/>
      <c r="N72" s="68"/>
      <c r="O72" s="68"/>
    </row>
    <row r="73" ht="12.5">
      <c r="L73" s="68"/>
      <c r="M73" s="71"/>
      <c r="N73" s="68"/>
      <c r="O73" s="68"/>
    </row>
    <row r="74" ht="12.5">
      <c r="L74" s="68"/>
      <c r="M74" s="71"/>
      <c r="N74" s="68"/>
      <c r="O74" s="68"/>
    </row>
    <row r="75" ht="12.5">
      <c r="L75" s="68"/>
      <c r="M75" s="71"/>
      <c r="N75" s="68"/>
      <c r="O75" s="68"/>
    </row>
    <row r="76" ht="12.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7:AU10 AU13:AU15 AU18:AU21 AU27 AU31">
      <formula1>D7=ROUND(D7,1)</formula1>
    </dataValidation>
  </dataValidations>
  <pageMargins left="1.3779527559055118" right="0.5905511811023623" top="0.8267716535433072" bottom="0.3937007874015748" header="0.5118110236220472" footer="0"/>
  <pageSetup paperSize="9" scale="57"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codeName="Sheet14">
    <pageSetUpPr fitToPage="1"/>
  </sheetPr>
  <dimension ref="B1:BJ76"/>
  <sheetViews>
    <sheetView showGridLines="0" zoomScaleNormal="100" workbookViewId="0">
      <selection pane="topLeft" activeCell="B2" sqref="B2:H3"/>
    </sheetView>
  </sheetViews>
  <sheetFormatPr defaultColWidth="9" defaultRowHeight="12"/>
  <cols>
    <col min="1" max="2" width="2.90625" style="40" customWidth="1"/>
    <col min="3" max="3" width="18.36328125" style="40" customWidth="1"/>
    <col min="4" max="5" width="4.36328125" style="40" customWidth="1"/>
    <col min="6" max="6" width="3.90625" style="40" customWidth="1"/>
    <col min="7" max="7" width="2.36328125" style="40" customWidth="1"/>
    <col min="8" max="8" width="10.36328125" style="40" customWidth="1"/>
    <col min="9" max="9" width="2.36328125" style="40" customWidth="1"/>
    <col min="10" max="11" width="2.453125" style="40" customWidth="1"/>
    <col min="12" max="15" width="2.90625" style="40" customWidth="1"/>
    <col min="16" max="16" width="3" style="40" customWidth="1"/>
    <col min="17" max="19" width="4.90625" style="40" customWidth="1"/>
    <col min="20" max="22" width="2.90625" style="40" customWidth="1"/>
    <col min="23" max="24" width="2.453125" style="40" customWidth="1"/>
    <col min="25" max="25" width="2.90625" style="40" customWidth="1"/>
    <col min="26" max="26" width="7.90625" style="40" customWidth="1"/>
    <col min="27" max="27" width="4.9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90625" style="40" customWidth="1"/>
    <col min="36" max="37" width="4.36328125" style="40" customWidth="1"/>
    <col min="38" max="38" width="3.36328125" style="40" customWidth="1"/>
    <col min="39" max="40" width="2.90625" style="40" customWidth="1"/>
    <col min="41" max="41" width="10.90625" style="40" customWidth="1"/>
    <col min="42" max="42" width="2.90625" style="40" customWidth="1"/>
    <col min="43" max="44" width="2.453125" style="40" customWidth="1"/>
    <col min="45" max="45" width="2.90625" style="40" customWidth="1"/>
    <col min="46" max="46" width="7.90625" style="40" customWidth="1"/>
    <col min="47" max="47" width="11.90625" style="40" customWidth="1"/>
    <col min="48" max="48" width="1.90625" style="40" customWidth="1"/>
    <col min="49" max="49" width="5.36328125" style="40" customWidth="1"/>
    <col min="50" max="58" width="9" style="40" customWidth="1"/>
    <col min="59" max="59" width="16.08984375" style="40" customWidth="1"/>
    <col min="60" max="16384" width="9" style="40" customWidth="1"/>
  </cols>
  <sheetData>
    <row r="1" ht="27" customHeight="1">
      <c r="F1" s="39"/>
      <c r="S1" s="85" t="s">
        <v>94</v>
      </c>
      <c r="T1" s="85" t="s">
        <v>282</v>
      </c>
    </row>
    <row r="2"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ht="13.4"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f>+表紙!N28</f>
      </c>
      <c r="AT4" s="601"/>
      <c r="AU4" s="273">
        <f>+表紙!O28</f>
      </c>
      <c r="AV4" s="108"/>
      <c r="AW4" s="405"/>
    </row>
    <row r="5"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f>+表紙!F47</f>
      </c>
      <c r="AG5" s="572"/>
      <c r="AH5" s="572"/>
      <c r="AI5" s="572"/>
      <c r="AJ5" s="572"/>
      <c r="AK5" s="572"/>
      <c r="AL5" s="572"/>
      <c r="AM5" s="572"/>
      <c r="AN5" s="572"/>
      <c r="AO5" s="572"/>
      <c r="AP5" s="572"/>
      <c r="AQ5" s="572"/>
      <c r="AR5" s="572"/>
      <c r="AS5" s="572"/>
      <c r="AT5" s="572"/>
      <c r="AU5" s="572"/>
      <c r="AV5" s="242"/>
      <c r="AW5" s="405"/>
    </row>
    <row r="6"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ht="28.4" customHeight="1" thickBot="1">
      <c r="B7" s="645" t="s">
        <v>89</v>
      </c>
      <c r="C7" s="646"/>
      <c r="D7" s="615" t="s">
        <v>207</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ht="28.4" customHeight="1" thickBot="1" thickTop="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ht="24.75" customHeight="1" thickBot="1" thickTop="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ht="24.75" customHeight="1" thickBot="1" thickTop="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ht="27" customHeight="1" thickBot="1" thickTop="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ht="24.75" customHeight="1" thickBot="1" thickTop="1">
      <c r="F12" s="603">
        <f>+ROUND(P12,1)+ROUND(P15,1)+ROUND(P18,1)+ROUND(P24,1)+P27-ROUND(F15,1)</f>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ht="24.75" customHeight="1" thickBot="1" thickTop="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ht="27" customHeight="1" thickBot="1" thickTop="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ht="24.75" customHeight="1" thickBot="1" thickTop="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ht="27" customHeight="1" thickBot="1" thickTop="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ht="24.75" customHeight="1" thickBot="1" thickTop="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ht="27" customHeight="1" thickBot="1" thickTop="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ht="25.4"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ht="25.5" customHeight="1" thickBot="1" thickTop="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ht="27" customHeight="1" thickBot="1" thickTop="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ht="27" customHeight="1" thickBot="1">
      <c r="B24" s="560" t="s">
        <v>199</v>
      </c>
      <c r="C24" s="561"/>
      <c r="D24" s="584">
        <v>79.2</v>
      </c>
      <c r="E24" s="584"/>
      <c r="F24" s="584"/>
      <c r="G24" s="194" t="s">
        <v>197</v>
      </c>
      <c r="H24" s="573">
        <f>+F12</f>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c>
      <c r="AT24" s="604"/>
      <c r="AU24" s="604"/>
      <c r="AV24" s="52" t="s">
        <v>13</v>
      </c>
      <c r="AW24" s="405"/>
    </row>
    <row r="25" ht="27" customHeight="1" thickBot="1">
      <c r="B25" s="560" t="s">
        <v>200</v>
      </c>
      <c r="C25" s="561"/>
      <c r="D25" s="584">
        <v>0</v>
      </c>
      <c r="E25" s="584"/>
      <c r="F25" s="584"/>
      <c r="G25" s="194" t="s">
        <v>197</v>
      </c>
      <c r="H25" s="573">
        <f>+P12+AH9</f>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ht="27" customHeight="1" thickBot="1" thickTop="1">
      <c r="B26" s="560" t="s">
        <v>201</v>
      </c>
      <c r="C26" s="561"/>
      <c r="D26" s="584">
        <v>0</v>
      </c>
      <c r="E26" s="584"/>
      <c r="F26" s="584"/>
      <c r="G26" s="194" t="s">
        <v>197</v>
      </c>
      <c r="H26" s="573">
        <f>+P21</f>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ht="27" customHeight="1" thickBot="1">
      <c r="B27" s="560" t="s">
        <v>222</v>
      </c>
      <c r="C27" s="561"/>
      <c r="D27" s="584">
        <v>0</v>
      </c>
      <c r="E27" s="584"/>
      <c r="F27" s="584"/>
      <c r="G27" s="194" t="s">
        <v>197</v>
      </c>
      <c r="H27" s="573">
        <f>+Y21</f>
      </c>
      <c r="I27" s="574"/>
      <c r="J27" s="194" t="s">
        <v>197</v>
      </c>
      <c r="M27" s="582"/>
      <c r="P27" s="587">
        <f>+R30+ROUND(R33,1)</f>
        <v>204.4</v>
      </c>
      <c r="Q27" s="633"/>
      <c r="R27" s="633"/>
      <c r="S27" s="633"/>
      <c r="T27" s="44" t="s">
        <v>38</v>
      </c>
      <c r="U27" s="64"/>
      <c r="V27" s="64"/>
      <c r="Y27" s="62" t="s">
        <v>39</v>
      </c>
      <c r="Z27" s="65"/>
      <c r="AH27" s="53"/>
      <c r="AI27" s="53"/>
      <c r="AJ27" s="53"/>
      <c r="AK27" s="53"/>
      <c r="AL27" s="603">
        <f>+AH18+P27</f>
        <v>204.4</v>
      </c>
      <c r="AM27" s="604"/>
      <c r="AN27" s="604"/>
      <c r="AO27" s="604"/>
      <c r="AP27" s="52" t="s">
        <v>13</v>
      </c>
      <c r="AQ27" s="267"/>
      <c r="AR27" s="128"/>
      <c r="AS27" s="606">
        <v>0</v>
      </c>
      <c r="AT27" s="607"/>
      <c r="AU27" s="607"/>
      <c r="AV27" s="52" t="s">
        <v>13</v>
      </c>
      <c r="AW27" s="405"/>
    </row>
    <row r="28" ht="27" customHeight="1" thickBot="1" thickTop="1">
      <c r="B28" s="575" t="s">
        <v>331</v>
      </c>
      <c r="C28" s="576"/>
      <c r="D28" s="584">
        <v>0</v>
      </c>
      <c r="E28" s="584"/>
      <c r="F28" s="584"/>
      <c r="G28" s="194" t="s">
        <v>197</v>
      </c>
      <c r="H28" s="573">
        <f>+P15+AH12</f>
      </c>
      <c r="I28" s="574"/>
      <c r="J28" s="194" t="s">
        <v>197</v>
      </c>
      <c r="M28" s="582"/>
      <c r="P28" s="56"/>
      <c r="U28" s="53"/>
      <c r="V28" s="53"/>
      <c r="Y28" s="588" t="s">
        <v>174</v>
      </c>
      <c r="Z28" s="589"/>
      <c r="AA28" s="629">
        <v>0.3</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ht="27" customHeight="1" thickBot="1" thickTop="1">
      <c r="B29" s="560" t="s">
        <v>223</v>
      </c>
      <c r="C29" s="561"/>
      <c r="D29" s="584">
        <v>79.2</v>
      </c>
      <c r="E29" s="584"/>
      <c r="F29" s="584"/>
      <c r="G29" s="194" t="s">
        <v>197</v>
      </c>
      <c r="H29" s="573">
        <f>+AL27</f>
      </c>
      <c r="I29" s="574"/>
      <c r="J29" s="194" t="s">
        <v>197</v>
      </c>
      <c r="M29" s="582"/>
      <c r="P29" s="56"/>
      <c r="Q29" s="144"/>
      <c r="R29" s="51" t="s">
        <v>182</v>
      </c>
      <c r="S29" s="628" t="s">
        <v>33</v>
      </c>
      <c r="T29" s="631"/>
      <c r="U29" s="631"/>
      <c r="V29" s="632"/>
      <c r="W29" s="48"/>
      <c r="X29" s="66"/>
      <c r="Y29" s="588" t="s">
        <v>257</v>
      </c>
      <c r="Z29" s="589"/>
      <c r="AA29" s="629">
        <v>204.1</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ht="27" customHeight="1" thickBot="1">
      <c r="B30" s="560" t="s">
        <v>224</v>
      </c>
      <c r="C30" s="561"/>
      <c r="D30" s="584">
        <v>78.9</v>
      </c>
      <c r="E30" s="584"/>
      <c r="F30" s="584"/>
      <c r="G30" s="194" t="s">
        <v>197</v>
      </c>
      <c r="H30" s="573">
        <f>+AL30</f>
      </c>
      <c r="I30" s="574"/>
      <c r="J30" s="194" t="s">
        <v>197</v>
      </c>
      <c r="M30" s="582"/>
      <c r="P30" s="56"/>
      <c r="R30" s="587">
        <f>+ROUND(AA28,1)+ROUND(AA29,1)+ROUND(AA30,1)</f>
        <v>204.4</v>
      </c>
      <c r="S30" s="633"/>
      <c r="T30" s="633"/>
      <c r="U30" s="633"/>
      <c r="V30" s="44" t="s">
        <v>16</v>
      </c>
      <c r="Y30" s="588" t="s">
        <v>185</v>
      </c>
      <c r="Z30" s="589"/>
      <c r="AA30" s="629"/>
      <c r="AB30" s="630"/>
      <c r="AC30" s="630"/>
      <c r="AD30" s="630"/>
      <c r="AE30" s="630"/>
      <c r="AF30" s="44" t="s">
        <v>13</v>
      </c>
      <c r="AL30" s="606">
        <v>204.4</v>
      </c>
      <c r="AM30" s="607"/>
      <c r="AN30" s="607"/>
      <c r="AO30" s="607"/>
      <c r="AP30" s="52" t="s">
        <v>13</v>
      </c>
      <c r="AS30" s="625"/>
      <c r="AT30" s="622"/>
      <c r="AU30" s="622"/>
      <c r="AV30" s="623"/>
      <c r="AW30" s="405"/>
    </row>
    <row r="31" ht="27" customHeight="1" thickBot="1" thickTop="1">
      <c r="B31" s="560" t="s">
        <v>225</v>
      </c>
      <c r="C31" s="561"/>
      <c r="D31" s="584">
        <v>0.3</v>
      </c>
      <c r="E31" s="584"/>
      <c r="F31" s="584"/>
      <c r="G31" s="194" t="s">
        <v>197</v>
      </c>
      <c r="H31" s="573">
        <f>+AS24</f>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ht="27" customHeight="1" thickBot="1" thickTop="1">
      <c r="B32" s="560" t="s">
        <v>427</v>
      </c>
      <c r="C32" s="561"/>
      <c r="D32" s="584">
        <v>0</v>
      </c>
      <c r="E32" s="584"/>
      <c r="F32" s="584"/>
      <c r="G32" s="194" t="s">
        <v>197</v>
      </c>
      <c r="H32" s="573">
        <f>+AS27</f>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ht="27" customHeight="1" thickBot="1">
      <c r="B33" s="556" t="s">
        <v>428</v>
      </c>
      <c r="C33" s="557"/>
      <c r="D33" s="640">
        <v>0</v>
      </c>
      <c r="E33" s="641"/>
      <c r="F33" s="641"/>
      <c r="G33" s="195" t="s">
        <v>197</v>
      </c>
      <c r="H33" s="626">
        <f>+AS31</f>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ht="24" customHeight="1">
      <c r="C34" s="258">
        <f>+IF(D30=0,"",IF(D29&lt;D30,"エラー !：上の表は、⑩の内数である⑪の量が⑩を超えています",""))</f>
      </c>
      <c r="AA34" s="567"/>
      <c r="AB34" s="568"/>
      <c r="AC34" s="568"/>
      <c r="AD34" s="568"/>
      <c r="AE34" s="568"/>
      <c r="AF34" s="568"/>
      <c r="AG34" s="568"/>
      <c r="AH34" s="568"/>
      <c r="AI34" s="568"/>
      <c r="AJ34" s="568"/>
      <c r="AK34" s="568"/>
      <c r="AL34" s="568"/>
      <c r="AM34" s="568"/>
      <c r="AN34" s="568"/>
      <c r="AO34" s="571"/>
      <c r="AP34" s="188"/>
      <c r="AW34" s="405"/>
    </row>
    <row r="35" ht="15" customHeight="1">
      <c r="C35" s="259">
        <f>+IF(D31=0,"",IF(D29&lt;D31,"エラー !：上の表は、⑩の内数である⑫の量が⑩を超えています",""))</f>
      </c>
      <c r="AF35" s="64"/>
      <c r="AG35" s="64"/>
      <c r="AH35" s="64"/>
      <c r="AI35" s="64"/>
      <c r="AJ35" s="64"/>
      <c r="AK35" s="64"/>
      <c r="AL35" s="53"/>
      <c r="AM35" s="53"/>
      <c r="AN35" s="53"/>
      <c r="AO35" s="53"/>
      <c r="AP35" s="53"/>
      <c r="AQ35" s="53"/>
      <c r="AR35" s="53"/>
    </row>
    <row r="36" ht="15" customHeight="1">
      <c r="C36" s="259">
        <f>+IF(D32=0,"",IF(D29&lt;D32,"エラー !：上の表は、⑩の内数である⑬の量が⑩を超えています",""))</f>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ht="15" customHeight="1">
      <c r="C37" s="259">
        <f>+IF(D33=0,"",IF(D29&lt;D33,"エラー !：上の表は、⑩の内数である⑭の量が⑩を超えています",""))</f>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ht="13">
      <c r="H42" s="278"/>
      <c r="I42" s="68"/>
      <c r="J42" s="68"/>
      <c r="K42" s="68"/>
      <c r="R42" s="68"/>
      <c r="S42" s="68"/>
      <c r="T42" s="68"/>
      <c r="AQ42" s="53"/>
      <c r="AR42" s="53"/>
      <c r="AS42" s="128"/>
      <c r="AT42" s="64"/>
      <c r="AY42" s="53"/>
      <c r="AZ42" s="53"/>
      <c r="BA42" s="53"/>
      <c r="BB42" s="53"/>
      <c r="BC42" s="53"/>
      <c r="BD42" s="53"/>
    </row>
    <row r="43">
      <c r="H43" s="278"/>
      <c r="I43" s="68"/>
      <c r="J43" s="68"/>
      <c r="K43" s="68"/>
      <c r="R43" s="68"/>
      <c r="S43" s="68"/>
      <c r="T43" s="68"/>
      <c r="AW43" s="68"/>
      <c r="AY43" s="53"/>
      <c r="AZ43" s="53"/>
      <c r="BA43" s="53"/>
      <c r="BB43" s="53"/>
      <c r="BC43" s="53"/>
      <c r="BD43" s="53"/>
    </row>
    <row r="44">
      <c r="H44" s="278"/>
      <c r="I44" s="68"/>
      <c r="J44" s="68"/>
      <c r="K44" s="68"/>
      <c r="R44" s="68"/>
      <c r="S44" s="68"/>
      <c r="T44" s="68"/>
      <c r="AW44" s="68"/>
    </row>
    <row r="45">
      <c r="H45" s="278"/>
      <c r="I45" s="68"/>
      <c r="J45" s="68"/>
      <c r="K45" s="68"/>
      <c r="R45" s="68"/>
      <c r="S45" s="68"/>
      <c r="T45" s="68"/>
    </row>
    <row r="46">
      <c r="H46" s="278"/>
      <c r="I46" s="68"/>
      <c r="J46" s="68"/>
      <c r="K46" s="68"/>
      <c r="R46" s="68"/>
      <c r="S46" s="68"/>
      <c r="T46" s="68"/>
    </row>
    <row r="47" ht="13">
      <c r="H47" s="278"/>
      <c r="I47" s="68"/>
      <c r="J47" s="68"/>
      <c r="K47" s="68"/>
      <c r="R47" s="68"/>
      <c r="S47" s="68"/>
      <c r="T47" s="68"/>
      <c r="BH47" s="69"/>
      <c r="BI47" s="69"/>
      <c r="BJ47" s="67"/>
    </row>
    <row r="48">
      <c r="I48" s="68"/>
      <c r="J48" s="68"/>
      <c r="K48" s="68"/>
      <c r="R48" s="68"/>
      <c r="S48" s="68"/>
      <c r="T48" s="68"/>
      <c r="BH48" s="67"/>
    </row>
    <row r="49">
      <c r="G49" s="68"/>
      <c r="H49" s="68"/>
      <c r="I49" s="68"/>
      <c r="J49" s="68"/>
      <c r="K49" s="68"/>
      <c r="R49" s="68"/>
      <c r="S49" s="68"/>
      <c r="T49" s="68"/>
      <c r="BE49" s="67"/>
      <c r="BF49" s="67"/>
      <c r="BG49" s="67"/>
      <c r="BH49" s="67"/>
    </row>
    <row r="50">
      <c r="G50" s="68"/>
      <c r="H50" s="68"/>
      <c r="I50" s="68"/>
      <c r="J50" s="68"/>
      <c r="K50" s="68"/>
      <c r="R50" s="68"/>
      <c r="S50" s="68"/>
      <c r="T50" s="68"/>
      <c r="BE50" s="67"/>
      <c r="BF50" s="67"/>
      <c r="BG50" s="67"/>
      <c r="BH50" s="67"/>
    </row>
    <row r="51">
      <c r="G51" s="68"/>
      <c r="H51" s="68"/>
      <c r="I51" s="68"/>
      <c r="J51" s="68"/>
      <c r="K51" s="68"/>
      <c r="R51" s="68"/>
      <c r="S51" s="68"/>
      <c r="T51" s="68"/>
      <c r="BE51" s="67"/>
      <c r="BF51" s="67"/>
      <c r="BG51" s="67"/>
      <c r="BH51" s="67"/>
    </row>
    <row r="52">
      <c r="G52" s="68"/>
      <c r="H52" s="68"/>
      <c r="I52" s="68"/>
      <c r="J52" s="68"/>
      <c r="K52" s="68"/>
      <c r="R52" s="68"/>
      <c r="S52" s="68"/>
      <c r="T52" s="68"/>
      <c r="BE52" s="67"/>
      <c r="BF52" s="67"/>
      <c r="BG52" s="67"/>
      <c r="BH52" s="67"/>
    </row>
    <row r="53">
      <c r="G53" s="68"/>
      <c r="H53" s="68"/>
      <c r="I53" s="68"/>
      <c r="J53" s="68"/>
      <c r="K53" s="68"/>
      <c r="R53" s="68"/>
      <c r="S53" s="68"/>
      <c r="T53" s="68"/>
      <c r="BE53" s="67"/>
      <c r="BG53" s="67"/>
      <c r="BH53" s="67"/>
      <c r="BI53" s="67"/>
      <c r="BJ53" s="67"/>
    </row>
    <row r="54">
      <c r="G54" s="68"/>
      <c r="H54" s="68"/>
      <c r="I54" s="68"/>
      <c r="J54" s="68"/>
      <c r="K54" s="68"/>
      <c r="R54" s="68"/>
      <c r="S54" s="68"/>
      <c r="T54" s="68"/>
      <c r="BD54" s="67"/>
      <c r="BE54" s="70"/>
      <c r="BG54" s="67"/>
      <c r="BH54" s="67"/>
      <c r="BI54" s="67"/>
      <c r="BJ54" s="67"/>
    </row>
    <row r="55">
      <c r="G55" s="68"/>
      <c r="H55" s="68"/>
      <c r="I55" s="68"/>
      <c r="J55" s="68"/>
      <c r="K55" s="68"/>
      <c r="R55" s="68"/>
      <c r="S55" s="68"/>
      <c r="T55" s="68"/>
      <c r="BD55" s="67"/>
      <c r="BE55" s="70"/>
      <c r="BG55" s="67"/>
      <c r="BH55" s="67"/>
      <c r="BI55" s="67"/>
      <c r="BJ55" s="67"/>
    </row>
    <row r="56">
      <c r="G56" s="68"/>
      <c r="H56" s="68"/>
      <c r="I56" s="68"/>
      <c r="J56" s="68"/>
      <c r="K56" s="68"/>
      <c r="R56" s="68"/>
      <c r="S56" s="68"/>
      <c r="T56" s="68"/>
      <c r="BD56" s="67"/>
      <c r="BE56" s="70"/>
      <c r="BG56" s="67"/>
      <c r="BH56" s="67"/>
      <c r="BI56" s="67"/>
      <c r="BJ56" s="67"/>
    </row>
    <row r="57">
      <c r="G57" s="68"/>
      <c r="H57" s="68"/>
      <c r="I57" s="68"/>
      <c r="BD57" s="67"/>
      <c r="BE57" s="70"/>
      <c r="BG57" s="67"/>
      <c r="BH57" s="67"/>
      <c r="BI57" s="67"/>
      <c r="BJ57" s="67"/>
    </row>
    <row r="58" ht="12.5">
      <c r="G58" s="68"/>
      <c r="H58" s="68"/>
      <c r="I58" s="68"/>
      <c r="L58" s="68"/>
      <c r="M58" s="71"/>
      <c r="N58" s="68"/>
      <c r="O58" s="68"/>
      <c r="BD58" s="67"/>
      <c r="BE58" s="70"/>
      <c r="BG58" s="67"/>
      <c r="BH58" s="67"/>
      <c r="BI58" s="67"/>
      <c r="BJ58" s="67"/>
    </row>
    <row r="59">
      <c r="G59" s="68"/>
      <c r="H59" s="68"/>
      <c r="I59" s="68"/>
      <c r="BD59" s="67"/>
      <c r="BE59" s="70"/>
      <c r="BG59" s="67"/>
      <c r="BH59" s="67"/>
      <c r="BI59" s="67"/>
      <c r="BJ59" s="67"/>
    </row>
    <row r="60">
      <c r="G60" s="68"/>
      <c r="H60" s="68"/>
      <c r="I60" s="68"/>
      <c r="BD60" s="67"/>
      <c r="BE60" s="70"/>
      <c r="BG60" s="67"/>
      <c r="BH60" s="67"/>
      <c r="BI60" s="67"/>
      <c r="BJ60" s="67"/>
    </row>
    <row r="61">
      <c r="G61" s="68"/>
      <c r="H61" s="68"/>
      <c r="I61" s="68"/>
      <c r="BD61" s="67"/>
      <c r="BE61" s="70"/>
      <c r="BG61" s="67"/>
      <c r="BH61" s="67"/>
      <c r="BI61" s="67"/>
      <c r="BJ61" s="67"/>
    </row>
    <row r="62">
      <c r="BD62" s="67"/>
      <c r="BE62" s="70"/>
      <c r="BG62" s="67"/>
      <c r="BH62" s="67"/>
      <c r="BI62" s="67"/>
      <c r="BJ62" s="67"/>
    </row>
    <row r="63">
      <c r="BD63" s="67"/>
      <c r="BE63" s="70"/>
      <c r="BG63" s="67"/>
      <c r="BH63" s="67"/>
      <c r="BI63" s="67"/>
      <c r="BJ63" s="67"/>
    </row>
    <row r="64">
      <c r="BD64" s="67"/>
      <c r="BE64" s="70"/>
      <c r="BG64" s="67"/>
      <c r="BH64" s="67"/>
      <c r="BI64" s="67"/>
      <c r="BJ64" s="67"/>
    </row>
    <row r="65">
      <c r="BD65" s="67"/>
      <c r="BE65" s="70"/>
      <c r="BG65" s="67"/>
      <c r="BH65" s="67"/>
      <c r="BI65" s="67"/>
      <c r="BJ65" s="67"/>
    </row>
    <row r="66">
      <c r="BD66" s="67"/>
      <c r="BE66" s="70"/>
      <c r="BG66" s="67"/>
      <c r="BH66" s="67"/>
      <c r="BI66" s="67"/>
      <c r="BJ66" s="67"/>
    </row>
    <row r="67">
      <c r="BD67" s="67"/>
      <c r="BE67" s="70"/>
      <c r="BG67" s="67"/>
      <c r="BH67" s="67"/>
      <c r="BI67" s="67"/>
      <c r="BJ67" s="67"/>
    </row>
    <row r="69" ht="12.5">
      <c r="L69" s="68"/>
      <c r="M69" s="71"/>
      <c r="N69" s="68"/>
      <c r="O69" s="68"/>
    </row>
    <row r="70" ht="12.5">
      <c r="L70" s="68"/>
      <c r="M70" s="71"/>
      <c r="N70" s="68"/>
      <c r="O70" s="68"/>
    </row>
    <row r="71" ht="12.5">
      <c r="L71" s="68"/>
      <c r="M71" s="71"/>
      <c r="N71" s="68"/>
      <c r="O71" s="68"/>
    </row>
    <row r="72" ht="12.5">
      <c r="L72" s="68"/>
      <c r="M72" s="71"/>
      <c r="N72" s="68"/>
      <c r="O72" s="68"/>
    </row>
    <row r="73" ht="12.5">
      <c r="L73" s="68"/>
      <c r="M73" s="71"/>
      <c r="N73" s="68"/>
      <c r="O73" s="68"/>
    </row>
    <row r="74" ht="12.5">
      <c r="L74" s="68"/>
      <c r="M74" s="71"/>
      <c r="N74" s="68"/>
      <c r="O74" s="68"/>
    </row>
    <row r="75" ht="12.5">
      <c r="L75" s="68"/>
      <c r="M75" s="71"/>
      <c r="N75" s="68"/>
      <c r="O75" s="68"/>
    </row>
    <row r="76" ht="12.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3" right="0.5905511811023623" top="0.6299212598425197" bottom="0.3937007874015748" header="0.5118110236220472" footer="0"/>
  <pageSetup paperSize="9" scale="66"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codeName="Sheet15">
    <pageSetUpPr fitToPage="1"/>
  </sheetPr>
  <dimension ref="B1:BJ76"/>
  <sheetViews>
    <sheetView showGridLines="0" zoomScaleNormal="100" workbookViewId="0">
      <selection pane="topLeft" activeCell="B2" sqref="B2:H3"/>
    </sheetView>
  </sheetViews>
  <sheetFormatPr defaultColWidth="9" defaultRowHeight="12"/>
  <cols>
    <col min="1" max="2" width="2.90625" style="40" customWidth="1"/>
    <col min="3" max="3" width="18.36328125" style="40" customWidth="1"/>
    <col min="4" max="5" width="4.36328125" style="40" customWidth="1"/>
    <col min="6" max="6" width="3.90625" style="40" customWidth="1"/>
    <col min="7" max="7" width="2.36328125" style="40" customWidth="1"/>
    <col min="8" max="8" width="10.36328125" style="40" customWidth="1"/>
    <col min="9" max="9" width="2.36328125" style="40" customWidth="1"/>
    <col min="10" max="11" width="2.453125" style="40" customWidth="1"/>
    <col min="12" max="15" width="2.90625" style="40" customWidth="1"/>
    <col min="16" max="16" width="3" style="40" customWidth="1"/>
    <col min="17" max="19" width="4.90625" style="40" customWidth="1"/>
    <col min="20" max="22" width="2.90625" style="40" customWidth="1"/>
    <col min="23" max="24" width="2.453125" style="40" customWidth="1"/>
    <col min="25" max="25" width="2.90625" style="40" customWidth="1"/>
    <col min="26" max="26" width="7.90625" style="40" customWidth="1"/>
    <col min="27" max="27" width="4.9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90625" style="40" customWidth="1"/>
    <col min="36" max="37" width="4.36328125" style="40" customWidth="1"/>
    <col min="38" max="38" width="3.36328125" style="40" customWidth="1"/>
    <col min="39" max="40" width="2.90625" style="40" customWidth="1"/>
    <col min="41" max="41" width="10.90625" style="40" customWidth="1"/>
    <col min="42" max="42" width="2.90625" style="40" customWidth="1"/>
    <col min="43" max="44" width="2.453125" style="40" customWidth="1"/>
    <col min="45" max="45" width="2.90625" style="40" customWidth="1"/>
    <col min="46" max="46" width="7.90625" style="40" customWidth="1"/>
    <col min="47" max="47" width="11.90625" style="40" customWidth="1"/>
    <col min="48" max="48" width="1.90625" style="40" customWidth="1"/>
    <col min="49" max="49" width="5.36328125" style="40" customWidth="1"/>
    <col min="50" max="58" width="9" style="40" customWidth="1"/>
    <col min="59" max="59" width="16.08984375" style="40" customWidth="1"/>
    <col min="60" max="16384" width="9" style="40" customWidth="1"/>
  </cols>
  <sheetData>
    <row r="1" ht="27" customHeight="1">
      <c r="F1" s="39"/>
      <c r="S1" s="85" t="s">
        <v>94</v>
      </c>
      <c r="T1" s="85" t="s">
        <v>282</v>
      </c>
    </row>
    <row r="2"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ht="13.4"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f>+表紙!N28</f>
      </c>
      <c r="AT4" s="601"/>
      <c r="AU4" s="273">
        <f>+表紙!O28</f>
      </c>
      <c r="AV4" s="108"/>
      <c r="AW4" s="405"/>
    </row>
    <row r="5"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f>+表紙!F47</f>
      </c>
      <c r="AG5" s="572"/>
      <c r="AH5" s="572"/>
      <c r="AI5" s="572"/>
      <c r="AJ5" s="572"/>
      <c r="AK5" s="572"/>
      <c r="AL5" s="572"/>
      <c r="AM5" s="572"/>
      <c r="AN5" s="572"/>
      <c r="AO5" s="572"/>
      <c r="AP5" s="572"/>
      <c r="AQ5" s="572"/>
      <c r="AR5" s="572"/>
      <c r="AS5" s="572"/>
      <c r="AT5" s="572"/>
      <c r="AU5" s="572"/>
      <c r="AV5" s="242"/>
      <c r="AW5" s="405"/>
    </row>
    <row r="6"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ht="28.4" customHeight="1" thickBot="1">
      <c r="B7" s="645" t="s">
        <v>89</v>
      </c>
      <c r="C7" s="646"/>
      <c r="D7" s="615" t="s">
        <v>208</v>
      </c>
      <c r="E7" s="616"/>
      <c r="F7" s="616"/>
      <c r="G7" s="616"/>
      <c r="H7" s="616"/>
      <c r="I7" s="617"/>
      <c r="J7" s="143"/>
      <c r="K7" s="53"/>
      <c r="L7" s="156"/>
      <c r="M7" s="680" t="s">
        <v>226</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ht="28.4" customHeight="1" thickBot="1" thickTop="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336</v>
      </c>
      <c r="AJ8" s="577"/>
      <c r="AK8" s="577"/>
      <c r="AL8" s="577"/>
      <c r="AM8" s="577"/>
      <c r="AN8" s="578"/>
      <c r="AO8" s="53"/>
      <c r="AP8" s="53"/>
      <c r="AQ8" s="53"/>
      <c r="AR8" s="53"/>
      <c r="AS8"/>
      <c r="AT8"/>
      <c r="AU8"/>
      <c r="AV8"/>
      <c r="AW8" s="405"/>
    </row>
    <row r="9" ht="24.75" customHeight="1" thickBot="1" thickTop="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ht="24.75" customHeight="1" thickBot="1" thickTop="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ht="27" customHeight="1" thickBot="1" thickTop="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ht="24.75" customHeight="1" thickBot="1" thickTop="1">
      <c r="F12" s="603">
        <f>+ROUND(P12,1)+ROUND(P15,1)+ROUND(P18,1)+ROUND(P24,1)+P27-ROUND(F15,1)</f>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ht="24.75" customHeight="1" thickBot="1" thickTop="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ht="27" customHeight="1" thickBot="1" thickTop="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ht="24.75" customHeight="1" thickBot="1" thickTop="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ht="27" customHeight="1" thickBot="1" thickTop="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ht="24.75" customHeight="1" thickBot="1" thickTop="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ht="27" customHeight="1" thickBot="1" thickTop="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ht="25.4"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ht="25.5" customHeight="1" thickBot="1" thickTop="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ht="27" customHeight="1" thickBot="1" thickTop="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ht="27" customHeight="1" thickBot="1">
      <c r="B24" s="560" t="s">
        <v>199</v>
      </c>
      <c r="C24" s="561"/>
      <c r="D24" s="584">
        <v>982.9</v>
      </c>
      <c r="E24" s="584"/>
      <c r="F24" s="584"/>
      <c r="G24" s="194" t="s">
        <v>197</v>
      </c>
      <c r="H24" s="573">
        <f>+F12</f>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c>
      <c r="AT24" s="604"/>
      <c r="AU24" s="604"/>
      <c r="AV24" s="52" t="s">
        <v>13</v>
      </c>
      <c r="AW24" s="405"/>
    </row>
    <row r="25" ht="27" customHeight="1" thickBot="1">
      <c r="B25" s="560" t="s">
        <v>200</v>
      </c>
      <c r="C25" s="561"/>
      <c r="D25" s="584">
        <v>0</v>
      </c>
      <c r="E25" s="584"/>
      <c r="F25" s="584"/>
      <c r="G25" s="194" t="s">
        <v>197</v>
      </c>
      <c r="H25" s="573">
        <f>+P12+AH9</f>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ht="27" customHeight="1" thickBot="1" thickTop="1">
      <c r="B26" s="560" t="s">
        <v>201</v>
      </c>
      <c r="C26" s="561"/>
      <c r="D26" s="584">
        <v>0</v>
      </c>
      <c r="E26" s="584"/>
      <c r="F26" s="584"/>
      <c r="G26" s="194" t="s">
        <v>197</v>
      </c>
      <c r="H26" s="573">
        <f>+P21</f>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ht="27" customHeight="1" thickBot="1">
      <c r="B27" s="560" t="s">
        <v>222</v>
      </c>
      <c r="C27" s="561"/>
      <c r="D27" s="584">
        <v>0</v>
      </c>
      <c r="E27" s="584"/>
      <c r="F27" s="584"/>
      <c r="G27" s="194" t="s">
        <v>197</v>
      </c>
      <c r="H27" s="573">
        <f>+Y21</f>
      </c>
      <c r="I27" s="574"/>
      <c r="J27" s="194" t="s">
        <v>197</v>
      </c>
      <c r="M27" s="582"/>
      <c r="P27" s="587">
        <f>+R30+ROUND(R33,1)</f>
        <v>1302.3000000000002</v>
      </c>
      <c r="Q27" s="633"/>
      <c r="R27" s="633"/>
      <c r="S27" s="633"/>
      <c r="T27" s="44" t="s">
        <v>38</v>
      </c>
      <c r="U27" s="64"/>
      <c r="V27" s="64"/>
      <c r="Y27" s="62" t="s">
        <v>39</v>
      </c>
      <c r="Z27" s="65"/>
      <c r="AH27" s="53"/>
      <c r="AI27" s="53"/>
      <c r="AJ27" s="53"/>
      <c r="AK27" s="53"/>
      <c r="AL27" s="603">
        <f>+AH18+P27</f>
        <v>1302.3000000000002</v>
      </c>
      <c r="AM27" s="604"/>
      <c r="AN27" s="604"/>
      <c r="AO27" s="604"/>
      <c r="AP27" s="52" t="s">
        <v>13</v>
      </c>
      <c r="AQ27" s="267"/>
      <c r="AR27" s="128"/>
      <c r="AS27" s="606">
        <v>0</v>
      </c>
      <c r="AT27" s="607"/>
      <c r="AU27" s="607"/>
      <c r="AV27" s="52" t="s">
        <v>13</v>
      </c>
      <c r="AW27" s="405"/>
    </row>
    <row r="28" ht="27" customHeight="1" thickBot="1" thickTop="1">
      <c r="B28" s="575" t="s">
        <v>331</v>
      </c>
      <c r="C28" s="576"/>
      <c r="D28" s="584">
        <v>0</v>
      </c>
      <c r="E28" s="584"/>
      <c r="F28" s="584"/>
      <c r="G28" s="194" t="s">
        <v>197</v>
      </c>
      <c r="H28" s="573">
        <f>+P15+AH12</f>
      </c>
      <c r="I28" s="574"/>
      <c r="J28" s="194" t="s">
        <v>197</v>
      </c>
      <c r="M28" s="582"/>
      <c r="P28" s="56"/>
      <c r="U28" s="53"/>
      <c r="V28" s="53"/>
      <c r="Y28" s="588" t="s">
        <v>174</v>
      </c>
      <c r="Z28" s="589"/>
      <c r="AA28" s="629">
        <v>817.7</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ht="27" customHeight="1" thickBot="1" thickTop="1">
      <c r="B29" s="560" t="s">
        <v>223</v>
      </c>
      <c r="C29" s="561"/>
      <c r="D29" s="584">
        <v>982.9</v>
      </c>
      <c r="E29" s="584"/>
      <c r="F29" s="584"/>
      <c r="G29" s="194" t="s">
        <v>197</v>
      </c>
      <c r="H29" s="573">
        <f>+AL27</f>
      </c>
      <c r="I29" s="574"/>
      <c r="J29" s="194" t="s">
        <v>197</v>
      </c>
      <c r="M29" s="582"/>
      <c r="P29" s="56"/>
      <c r="Q29" s="144"/>
      <c r="R29" s="51" t="s">
        <v>182</v>
      </c>
      <c r="S29" s="628" t="s">
        <v>33</v>
      </c>
      <c r="T29" s="631"/>
      <c r="U29" s="631"/>
      <c r="V29" s="632"/>
      <c r="W29" s="48"/>
      <c r="X29" s="66"/>
      <c r="Y29" s="588" t="s">
        <v>257</v>
      </c>
      <c r="Z29" s="589"/>
      <c r="AA29" s="629">
        <v>484.6</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ht="27" customHeight="1" thickBot="1">
      <c r="B30" s="560" t="s">
        <v>224</v>
      </c>
      <c r="C30" s="561"/>
      <c r="D30" s="584">
        <v>959.8</v>
      </c>
      <c r="E30" s="584"/>
      <c r="F30" s="584"/>
      <c r="G30" s="194" t="s">
        <v>197</v>
      </c>
      <c r="H30" s="573">
        <f>+AL30</f>
      </c>
      <c r="I30" s="574"/>
      <c r="J30" s="194" t="s">
        <v>197</v>
      </c>
      <c r="M30" s="582"/>
      <c r="P30" s="56"/>
      <c r="R30" s="587">
        <f>+ROUND(AA28,1)+ROUND(AA29,1)+ROUND(AA30,1)</f>
        <v>1302.3000000000002</v>
      </c>
      <c r="S30" s="633"/>
      <c r="T30" s="633"/>
      <c r="U30" s="633"/>
      <c r="V30" s="44" t="s">
        <v>16</v>
      </c>
      <c r="Y30" s="588" t="s">
        <v>185</v>
      </c>
      <c r="Z30" s="589"/>
      <c r="AA30" s="629"/>
      <c r="AB30" s="630"/>
      <c r="AC30" s="630"/>
      <c r="AD30" s="630"/>
      <c r="AE30" s="630"/>
      <c r="AF30" s="44" t="s">
        <v>13</v>
      </c>
      <c r="AL30" s="606">
        <v>490.7</v>
      </c>
      <c r="AM30" s="607"/>
      <c r="AN30" s="607"/>
      <c r="AO30" s="607"/>
      <c r="AP30" s="52" t="s">
        <v>13</v>
      </c>
      <c r="AS30" s="625"/>
      <c r="AT30" s="622"/>
      <c r="AU30" s="622"/>
      <c r="AV30" s="623"/>
      <c r="AW30" s="405"/>
    </row>
    <row r="31" ht="27" customHeight="1" thickBot="1" thickTop="1">
      <c r="B31" s="560" t="s">
        <v>225</v>
      </c>
      <c r="C31" s="561"/>
      <c r="D31" s="584">
        <v>16.9</v>
      </c>
      <c r="E31" s="584"/>
      <c r="F31" s="584"/>
      <c r="G31" s="194" t="s">
        <v>197</v>
      </c>
      <c r="H31" s="573">
        <f>+AS24</f>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ht="27" customHeight="1" thickBot="1" thickTop="1">
      <c r="B32" s="560" t="s">
        <v>427</v>
      </c>
      <c r="C32" s="561"/>
      <c r="D32" s="584">
        <v>0</v>
      </c>
      <c r="E32" s="584"/>
      <c r="F32" s="584"/>
      <c r="G32" s="194" t="s">
        <v>197</v>
      </c>
      <c r="H32" s="573">
        <f>+AS27</f>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ht="27" customHeight="1" thickBot="1">
      <c r="B33" s="556" t="s">
        <v>428</v>
      </c>
      <c r="C33" s="557"/>
      <c r="D33" s="640">
        <v>0</v>
      </c>
      <c r="E33" s="641"/>
      <c r="F33" s="641"/>
      <c r="G33" s="195" t="s">
        <v>197</v>
      </c>
      <c r="H33" s="626">
        <f>+AS31</f>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ht="24" customHeight="1">
      <c r="C34" s="258">
        <f>+IF(D30=0,"",IF(D29&lt;D30,"エラー !：上の表は、⑩の内数である⑪の量が⑩を超えています",""))</f>
      </c>
      <c r="AA34" s="567"/>
      <c r="AB34" s="568"/>
      <c r="AC34" s="568"/>
      <c r="AD34" s="568"/>
      <c r="AE34" s="568"/>
      <c r="AF34" s="568"/>
      <c r="AG34" s="568"/>
      <c r="AH34" s="568"/>
      <c r="AI34" s="568"/>
      <c r="AJ34" s="568"/>
      <c r="AK34" s="568"/>
      <c r="AL34" s="568"/>
      <c r="AM34" s="568"/>
      <c r="AN34" s="568"/>
      <c r="AO34" s="571"/>
      <c r="AP34" s="188"/>
      <c r="AW34" s="405"/>
    </row>
    <row r="35" ht="15" customHeight="1">
      <c r="C35" s="259">
        <f>+IF(D31=0,"",IF(D29&lt;D31,"エラー !：上の表は、⑩の内数である⑫の量が⑩を超えています",""))</f>
      </c>
      <c r="AF35" s="64"/>
      <c r="AG35" s="64"/>
      <c r="AH35" s="64"/>
      <c r="AI35" s="64"/>
      <c r="AJ35" s="64"/>
      <c r="AK35" s="64"/>
      <c r="AL35" s="53"/>
      <c r="AM35" s="53"/>
      <c r="AN35" s="53"/>
      <c r="AO35" s="53"/>
      <c r="AP35" s="53"/>
      <c r="AQ35" s="53"/>
      <c r="AR35" s="53"/>
    </row>
    <row r="36" ht="15" customHeight="1">
      <c r="C36" s="259">
        <f>+IF(D32=0,"",IF(D29&lt;D32,"エラー !：上の表は、⑩の内数である⑬の量が⑩を超えています",""))</f>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ht="15" customHeight="1">
      <c r="C37" s="259">
        <f>+IF(D33=0,"",IF(D29&lt;D33,"エラー !：上の表は、⑩の内数である⑭の量が⑩を超えています",""))</f>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ht="13">
      <c r="H42" s="278"/>
      <c r="I42" s="68"/>
      <c r="J42" s="68"/>
      <c r="K42" s="68"/>
      <c r="R42" s="68"/>
      <c r="S42" s="68"/>
      <c r="T42" s="68"/>
      <c r="AQ42" s="53"/>
      <c r="AR42" s="53"/>
      <c r="AS42" s="128"/>
      <c r="AT42" s="64"/>
      <c r="AY42" s="53"/>
      <c r="AZ42" s="53"/>
      <c r="BA42" s="53"/>
      <c r="BB42" s="53"/>
      <c r="BC42" s="53"/>
      <c r="BD42" s="53"/>
    </row>
    <row r="43">
      <c r="H43" s="278"/>
      <c r="I43" s="68"/>
      <c r="J43" s="68"/>
      <c r="K43" s="68"/>
      <c r="R43" s="68"/>
      <c r="S43" s="68"/>
      <c r="T43" s="68"/>
      <c r="AW43" s="68"/>
      <c r="AY43" s="53"/>
      <c r="AZ43" s="53"/>
      <c r="BA43" s="53"/>
      <c r="BB43" s="53"/>
      <c r="BC43" s="53"/>
      <c r="BD43" s="53"/>
    </row>
    <row r="44">
      <c r="H44" s="278"/>
      <c r="I44" s="68"/>
      <c r="J44" s="68"/>
      <c r="K44" s="68"/>
      <c r="R44" s="68"/>
      <c r="S44" s="68"/>
      <c r="T44" s="68"/>
      <c r="AW44" s="68"/>
    </row>
    <row r="45">
      <c r="H45" s="278"/>
      <c r="I45" s="68"/>
      <c r="J45" s="68"/>
      <c r="K45" s="68"/>
      <c r="R45" s="68"/>
      <c r="S45" s="68"/>
      <c r="T45" s="68"/>
    </row>
    <row r="46">
      <c r="H46" s="278"/>
      <c r="I46" s="68"/>
      <c r="J46" s="68"/>
      <c r="K46" s="68"/>
      <c r="R46" s="68"/>
      <c r="S46" s="68"/>
      <c r="T46" s="68"/>
    </row>
    <row r="47" ht="13">
      <c r="H47" s="278"/>
      <c r="I47" s="68"/>
      <c r="J47" s="68"/>
      <c r="K47" s="68"/>
      <c r="R47" s="68"/>
      <c r="S47" s="68"/>
      <c r="T47" s="68"/>
      <c r="BH47" s="69"/>
      <c r="BI47" s="69"/>
      <c r="BJ47" s="67"/>
    </row>
    <row r="48">
      <c r="I48" s="68"/>
      <c r="J48" s="68"/>
      <c r="K48" s="68"/>
      <c r="R48" s="68"/>
      <c r="S48" s="68"/>
      <c r="T48" s="68"/>
      <c r="BH48" s="67"/>
    </row>
    <row r="49">
      <c r="G49" s="68"/>
      <c r="H49" s="68"/>
      <c r="I49" s="68"/>
      <c r="J49" s="68"/>
      <c r="K49" s="68"/>
      <c r="R49" s="68"/>
      <c r="S49" s="68"/>
      <c r="T49" s="68"/>
      <c r="BE49" s="67"/>
      <c r="BF49" s="67"/>
      <c r="BG49" s="67"/>
      <c r="BH49" s="67"/>
    </row>
    <row r="50">
      <c r="G50" s="68"/>
      <c r="H50" s="68"/>
      <c r="I50" s="68"/>
      <c r="J50" s="68"/>
      <c r="K50" s="68"/>
      <c r="R50" s="68"/>
      <c r="S50" s="68"/>
      <c r="T50" s="68"/>
      <c r="BE50" s="67"/>
      <c r="BF50" s="67"/>
      <c r="BG50" s="67"/>
      <c r="BH50" s="67"/>
    </row>
    <row r="51">
      <c r="G51" s="68"/>
      <c r="H51" s="68"/>
      <c r="I51" s="68"/>
      <c r="J51" s="68"/>
      <c r="K51" s="68"/>
      <c r="R51" s="68"/>
      <c r="S51" s="68"/>
      <c r="T51" s="68"/>
      <c r="BE51" s="67"/>
      <c r="BF51" s="67"/>
      <c r="BG51" s="67"/>
      <c r="BH51" s="67"/>
    </row>
    <row r="52">
      <c r="G52" s="68"/>
      <c r="H52" s="68"/>
      <c r="I52" s="68"/>
      <c r="J52" s="68"/>
      <c r="K52" s="68"/>
      <c r="R52" s="68"/>
      <c r="S52" s="68"/>
      <c r="T52" s="68"/>
      <c r="BE52" s="67"/>
      <c r="BF52" s="67"/>
      <c r="BG52" s="67"/>
      <c r="BH52" s="67"/>
    </row>
    <row r="53">
      <c r="G53" s="68"/>
      <c r="H53" s="68"/>
      <c r="I53" s="68"/>
      <c r="J53" s="68"/>
      <c r="K53" s="68"/>
      <c r="R53" s="68"/>
      <c r="S53" s="68"/>
      <c r="T53" s="68"/>
      <c r="BE53" s="67"/>
      <c r="BG53" s="67"/>
      <c r="BH53" s="67"/>
      <c r="BI53" s="67"/>
      <c r="BJ53" s="67"/>
    </row>
    <row r="54">
      <c r="G54" s="68"/>
      <c r="H54" s="68"/>
      <c r="I54" s="68"/>
      <c r="J54" s="68"/>
      <c r="K54" s="68"/>
      <c r="R54" s="68"/>
      <c r="S54" s="68"/>
      <c r="T54" s="68"/>
      <c r="BD54" s="67"/>
      <c r="BE54" s="70"/>
      <c r="BG54" s="67"/>
      <c r="BH54" s="67"/>
      <c r="BI54" s="67"/>
      <c r="BJ54" s="67"/>
    </row>
    <row r="55">
      <c r="G55" s="68"/>
      <c r="H55" s="68"/>
      <c r="I55" s="68"/>
      <c r="J55" s="68"/>
      <c r="K55" s="68"/>
      <c r="R55" s="68"/>
      <c r="S55" s="68"/>
      <c r="T55" s="68"/>
      <c r="BD55" s="67"/>
      <c r="BE55" s="70"/>
      <c r="BG55" s="67"/>
      <c r="BH55" s="67"/>
      <c r="BI55" s="67"/>
      <c r="BJ55" s="67"/>
    </row>
    <row r="56">
      <c r="G56" s="68"/>
      <c r="H56" s="68"/>
      <c r="I56" s="68"/>
      <c r="J56" s="68"/>
      <c r="K56" s="68"/>
      <c r="R56" s="68"/>
      <c r="S56" s="68"/>
      <c r="T56" s="68"/>
      <c r="BD56" s="67"/>
      <c r="BE56" s="70"/>
      <c r="BG56" s="67"/>
      <c r="BH56" s="67"/>
      <c r="BI56" s="67"/>
      <c r="BJ56" s="67"/>
    </row>
    <row r="57">
      <c r="G57" s="68"/>
      <c r="H57" s="68"/>
      <c r="I57" s="68"/>
      <c r="BD57" s="67"/>
      <c r="BE57" s="70"/>
      <c r="BG57" s="67"/>
      <c r="BH57" s="67"/>
      <c r="BI57" s="67"/>
      <c r="BJ57" s="67"/>
    </row>
    <row r="58" ht="12.5">
      <c r="G58" s="68"/>
      <c r="H58" s="68"/>
      <c r="I58" s="68"/>
      <c r="L58" s="68"/>
      <c r="M58" s="71"/>
      <c r="N58" s="68"/>
      <c r="O58" s="68"/>
      <c r="BD58" s="67"/>
      <c r="BE58" s="70"/>
      <c r="BG58" s="67"/>
      <c r="BH58" s="67"/>
      <c r="BI58" s="67"/>
      <c r="BJ58" s="67"/>
    </row>
    <row r="59">
      <c r="G59" s="68"/>
      <c r="H59" s="68"/>
      <c r="I59" s="68"/>
      <c r="BD59" s="67"/>
      <c r="BE59" s="70"/>
      <c r="BG59" s="67"/>
      <c r="BH59" s="67"/>
      <c r="BI59" s="67"/>
      <c r="BJ59" s="67"/>
    </row>
    <row r="60">
      <c r="G60" s="68"/>
      <c r="H60" s="68"/>
      <c r="I60" s="68"/>
      <c r="BD60" s="67"/>
      <c r="BE60" s="70"/>
      <c r="BG60" s="67"/>
      <c r="BH60" s="67"/>
      <c r="BI60" s="67"/>
      <c r="BJ60" s="67"/>
    </row>
    <row r="61">
      <c r="G61" s="68"/>
      <c r="H61" s="68"/>
      <c r="I61" s="68"/>
      <c r="BD61" s="67"/>
      <c r="BE61" s="70"/>
      <c r="BG61" s="67"/>
      <c r="BH61" s="67"/>
      <c r="BI61" s="67"/>
      <c r="BJ61" s="67"/>
    </row>
    <row r="62">
      <c r="BD62" s="67"/>
      <c r="BE62" s="70"/>
      <c r="BG62" s="67"/>
      <c r="BH62" s="67"/>
      <c r="BI62" s="67"/>
      <c r="BJ62" s="67"/>
    </row>
    <row r="63">
      <c r="BD63" s="67"/>
      <c r="BE63" s="70"/>
      <c r="BG63" s="67"/>
      <c r="BH63" s="67"/>
      <c r="BI63" s="67"/>
      <c r="BJ63" s="67"/>
    </row>
    <row r="64">
      <c r="BD64" s="67"/>
      <c r="BE64" s="70"/>
      <c r="BG64" s="67"/>
      <c r="BH64" s="67"/>
      <c r="BI64" s="67"/>
      <c r="BJ64" s="67"/>
    </row>
    <row r="65">
      <c r="BD65" s="67"/>
      <c r="BE65" s="70"/>
      <c r="BG65" s="67"/>
      <c r="BH65" s="67"/>
      <c r="BI65" s="67"/>
      <c r="BJ65" s="67"/>
    </row>
    <row r="66">
      <c r="BD66" s="67"/>
      <c r="BE66" s="70"/>
      <c r="BG66" s="67"/>
      <c r="BH66" s="67"/>
      <c r="BI66" s="67"/>
      <c r="BJ66" s="67"/>
    </row>
    <row r="67">
      <c r="BD67" s="67"/>
      <c r="BE67" s="70"/>
      <c r="BG67" s="67"/>
      <c r="BH67" s="67"/>
      <c r="BI67" s="67"/>
      <c r="BJ67" s="67"/>
    </row>
    <row r="69" ht="12.5">
      <c r="L69" s="68"/>
      <c r="M69" s="71"/>
      <c r="N69" s="68"/>
      <c r="O69" s="68"/>
    </row>
    <row r="70" ht="12.5">
      <c r="L70" s="68"/>
      <c r="M70" s="71"/>
      <c r="N70" s="68"/>
      <c r="O70" s="68"/>
    </row>
    <row r="71" ht="12.5">
      <c r="L71" s="68"/>
      <c r="M71" s="71"/>
      <c r="N71" s="68"/>
      <c r="O71" s="68"/>
    </row>
    <row r="72" ht="12.5">
      <c r="L72" s="68"/>
      <c r="M72" s="71"/>
      <c r="N72" s="68"/>
      <c r="O72" s="68"/>
    </row>
    <row r="73" ht="12.5">
      <c r="L73" s="68"/>
      <c r="M73" s="71"/>
      <c r="N73" s="68"/>
      <c r="O73" s="68"/>
    </row>
    <row r="74" ht="12.5">
      <c r="L74" s="68"/>
      <c r="M74" s="71"/>
      <c r="N74" s="68"/>
      <c r="O74" s="68"/>
    </row>
    <row r="75" ht="12.5">
      <c r="L75" s="68"/>
      <c r="M75" s="71"/>
      <c r="N75" s="68"/>
      <c r="O75" s="68"/>
    </row>
    <row r="76" ht="12.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3" right="0.5905511811023623" top="0.6299212598425197" bottom="0.3937007874015748" header="0.5118110236220472" footer="0"/>
  <pageSetup paperSize="9" scale="66" orientation="landscape" r:id="rId1"/>
  <headerFooter alignWithMargins="0"/>
  <drawing r:id="rId2"/>
  <legacyDrawing r:id="rId3"/>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ED4468-1AC3-4BC1-AC2F-C89A07789559}">
  <ds:schemaRefs>
    <ds:schemaRef ds:uri="http://schemas.microsoft.com/office/2006/metadata/properties"/>
    <ds:schemaRef ds:uri="http://schemas.microsoft.com/office/infopath/2007/PartnerControls"/>
    <ds:schemaRef ds:uri="63e6e87a-b27b-422c-8f64-d6f13eb1c650"/>
    <ds:schemaRef ds:uri="aed7db77-9caa-41da-927d-4c9a2575fa3e"/>
  </ds:schemaRefs>
</ds:datastoreItem>
</file>

<file path=customXml/itemProps2.xml><?xml version="1.0" encoding="utf-8"?>
<ds:datastoreItem xmlns:ds="http://schemas.openxmlformats.org/officeDocument/2006/customXml" ds:itemID="{EDADE8DA-AFDD-4B73-8689-725977A511C5}">
  <ds:schemaRefs>
    <ds:schemaRef ds:uri="http://schemas.microsoft.com/sharepoint/v3/contenttype/forms"/>
  </ds:schemaRefs>
</ds:datastoreItem>
</file>

<file path=customXml/itemProps3.xml><?xml version="1.0" encoding="utf-8"?>
<ds:datastoreItem xmlns:ds="http://schemas.openxmlformats.org/officeDocument/2006/customXml" ds:itemID="{599AFBDA-4373-4794-917D-28E4BC83E7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24</vt:i4>
      </vt:variant>
    </vt:vector>
  </HeadingPairs>
  <TitlesOfParts>
    <vt:vector size="24"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2013-03-30T09:39:07Z</cp:lastPrinted>
  <dcterms:created xsi:type="dcterms:W3CDTF">2011-02-09T09:36:10Z</dcterms:created>
  <dcterms:modified xsi:type="dcterms:W3CDTF">2025-04-21T02:18:43Z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2025-04-05T15:46:24Z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7c016e5e-8945-49c2-ab95-e6e7758ae729</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