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defaultThemeVersion="124226"/>
  <xr:revisionPtr revIDLastSave="0" documentId="13_ncr:1_{947E00C8-8AC0-4D40-B9BB-A2BCD4F757C5}" xr6:coauthVersionLast="47" xr6:coauthVersionMax="47" xr10:uidLastSave="{00000000-0000-0000-0000-000000000000}"/>
  <bookViews>
    <workbookView xWindow="-120" yWindow="-120" windowWidth="29040" windowHeight="15720" tabRatio="808" xr2:uid="{00000000-000D-0000-FFFF-FFFF00000000}"/>
  </bookViews>
  <sheets>
    <sheet name="表紙" sheetId="95" r:id="rId1"/>
    <sheet name="ｱ.特管廃油" sheetId="2" r:id="rId2"/>
    <sheet name="ｲ.特管廃酸" sheetId="74" r:id="rId3"/>
    <sheet name="ｳ.特管廃ｱﾙｶﾘ" sheetId="75" r:id="rId4"/>
    <sheet name="ｴ.感染性廃棄物" sheetId="76" r:id="rId5"/>
    <sheet name="ｵ.廃PCB等" sheetId="77" r:id="rId6"/>
    <sheet name="ｶ.PCB汚染物" sheetId="78" r:id="rId7"/>
    <sheet name="ｷ.PCB処理物" sheetId="85" r:id="rId8"/>
    <sheet name="ｸ.指定下水汚泥" sheetId="86" r:id="rId9"/>
    <sheet name="ｹ.有害鉱さい" sheetId="87" r:id="rId10"/>
    <sheet name="ｺ.廃石綿等" sheetId="88" r:id="rId11"/>
    <sheet name="ｻ.有害ばいじん" sheetId="89" r:id="rId12"/>
    <sheet name="ｼ.有害燃え殻" sheetId="79" r:id="rId13"/>
    <sheet name="ｽ.有害廃油" sheetId="81" r:id="rId14"/>
    <sheet name="ｾ.有害汚泥" sheetId="84" r:id="rId15"/>
    <sheet name="ｿ.有害廃酸" sheetId="82" r:id="rId16"/>
    <sheet name="ﾀ.有害廃ｱﾙｶﾘ" sheetId="80" r:id="rId17"/>
    <sheet name="ﾁ.廃水銀等" sheetId="99" r:id="rId18"/>
    <sheet name="別紙" sheetId="94" r:id="rId19"/>
    <sheet name="印刷用表紙" sheetId="98" r:id="rId20"/>
  </sheets>
  <definedNames>
    <definedName name="_xlnm.Print_Area" localSheetId="1">ｱ.特管廃油!$B$2:$AW$34</definedName>
    <definedName name="_xlnm.Print_Area" localSheetId="2">ｲ.特管廃酸!$B$2:$AW$34</definedName>
    <definedName name="_xlnm.Print_Area" localSheetId="3">ｳ.特管廃ｱﾙｶﾘ!$B$2:$AW$34</definedName>
    <definedName name="_xlnm.Print_Area" localSheetId="4">ｴ.感染性廃棄物!$B$2:$AW$34</definedName>
    <definedName name="_xlnm.Print_Area" localSheetId="5">ｵ.廃PCB等!$B$2:$AW$34</definedName>
    <definedName name="_xlnm.Print_Area" localSheetId="6">ｶ.PCB汚染物!$B$2:$AW$34</definedName>
    <definedName name="_xlnm.Print_Area" localSheetId="7">ｷ.PCB処理物!$B$2:$AW$34</definedName>
    <definedName name="_xlnm.Print_Area" localSheetId="8">ｸ.指定下水汚泥!$B$2:$AW$34</definedName>
    <definedName name="_xlnm.Print_Area" localSheetId="9">ｹ.有害鉱さい!$B$2:$AW$34</definedName>
    <definedName name="_xlnm.Print_Area" localSheetId="10">ｺ.廃石綿等!$B$2:$AW$34</definedName>
    <definedName name="_xlnm.Print_Area" localSheetId="11">ｻ.有害ばいじん!$B$2:$AW$34</definedName>
    <definedName name="_xlnm.Print_Area" localSheetId="12">ｼ.有害燃え殻!$B$2:$AW$34</definedName>
    <definedName name="_xlnm.Print_Area" localSheetId="13">ｽ.有害廃油!$B$2:$AW$34</definedName>
    <definedName name="_xlnm.Print_Area" localSheetId="14">ｾ.有害汚泥!$B$2:$AW$34</definedName>
    <definedName name="_xlnm.Print_Area" localSheetId="15">ｿ.有害廃酸!$B$2:$AW$34</definedName>
    <definedName name="_xlnm.Print_Area" localSheetId="16">ﾀ.有害廃ｱﾙｶﾘ!$B$2:$AW$34</definedName>
    <definedName name="_xlnm.Print_Area" localSheetId="17">ﾁ.廃水銀等!$B$2:$AW$34</definedName>
    <definedName name="_xlnm.Print_Area" localSheetId="19">印刷用表紙!$C$3:$O$78</definedName>
    <definedName name="_xlnm.Print_Area" localSheetId="0">表紙!$C$26:$O$101</definedName>
    <definedName name="_xlnm.Print_Area" localSheetId="18">別紙!$B$3:$X$47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9" i="98" l="1"/>
  <c r="J59" i="98"/>
  <c r="G59" i="98"/>
  <c r="D59" i="98"/>
  <c r="M76" i="98"/>
  <c r="J76" i="98"/>
  <c r="G76" i="98"/>
  <c r="D76" i="98"/>
  <c r="M60" i="98"/>
  <c r="J60" i="98"/>
  <c r="G60" i="98"/>
  <c r="D60" i="98"/>
  <c r="M55" i="98"/>
  <c r="J55" i="98"/>
  <c r="G55" i="98"/>
  <c r="D55" i="98"/>
  <c r="J47" i="98"/>
  <c r="J46" i="98"/>
  <c r="C22" i="98"/>
  <c r="AS32" i="74"/>
  <c r="H54" i="94" s="1"/>
  <c r="AS32" i="75"/>
  <c r="I54" i="94" s="1"/>
  <c r="AS32" i="76"/>
  <c r="J54" i="94" s="1"/>
  <c r="AS32" i="77"/>
  <c r="K54" i="94" s="1"/>
  <c r="AS32" i="78"/>
  <c r="L54" i="94" s="1"/>
  <c r="AS32" i="85"/>
  <c r="M54" i="94" s="1"/>
  <c r="AS32" i="86"/>
  <c r="N54" i="94" s="1"/>
  <c r="AS32" i="87"/>
  <c r="O54" i="94" s="1"/>
  <c r="AS32" i="88"/>
  <c r="P54" i="94" s="1"/>
  <c r="AS32" i="89"/>
  <c r="Q54" i="94" s="1"/>
  <c r="AS32" i="79"/>
  <c r="R54" i="94" s="1"/>
  <c r="AS32" i="81"/>
  <c r="S54" i="94" s="1"/>
  <c r="AS32" i="84"/>
  <c r="T54" i="94" s="1"/>
  <c r="AS32" i="82"/>
  <c r="U54" i="94" s="1"/>
  <c r="AS32" i="80"/>
  <c r="V54" i="94" s="1"/>
  <c r="AS32" i="99"/>
  <c r="W54" i="94" s="1"/>
  <c r="AS32" i="2"/>
  <c r="G54" i="94" s="1"/>
  <c r="AS28" i="74"/>
  <c r="H53" i="94" s="1"/>
  <c r="AS28" i="75"/>
  <c r="I53" i="94" s="1"/>
  <c r="AS28" i="76"/>
  <c r="J53" i="94" s="1"/>
  <c r="AS28" i="77"/>
  <c r="K53" i="94" s="1"/>
  <c r="AS28" i="78"/>
  <c r="L53" i="94" s="1"/>
  <c r="AS28" i="85"/>
  <c r="M53" i="94" s="1"/>
  <c r="AS28" i="86"/>
  <c r="N53" i="94" s="1"/>
  <c r="AS28" i="87"/>
  <c r="O53" i="94" s="1"/>
  <c r="AS28" i="88"/>
  <c r="P53" i="94" s="1"/>
  <c r="AS28" i="89"/>
  <c r="Q53" i="94" s="1"/>
  <c r="AS28" i="79"/>
  <c r="R53" i="94" s="1"/>
  <c r="AS28" i="81"/>
  <c r="S53" i="94" s="1"/>
  <c r="AS28" i="84"/>
  <c r="T53" i="94" s="1"/>
  <c r="AS28" i="82"/>
  <c r="U53" i="94" s="1"/>
  <c r="AS28" i="80"/>
  <c r="V53" i="94" s="1"/>
  <c r="AS28" i="99"/>
  <c r="W53" i="94" s="1"/>
  <c r="AS28" i="2"/>
  <c r="G53" i="94" s="1"/>
  <c r="F29" i="98"/>
  <c r="F36" i="98"/>
  <c r="F35" i="98"/>
  <c r="L33" i="98"/>
  <c r="L32" i="98"/>
  <c r="L31" i="98"/>
  <c r="L30" i="98"/>
  <c r="L29" i="98"/>
  <c r="F37" i="98"/>
  <c r="M46" i="98"/>
  <c r="D49" i="98"/>
  <c r="W5" i="94" l="1"/>
  <c r="W47" i="94"/>
  <c r="W46" i="94"/>
  <c r="W44" i="94"/>
  <c r="W42" i="94"/>
  <c r="W41" i="94"/>
  <c r="W40" i="94"/>
  <c r="W39" i="94"/>
  <c r="W38" i="94" s="1"/>
  <c r="W36" i="94"/>
  <c r="W35" i="94"/>
  <c r="W34" i="94"/>
  <c r="W33" i="94"/>
  <c r="W30" i="94"/>
  <c r="W29" i="94"/>
  <c r="W28" i="94"/>
  <c r="W25" i="94"/>
  <c r="W24" i="94"/>
  <c r="W23" i="94"/>
  <c r="W22" i="94"/>
  <c r="W21" i="94"/>
  <c r="W20" i="94"/>
  <c r="C37" i="99"/>
  <c r="C36" i="99"/>
  <c r="C35" i="99"/>
  <c r="C34" i="99"/>
  <c r="H33" i="99"/>
  <c r="H32" i="99"/>
  <c r="AL31" i="99"/>
  <c r="W52" i="94" s="1"/>
  <c r="R30" i="99"/>
  <c r="H30" i="99"/>
  <c r="H28" i="99"/>
  <c r="P27" i="99"/>
  <c r="F12" i="99" s="1"/>
  <c r="H24" i="99" s="1"/>
  <c r="H26" i="99"/>
  <c r="H25" i="99"/>
  <c r="AS24" i="99"/>
  <c r="W45" i="94" s="1"/>
  <c r="P22" i="99"/>
  <c r="W51" i="94" s="1"/>
  <c r="AO18" i="99"/>
  <c r="AH18" i="99" s="1"/>
  <c r="Y18" i="99" s="1"/>
  <c r="Y21" i="99" s="1"/>
  <c r="H27" i="99" s="1"/>
  <c r="AF5" i="99"/>
  <c r="AU4" i="99"/>
  <c r="AS4" i="99"/>
  <c r="AL31" i="80"/>
  <c r="V52" i="94" s="1"/>
  <c r="P22" i="80"/>
  <c r="V51" i="94" s="1"/>
  <c r="AL31" i="82"/>
  <c r="U52" i="94" s="1"/>
  <c r="P22" i="82"/>
  <c r="U51" i="94" s="1"/>
  <c r="AL31" i="84"/>
  <c r="T52" i="94" s="1"/>
  <c r="P22" i="84"/>
  <c r="T51" i="94" s="1"/>
  <c r="AL31" i="81"/>
  <c r="S52" i="94" s="1"/>
  <c r="P22" i="81"/>
  <c r="S51" i="94" s="1"/>
  <c r="AL31" i="79"/>
  <c r="R52" i="94" s="1"/>
  <c r="P22" i="79"/>
  <c r="R51" i="94" s="1"/>
  <c r="AL31" i="89"/>
  <c r="Q52" i="94" s="1"/>
  <c r="P22" i="89"/>
  <c r="Q51" i="94" s="1"/>
  <c r="AL31" i="88"/>
  <c r="P52" i="94" s="1"/>
  <c r="P22" i="88"/>
  <c r="P51" i="94" s="1"/>
  <c r="AL31" i="87"/>
  <c r="O52" i="94" s="1"/>
  <c r="P22" i="87"/>
  <c r="O51" i="94" s="1"/>
  <c r="AL31" i="86"/>
  <c r="N52" i="94" s="1"/>
  <c r="P22" i="86"/>
  <c r="N51" i="94" s="1"/>
  <c r="AL31" i="85"/>
  <c r="M52" i="94" s="1"/>
  <c r="P22" i="85"/>
  <c r="M51" i="94" s="1"/>
  <c r="AL31" i="78"/>
  <c r="L52" i="94" s="1"/>
  <c r="P22" i="78"/>
  <c r="L51" i="94" s="1"/>
  <c r="AL31" i="77"/>
  <c r="K52" i="94" s="1"/>
  <c r="P22" i="77"/>
  <c r="K51" i="94" s="1"/>
  <c r="AL31" i="76"/>
  <c r="J52" i="94" s="1"/>
  <c r="P22" i="76"/>
  <c r="J51" i="94" s="1"/>
  <c r="AL31" i="75"/>
  <c r="I52" i="94" s="1"/>
  <c r="P22" i="75"/>
  <c r="I51" i="94" s="1"/>
  <c r="AL31" i="74"/>
  <c r="H52" i="94" s="1"/>
  <c r="P22" i="74"/>
  <c r="H51" i="94" s="1"/>
  <c r="T47" i="94"/>
  <c r="N47" i="94"/>
  <c r="T46" i="94"/>
  <c r="N46" i="94"/>
  <c r="AS24" i="84"/>
  <c r="T45" i="94" s="1"/>
  <c r="AS24" i="86"/>
  <c r="N45" i="94" s="1"/>
  <c r="T44" i="94"/>
  <c r="N44" i="94"/>
  <c r="R30" i="84"/>
  <c r="P27" i="84" s="1"/>
  <c r="R30" i="86"/>
  <c r="P27" i="86" s="1"/>
  <c r="F12" i="86" s="1"/>
  <c r="H24" i="86" s="1"/>
  <c r="T42" i="94"/>
  <c r="N42" i="94"/>
  <c r="T41" i="94"/>
  <c r="N41" i="94"/>
  <c r="T40" i="94"/>
  <c r="N40" i="94"/>
  <c r="T39" i="94"/>
  <c r="N39" i="94"/>
  <c r="T36" i="94"/>
  <c r="N36" i="94"/>
  <c r="T35" i="94"/>
  <c r="N35" i="94"/>
  <c r="T34" i="94"/>
  <c r="N34" i="94"/>
  <c r="T33" i="94"/>
  <c r="N33" i="94"/>
  <c r="T30" i="94"/>
  <c r="N30" i="94"/>
  <c r="T29" i="94"/>
  <c r="N29" i="94"/>
  <c r="T28" i="94"/>
  <c r="N28" i="94"/>
  <c r="T25" i="94"/>
  <c r="N25" i="94"/>
  <c r="T24" i="94"/>
  <c r="N24" i="94"/>
  <c r="T23" i="94"/>
  <c r="N23" i="94"/>
  <c r="T22" i="94"/>
  <c r="N22" i="94"/>
  <c r="T21" i="94"/>
  <c r="N21" i="94"/>
  <c r="T20" i="94"/>
  <c r="N20" i="94"/>
  <c r="AL31" i="2"/>
  <c r="G52" i="94" s="1"/>
  <c r="P22" i="2"/>
  <c r="G51" i="94" s="1"/>
  <c r="C37" i="74"/>
  <c r="C36" i="74"/>
  <c r="C35" i="74"/>
  <c r="C34" i="74"/>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2"/>
  <c r="C36" i="2"/>
  <c r="C35" i="2"/>
  <c r="C34" i="2"/>
  <c r="AS24" i="74"/>
  <c r="H31" i="74" s="1"/>
  <c r="AS24" i="75"/>
  <c r="H31" i="75" s="1"/>
  <c r="AS24" i="76"/>
  <c r="H31" i="76" s="1"/>
  <c r="AS24" i="77"/>
  <c r="K45" i="94" s="1"/>
  <c r="AS24" i="78"/>
  <c r="L45" i="94" s="1"/>
  <c r="AS24" i="85"/>
  <c r="H31" i="85" s="1"/>
  <c r="AS24" i="87"/>
  <c r="AS24" i="88"/>
  <c r="H31" i="88" s="1"/>
  <c r="AS24" i="89"/>
  <c r="Q45" i="94" s="1"/>
  <c r="AS24" i="79"/>
  <c r="H31" i="79" s="1"/>
  <c r="AS24" i="81"/>
  <c r="S45" i="94" s="1"/>
  <c r="AS24" i="82"/>
  <c r="H31" i="82" s="1"/>
  <c r="AS24" i="80"/>
  <c r="H31" i="80" s="1"/>
  <c r="AS24" i="2"/>
  <c r="G45" i="94" s="1"/>
  <c r="R30" i="74"/>
  <c r="P27" i="74" s="1"/>
  <c r="F12" i="74" s="1"/>
  <c r="H24" i="74" s="1"/>
  <c r="R30" i="75"/>
  <c r="P27" i="75" s="1"/>
  <c r="F12" i="75" s="1"/>
  <c r="H24" i="75" s="1"/>
  <c r="R30" i="76"/>
  <c r="P27" i="76" s="1"/>
  <c r="R30" i="77"/>
  <c r="P27" i="77" s="1"/>
  <c r="R30" i="78"/>
  <c r="P27" i="78" s="1"/>
  <c r="F12" i="78" s="1"/>
  <c r="H24" i="78" s="1"/>
  <c r="R30" i="85"/>
  <c r="P27" i="85" s="1"/>
  <c r="F12" i="85" s="1"/>
  <c r="H24" i="85" s="1"/>
  <c r="R30" i="87"/>
  <c r="P27" i="87" s="1"/>
  <c r="F12" i="87" s="1"/>
  <c r="H24" i="87" s="1"/>
  <c r="R30" i="88"/>
  <c r="P27" i="88" s="1"/>
  <c r="R30" i="89"/>
  <c r="P27" i="89" s="1"/>
  <c r="F12" i="89" s="1"/>
  <c r="H24" i="89" s="1"/>
  <c r="R30" i="79"/>
  <c r="P27" i="79" s="1"/>
  <c r="F12" i="79" s="1"/>
  <c r="H24" i="79" s="1"/>
  <c r="R30" i="81"/>
  <c r="P27" i="81" s="1"/>
  <c r="F12" i="81" s="1"/>
  <c r="H24" i="81" s="1"/>
  <c r="R30" i="82"/>
  <c r="P27" i="82" s="1"/>
  <c r="R30" i="80"/>
  <c r="P27" i="80" s="1"/>
  <c r="F12" i="80" s="1"/>
  <c r="H24" i="80" s="1"/>
  <c r="R30" i="2"/>
  <c r="P27" i="2" s="1"/>
  <c r="F12" i="2" s="1"/>
  <c r="H24" i="2" s="1"/>
  <c r="AO18" i="74"/>
  <c r="AH18" i="74" s="1"/>
  <c r="AO18" i="75"/>
  <c r="AH18" i="75" s="1"/>
  <c r="AO18" i="76"/>
  <c r="AH18" i="76" s="1"/>
  <c r="Y18" i="76" s="1"/>
  <c r="AO18" i="77"/>
  <c r="AO18" i="78"/>
  <c r="AH18" i="78" s="1"/>
  <c r="AO18" i="85"/>
  <c r="AH18" i="85" s="1"/>
  <c r="AO18" i="86"/>
  <c r="AH18" i="86" s="1"/>
  <c r="AO18" i="87"/>
  <c r="AH18" i="87" s="1"/>
  <c r="Y18" i="87" s="1"/>
  <c r="AO18" i="88"/>
  <c r="AH18" i="88" s="1"/>
  <c r="Y18" i="88" s="1"/>
  <c r="Y21" i="88" s="1"/>
  <c r="H27" i="88" s="1"/>
  <c r="AO18" i="89"/>
  <c r="AH18" i="89" s="1"/>
  <c r="AO18" i="79"/>
  <c r="AH18" i="79" s="1"/>
  <c r="AO18" i="81"/>
  <c r="AH18" i="81" s="1"/>
  <c r="AO18" i="84"/>
  <c r="AH18" i="84" s="1"/>
  <c r="Y18" i="84" s="1"/>
  <c r="AO18" i="82"/>
  <c r="AH18" i="82" s="1"/>
  <c r="Y18" i="82" s="1"/>
  <c r="Y21" i="82" s="1"/>
  <c r="H27" i="82" s="1"/>
  <c r="AO18" i="80"/>
  <c r="AH18" i="80" s="1"/>
  <c r="AO18" i="2"/>
  <c r="AH18" i="2" s="1"/>
  <c r="AH18" i="77"/>
  <c r="N44" i="98"/>
  <c r="N43" i="98"/>
  <c r="N42" i="98"/>
  <c r="N41" i="98"/>
  <c r="N40" i="98"/>
  <c r="H33" i="74"/>
  <c r="H33" i="75"/>
  <c r="H33" i="76"/>
  <c r="H33" i="77"/>
  <c r="H33" i="78"/>
  <c r="H33" i="85"/>
  <c r="H33" i="86"/>
  <c r="H33" i="87"/>
  <c r="H33" i="88"/>
  <c r="H33" i="89"/>
  <c r="H33" i="79"/>
  <c r="H33" i="81"/>
  <c r="H33" i="84"/>
  <c r="H33" i="82"/>
  <c r="H33" i="80"/>
  <c r="H33" i="2"/>
  <c r="H32" i="74"/>
  <c r="H32" i="75"/>
  <c r="H32" i="76"/>
  <c r="H32" i="77"/>
  <c r="H32" i="78"/>
  <c r="H32" i="85"/>
  <c r="H32" i="86"/>
  <c r="H32" i="87"/>
  <c r="H32" i="88"/>
  <c r="H32" i="89"/>
  <c r="H32" i="79"/>
  <c r="H32" i="81"/>
  <c r="H32" i="84"/>
  <c r="H32" i="82"/>
  <c r="H32" i="80"/>
  <c r="H32" i="2"/>
  <c r="H30" i="74"/>
  <c r="H30" i="75"/>
  <c r="H30" i="76"/>
  <c r="H30" i="77"/>
  <c r="H30" i="78"/>
  <c r="H30" i="85"/>
  <c r="H30" i="86"/>
  <c r="H30" i="87"/>
  <c r="H30" i="88"/>
  <c r="H30" i="89"/>
  <c r="H30" i="79"/>
  <c r="H30" i="81"/>
  <c r="H30" i="84"/>
  <c r="H30" i="82"/>
  <c r="H30" i="80"/>
  <c r="H30" i="2"/>
  <c r="H28" i="74"/>
  <c r="H28" i="75"/>
  <c r="H28" i="76"/>
  <c r="H28" i="77"/>
  <c r="H28" i="78"/>
  <c r="H28" i="85"/>
  <c r="H28" i="86"/>
  <c r="H28" i="87"/>
  <c r="H28" i="88"/>
  <c r="H28" i="89"/>
  <c r="H28" i="79"/>
  <c r="H28" i="81"/>
  <c r="H28" i="84"/>
  <c r="H28" i="82"/>
  <c r="H28" i="80"/>
  <c r="H28" i="2"/>
  <c r="H26" i="74"/>
  <c r="H26" i="75"/>
  <c r="H26" i="76"/>
  <c r="H26" i="77"/>
  <c r="H26" i="78"/>
  <c r="H26" i="85"/>
  <c r="H26" i="86"/>
  <c r="H26" i="87"/>
  <c r="H26" i="88"/>
  <c r="H26" i="89"/>
  <c r="H26" i="79"/>
  <c r="H26" i="81"/>
  <c r="H26" i="84"/>
  <c r="H26" i="82"/>
  <c r="H26" i="80"/>
  <c r="H26" i="2"/>
  <c r="H25" i="74"/>
  <c r="H25" i="75"/>
  <c r="H25" i="76"/>
  <c r="H25" i="77"/>
  <c r="H25" i="78"/>
  <c r="H25" i="85"/>
  <c r="H25" i="86"/>
  <c r="H25" i="87"/>
  <c r="H25" i="88"/>
  <c r="H25" i="89"/>
  <c r="H25" i="79"/>
  <c r="H25" i="81"/>
  <c r="H25" i="84"/>
  <c r="H25" i="82"/>
  <c r="H25" i="80"/>
  <c r="H25" i="2"/>
  <c r="L19" i="98"/>
  <c r="N26" i="98"/>
  <c r="F26" i="98"/>
  <c r="M25" i="98"/>
  <c r="F24" i="98"/>
  <c r="O5" i="98"/>
  <c r="N5" i="98"/>
  <c r="J17" i="98"/>
  <c r="J16" i="98"/>
  <c r="C13" i="98"/>
  <c r="L11" i="98"/>
  <c r="A5" i="98"/>
  <c r="G42" i="94"/>
  <c r="G41" i="94"/>
  <c r="G40" i="94"/>
  <c r="G39" i="94"/>
  <c r="V42" i="94"/>
  <c r="V39" i="94"/>
  <c r="V40" i="94"/>
  <c r="V41" i="94"/>
  <c r="V20" i="94"/>
  <c r="V23" i="94"/>
  <c r="V22" i="94"/>
  <c r="V21" i="94"/>
  <c r="U42" i="94"/>
  <c r="U39" i="94"/>
  <c r="U40" i="94"/>
  <c r="U41" i="94"/>
  <c r="U20" i="94"/>
  <c r="U23" i="94"/>
  <c r="U22" i="94"/>
  <c r="U21" i="94"/>
  <c r="S42" i="94"/>
  <c r="S39" i="94"/>
  <c r="S40" i="94"/>
  <c r="S41" i="94"/>
  <c r="S20" i="94"/>
  <c r="S23" i="94"/>
  <c r="S22" i="94"/>
  <c r="S21" i="94"/>
  <c r="R42" i="94"/>
  <c r="Q42" i="94"/>
  <c r="P42" i="94"/>
  <c r="O42" i="94"/>
  <c r="M42" i="94"/>
  <c r="L42" i="94"/>
  <c r="K42" i="94"/>
  <c r="J42" i="94"/>
  <c r="I42" i="94"/>
  <c r="I39" i="94"/>
  <c r="I40" i="94"/>
  <c r="I38" i="94" s="1"/>
  <c r="I37" i="94" s="1"/>
  <c r="I41" i="94"/>
  <c r="I20" i="94"/>
  <c r="I23" i="94"/>
  <c r="I22" i="94"/>
  <c r="I21" i="94"/>
  <c r="H42" i="94"/>
  <c r="V36" i="94"/>
  <c r="U36" i="94"/>
  <c r="S36" i="94"/>
  <c r="R36" i="94"/>
  <c r="Q36" i="94"/>
  <c r="P36" i="94"/>
  <c r="O36" i="94"/>
  <c r="M36" i="94"/>
  <c r="L36" i="94"/>
  <c r="K36" i="94"/>
  <c r="J36" i="94"/>
  <c r="I36" i="94"/>
  <c r="H36" i="94"/>
  <c r="G36" i="94"/>
  <c r="V29" i="94"/>
  <c r="U29" i="94"/>
  <c r="S29" i="94"/>
  <c r="R29" i="94"/>
  <c r="Q29" i="94"/>
  <c r="P29" i="94"/>
  <c r="O29" i="94"/>
  <c r="M29" i="94"/>
  <c r="L29" i="94"/>
  <c r="K29" i="94"/>
  <c r="J29" i="94"/>
  <c r="I29" i="94"/>
  <c r="H29" i="94"/>
  <c r="G29" i="94"/>
  <c r="V28" i="94"/>
  <c r="U28" i="94"/>
  <c r="S28" i="94"/>
  <c r="R28" i="94"/>
  <c r="Q28" i="94"/>
  <c r="P28" i="94"/>
  <c r="O28" i="94"/>
  <c r="M28" i="94"/>
  <c r="L28" i="94"/>
  <c r="K28" i="94"/>
  <c r="J28" i="94"/>
  <c r="I28" i="94"/>
  <c r="H28" i="94"/>
  <c r="G28" i="94"/>
  <c r="R21" i="94"/>
  <c r="Q21" i="94"/>
  <c r="P21" i="94"/>
  <c r="O21" i="94"/>
  <c r="M21" i="94"/>
  <c r="L21" i="94"/>
  <c r="K21" i="94"/>
  <c r="J21" i="94"/>
  <c r="H21" i="94"/>
  <c r="G21" i="94"/>
  <c r="R22" i="94"/>
  <c r="Q22" i="94"/>
  <c r="P22" i="94"/>
  <c r="O22" i="94"/>
  <c r="M22" i="94"/>
  <c r="L22" i="94"/>
  <c r="K22" i="94"/>
  <c r="J22" i="94"/>
  <c r="H22" i="94"/>
  <c r="G22" i="94"/>
  <c r="V47" i="94"/>
  <c r="U47" i="94"/>
  <c r="S47" i="94"/>
  <c r="R47" i="94"/>
  <c r="Q47" i="94"/>
  <c r="P47" i="94"/>
  <c r="O47" i="94"/>
  <c r="M47" i="94"/>
  <c r="L47" i="94"/>
  <c r="K47" i="94"/>
  <c r="J47" i="94"/>
  <c r="I47" i="94"/>
  <c r="H47" i="94"/>
  <c r="G47" i="94"/>
  <c r="V46" i="94"/>
  <c r="U46" i="94"/>
  <c r="S46" i="94"/>
  <c r="R46" i="94"/>
  <c r="Q46" i="94"/>
  <c r="P46" i="94"/>
  <c r="O46" i="94"/>
  <c r="M46" i="94"/>
  <c r="L46" i="94"/>
  <c r="K46" i="94"/>
  <c r="J46" i="94"/>
  <c r="I46" i="94"/>
  <c r="H46" i="94"/>
  <c r="G46" i="94"/>
  <c r="V44" i="94"/>
  <c r="U44" i="94"/>
  <c r="S44" i="94"/>
  <c r="R44" i="94"/>
  <c r="Q44" i="94"/>
  <c r="P44" i="94"/>
  <c r="O44" i="94"/>
  <c r="M44" i="94"/>
  <c r="L44" i="94"/>
  <c r="K44" i="94"/>
  <c r="J44" i="94"/>
  <c r="I44" i="94"/>
  <c r="H44" i="94"/>
  <c r="G44" i="94"/>
  <c r="V30" i="94"/>
  <c r="U30" i="94"/>
  <c r="S30" i="94"/>
  <c r="R30" i="94"/>
  <c r="R23" i="94"/>
  <c r="Q30" i="94"/>
  <c r="P30" i="94"/>
  <c r="P23" i="94"/>
  <c r="O30" i="94"/>
  <c r="M30" i="94"/>
  <c r="L30" i="94"/>
  <c r="K30" i="94"/>
  <c r="J30" i="94"/>
  <c r="I30" i="94"/>
  <c r="H30" i="94"/>
  <c r="G30" i="94"/>
  <c r="V24" i="94"/>
  <c r="U24" i="94"/>
  <c r="S24" i="94"/>
  <c r="R24" i="94"/>
  <c r="Q24" i="94"/>
  <c r="P24" i="94"/>
  <c r="O24" i="94"/>
  <c r="M24" i="94"/>
  <c r="L24" i="94"/>
  <c r="K24" i="94"/>
  <c r="J24" i="94"/>
  <c r="I24" i="94"/>
  <c r="H24" i="94"/>
  <c r="G2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28" i="95"/>
  <c r="X5" i="94"/>
  <c r="P6" i="94"/>
  <c r="G20" i="94"/>
  <c r="H20" i="94"/>
  <c r="J20" i="94"/>
  <c r="K20" i="94"/>
  <c r="L20" i="94"/>
  <c r="M20" i="94"/>
  <c r="O20" i="94"/>
  <c r="P20" i="94"/>
  <c r="Q20" i="94"/>
  <c r="R20" i="94"/>
  <c r="G23" i="94"/>
  <c r="H23" i="94"/>
  <c r="J23" i="94"/>
  <c r="K23" i="94"/>
  <c r="L23" i="94"/>
  <c r="M23" i="94"/>
  <c r="O23" i="94"/>
  <c r="Q23" i="94"/>
  <c r="G25" i="94"/>
  <c r="H25" i="94"/>
  <c r="I25" i="94"/>
  <c r="J25" i="94"/>
  <c r="K25" i="94"/>
  <c r="L25" i="94"/>
  <c r="M25" i="94"/>
  <c r="O25" i="94"/>
  <c r="P25" i="94"/>
  <c r="Q25" i="94"/>
  <c r="R25" i="94"/>
  <c r="S25" i="94"/>
  <c r="U25" i="94"/>
  <c r="V25" i="94"/>
  <c r="G33" i="94"/>
  <c r="H33" i="94"/>
  <c r="I33" i="94"/>
  <c r="J33" i="94"/>
  <c r="K33" i="94"/>
  <c r="L33" i="94"/>
  <c r="M33" i="94"/>
  <c r="O33" i="94"/>
  <c r="P33" i="94"/>
  <c r="Q33" i="94"/>
  <c r="R33" i="94"/>
  <c r="S33" i="94"/>
  <c r="U33" i="94"/>
  <c r="V33" i="94"/>
  <c r="G34" i="94"/>
  <c r="H34" i="94"/>
  <c r="I34" i="94"/>
  <c r="I32" i="94" s="1"/>
  <c r="I31" i="94" s="1"/>
  <c r="J34" i="94"/>
  <c r="K34" i="94"/>
  <c r="L34" i="94"/>
  <c r="M34" i="94"/>
  <c r="X34" i="94" s="1"/>
  <c r="O34" i="94"/>
  <c r="P34" i="94"/>
  <c r="Q34" i="94"/>
  <c r="R34" i="94"/>
  <c r="S34" i="94"/>
  <c r="U34" i="94"/>
  <c r="V34" i="94"/>
  <c r="G35" i="94"/>
  <c r="H35" i="94"/>
  <c r="I35" i="94"/>
  <c r="J35" i="94"/>
  <c r="K35" i="94"/>
  <c r="L35" i="94"/>
  <c r="M35" i="94"/>
  <c r="O35" i="94"/>
  <c r="P35" i="94"/>
  <c r="Q35" i="94"/>
  <c r="R35" i="94"/>
  <c r="S35" i="94"/>
  <c r="U35" i="94"/>
  <c r="V35" i="94"/>
  <c r="H39" i="94"/>
  <c r="H40" i="94"/>
  <c r="H41" i="94"/>
  <c r="J39" i="94"/>
  <c r="K39" i="94"/>
  <c r="L39" i="94"/>
  <c r="M39" i="94"/>
  <c r="O39" i="94"/>
  <c r="P39" i="94"/>
  <c r="P40" i="94"/>
  <c r="P41" i="94"/>
  <c r="Q39" i="94"/>
  <c r="R39" i="94"/>
  <c r="J40" i="94"/>
  <c r="K40" i="94"/>
  <c r="L40" i="94"/>
  <c r="M40" i="94"/>
  <c r="O40" i="94"/>
  <c r="Q40" i="94"/>
  <c r="Q38" i="94" s="1"/>
  <c r="Q37" i="94" s="1"/>
  <c r="Q19" i="94" s="1"/>
  <c r="R40" i="94"/>
  <c r="M41" i="94"/>
  <c r="Q41" i="94"/>
  <c r="J41" i="94"/>
  <c r="J38" i="94" s="1"/>
  <c r="J37" i="94" s="1"/>
  <c r="K41" i="94"/>
  <c r="L41" i="94"/>
  <c r="O41" i="94"/>
  <c r="R41" i="94"/>
  <c r="U45" i="94"/>
  <c r="Y18" i="77"/>
  <c r="P16" i="77" s="1"/>
  <c r="K50" i="94" s="1"/>
  <c r="J19" i="94" l="1"/>
  <c r="J14" i="94" s="1"/>
  <c r="P16" i="82"/>
  <c r="U50" i="94" s="1"/>
  <c r="R45" i="94"/>
  <c r="Q18" i="94"/>
  <c r="Q17" i="94"/>
  <c r="Q16" i="94"/>
  <c r="Q15" i="94"/>
  <c r="Q14" i="94"/>
  <c r="Q13" i="94"/>
  <c r="Q12" i="94"/>
  <c r="Q11" i="94"/>
  <c r="Q10" i="94"/>
  <c r="Q9" i="94"/>
  <c r="Q55" i="94" s="1"/>
  <c r="J18" i="94"/>
  <c r="J17" i="94"/>
  <c r="J15" i="94"/>
  <c r="J12" i="94"/>
  <c r="J10" i="94"/>
  <c r="J9" i="94"/>
  <c r="J55" i="94" s="1"/>
  <c r="M45" i="94"/>
  <c r="J45" i="94"/>
  <c r="H31" i="89"/>
  <c r="I19" i="94"/>
  <c r="V45" i="94"/>
  <c r="H31" i="78"/>
  <c r="H45" i="94"/>
  <c r="Q32" i="94"/>
  <c r="H32" i="94"/>
  <c r="H31" i="94" s="1"/>
  <c r="H26" i="94" s="1"/>
  <c r="H27" i="94" s="1"/>
  <c r="N32" i="94"/>
  <c r="N31" i="94" s="1"/>
  <c r="N38" i="94"/>
  <c r="N37" i="94" s="1"/>
  <c r="N19" i="94" s="1"/>
  <c r="H31" i="84"/>
  <c r="H31" i="77"/>
  <c r="O38" i="94"/>
  <c r="O37" i="94" s="1"/>
  <c r="O19" i="94" s="1"/>
  <c r="H38" i="94"/>
  <c r="H37" i="94" s="1"/>
  <c r="H19" i="94" s="1"/>
  <c r="Q31" i="94"/>
  <c r="Q26" i="94" s="1"/>
  <c r="Q27" i="94" s="1"/>
  <c r="S38" i="94"/>
  <c r="S37" i="94" s="1"/>
  <c r="S19" i="94" s="1"/>
  <c r="V38" i="94"/>
  <c r="V37" i="94" s="1"/>
  <c r="G38" i="94"/>
  <c r="G37" i="94" s="1"/>
  <c r="G19" i="94" s="1"/>
  <c r="W32" i="94"/>
  <c r="W31" i="94" s="1"/>
  <c r="H31" i="81"/>
  <c r="M38" i="94"/>
  <c r="M37" i="94" s="1"/>
  <c r="M19" i="94" s="1"/>
  <c r="R32" i="94"/>
  <c r="R31" i="94" s="1"/>
  <c r="R26" i="94" s="1"/>
  <c r="R27" i="94" s="1"/>
  <c r="T32" i="94"/>
  <c r="T31" i="94" s="1"/>
  <c r="T26" i="94" s="1"/>
  <c r="T27" i="94" s="1"/>
  <c r="T38" i="94"/>
  <c r="T37" i="94" s="1"/>
  <c r="T19" i="94" s="1"/>
  <c r="P32" i="94"/>
  <c r="P31" i="94" s="1"/>
  <c r="P26" i="94" s="1"/>
  <c r="P27" i="94" s="1"/>
  <c r="V32" i="94"/>
  <c r="V31" i="94" s="1"/>
  <c r="V26" i="94" s="1"/>
  <c r="V27" i="94" s="1"/>
  <c r="H31" i="99"/>
  <c r="Y18" i="79"/>
  <c r="P16" i="79" s="1"/>
  <c r="R50" i="94" s="1"/>
  <c r="AL27" i="79"/>
  <c r="R43" i="94" s="1"/>
  <c r="F12" i="82"/>
  <c r="H24" i="82" s="1"/>
  <c r="AL27" i="82"/>
  <c r="Y21" i="84"/>
  <c r="H27" i="84" s="1"/>
  <c r="P16" i="84"/>
  <c r="T50" i="94" s="1"/>
  <c r="Y18" i="2"/>
  <c r="AL27" i="2"/>
  <c r="AL27" i="77"/>
  <c r="F12" i="77"/>
  <c r="H24" i="77" s="1"/>
  <c r="Y21" i="77"/>
  <c r="H27" i="77" s="1"/>
  <c r="AL27" i="87"/>
  <c r="O43" i="94" s="1"/>
  <c r="H31" i="86"/>
  <c r="H31" i="2"/>
  <c r="K38" i="94"/>
  <c r="K37" i="94" s="1"/>
  <c r="U32" i="94"/>
  <c r="U31" i="94" s="1"/>
  <c r="U26" i="94" s="1"/>
  <c r="U27" i="94" s="1"/>
  <c r="L32" i="94"/>
  <c r="L31" i="94" s="1"/>
  <c r="L26" i="94" s="1"/>
  <c r="L27" i="94" s="1"/>
  <c r="I26" i="94"/>
  <c r="I27" i="94" s="1"/>
  <c r="X42" i="94"/>
  <c r="P16" i="88"/>
  <c r="P50" i="94" s="1"/>
  <c r="S32" i="94"/>
  <c r="S31" i="94" s="1"/>
  <c r="S26" i="94" s="1"/>
  <c r="S27" i="94" s="1"/>
  <c r="K32" i="94"/>
  <c r="K31" i="94" s="1"/>
  <c r="K26" i="94" s="1"/>
  <c r="K27" i="94" s="1"/>
  <c r="X24" i="94"/>
  <c r="P45" i="94"/>
  <c r="U38" i="94"/>
  <c r="U37" i="94" s="1"/>
  <c r="U19" i="94" s="1"/>
  <c r="X39" i="94"/>
  <c r="AL27" i="99"/>
  <c r="H29" i="99" s="1"/>
  <c r="W26" i="94"/>
  <c r="W27" i="94" s="1"/>
  <c r="W37" i="94"/>
  <c r="W19" i="94" s="1"/>
  <c r="L38" i="94"/>
  <c r="L37" i="94" s="1"/>
  <c r="L19" i="94" s="1"/>
  <c r="I45" i="94"/>
  <c r="R38" i="94"/>
  <c r="R37" i="94" s="1"/>
  <c r="R19" i="94" s="1"/>
  <c r="P38" i="94"/>
  <c r="P37" i="94" s="1"/>
  <c r="P19" i="94" s="1"/>
  <c r="O32" i="94"/>
  <c r="O31" i="94" s="1"/>
  <c r="O26" i="94" s="1"/>
  <c r="O27" i="94" s="1"/>
  <c r="J32" i="94"/>
  <c r="J31" i="94" s="1"/>
  <c r="J26" i="94" s="1"/>
  <c r="J27" i="94" s="1"/>
  <c r="X46" i="94"/>
  <c r="X22" i="94"/>
  <c r="X28" i="94"/>
  <c r="X36" i="94"/>
  <c r="P16" i="99"/>
  <c r="W50" i="94" s="1"/>
  <c r="X25" i="94"/>
  <c r="X23" i="94"/>
  <c r="X40" i="94"/>
  <c r="Y18" i="86"/>
  <c r="AL27" i="86"/>
  <c r="Y18" i="74"/>
  <c r="AL27" i="74"/>
  <c r="AL27" i="81"/>
  <c r="Y18" i="81"/>
  <c r="X47" i="94"/>
  <c r="X21" i="94"/>
  <c r="X29" i="94"/>
  <c r="X41" i="94"/>
  <c r="Y18" i="75"/>
  <c r="AL27" i="75"/>
  <c r="K19" i="94"/>
  <c r="X35" i="94"/>
  <c r="G32" i="94"/>
  <c r="X33" i="94"/>
  <c r="X20" i="94"/>
  <c r="Y18" i="80"/>
  <c r="AL27" i="80"/>
  <c r="AL27" i="85"/>
  <c r="Y18" i="85"/>
  <c r="AL27" i="88"/>
  <c r="F12" i="88"/>
  <c r="H24" i="88" s="1"/>
  <c r="N26" i="94"/>
  <c r="N27" i="94" s="1"/>
  <c r="Y18" i="89"/>
  <c r="AL27" i="89"/>
  <c r="Y18" i="78"/>
  <c r="AL27" i="78"/>
  <c r="P16" i="87"/>
  <c r="O50" i="94" s="1"/>
  <c r="Y21" i="87"/>
  <c r="H27" i="87" s="1"/>
  <c r="M32" i="94"/>
  <c r="M31" i="94" s="1"/>
  <c r="M26" i="94" s="1"/>
  <c r="M27" i="94" s="1"/>
  <c r="X30" i="94"/>
  <c r="X44" i="94"/>
  <c r="F12" i="76"/>
  <c r="H24" i="76" s="1"/>
  <c r="AL27" i="76"/>
  <c r="O45" i="94"/>
  <c r="H31" i="87"/>
  <c r="V19" i="94"/>
  <c r="Y21" i="76"/>
  <c r="H27" i="76" s="1"/>
  <c r="P16" i="76"/>
  <c r="J50" i="94" s="1"/>
  <c r="F12" i="84"/>
  <c r="H24" i="84" s="1"/>
  <c r="AL27" i="84"/>
  <c r="J16" i="94" l="1"/>
  <c r="J11" i="94"/>
  <c r="J13" i="94"/>
  <c r="L14" i="94"/>
  <c r="L12" i="94"/>
  <c r="L10" i="94"/>
  <c r="L17" i="94"/>
  <c r="L18" i="94"/>
  <c r="L16" i="94"/>
  <c r="L15" i="94"/>
  <c r="L13" i="94"/>
  <c r="L11" i="94"/>
  <c r="L9" i="94"/>
  <c r="L55" i="94" s="1"/>
  <c r="T18" i="94"/>
  <c r="T15" i="94"/>
  <c r="T16" i="94"/>
  <c r="T14" i="94"/>
  <c r="T12" i="94"/>
  <c r="T10" i="94"/>
  <c r="T9" i="94"/>
  <c r="T55" i="94" s="1"/>
  <c r="T13" i="94"/>
  <c r="T11" i="94"/>
  <c r="T17" i="94"/>
  <c r="S18" i="94"/>
  <c r="S17" i="94"/>
  <c r="S16" i="94"/>
  <c r="S15" i="94"/>
  <c r="S14" i="94"/>
  <c r="S13" i="94"/>
  <c r="S12" i="94"/>
  <c r="S11" i="94"/>
  <c r="S10" i="94"/>
  <c r="S9" i="94"/>
  <c r="S55" i="94" s="1"/>
  <c r="I18" i="94"/>
  <c r="I17" i="94"/>
  <c r="I16" i="94"/>
  <c r="I15" i="94"/>
  <c r="I14" i="94"/>
  <c r="I13" i="94"/>
  <c r="I12" i="94"/>
  <c r="I11" i="94"/>
  <c r="I10" i="94"/>
  <c r="I9" i="94"/>
  <c r="I55" i="94" s="1"/>
  <c r="G18" i="94"/>
  <c r="G16" i="94"/>
  <c r="G14" i="94"/>
  <c r="G12" i="94"/>
  <c r="G10" i="94"/>
  <c r="G13" i="94"/>
  <c r="G11" i="94"/>
  <c r="G17" i="94"/>
  <c r="G15" i="94"/>
  <c r="G9" i="94"/>
  <c r="H18" i="94"/>
  <c r="H17" i="94"/>
  <c r="H16" i="94"/>
  <c r="H15" i="94"/>
  <c r="H14" i="94"/>
  <c r="H13" i="94"/>
  <c r="H12" i="94"/>
  <c r="H11" i="94"/>
  <c r="H10" i="94"/>
  <c r="H9" i="94"/>
  <c r="H55" i="94" s="1"/>
  <c r="K18" i="94"/>
  <c r="K17" i="94"/>
  <c r="K16" i="94"/>
  <c r="K15" i="94"/>
  <c r="K14" i="94"/>
  <c r="K13" i="94"/>
  <c r="K12" i="94"/>
  <c r="K11" i="94"/>
  <c r="K10" i="94"/>
  <c r="K9" i="94"/>
  <c r="K55" i="94" s="1"/>
  <c r="N15" i="94"/>
  <c r="N13" i="94"/>
  <c r="N11" i="94"/>
  <c r="N10" i="94"/>
  <c r="N18" i="94"/>
  <c r="N16" i="94"/>
  <c r="N14" i="94"/>
  <c r="N12" i="94"/>
  <c r="N9" i="94"/>
  <c r="N55" i="94" s="1"/>
  <c r="N17" i="94"/>
  <c r="M18" i="94"/>
  <c r="M16" i="94"/>
  <c r="M14" i="94"/>
  <c r="M12" i="94"/>
  <c r="M10" i="94"/>
  <c r="M9" i="94"/>
  <c r="M55" i="94" s="1"/>
  <c r="M17" i="94"/>
  <c r="M15" i="94"/>
  <c r="M13" i="94"/>
  <c r="M11" i="94"/>
  <c r="O16" i="94"/>
  <c r="O14" i="94"/>
  <c r="O12" i="94"/>
  <c r="O10" i="94"/>
  <c r="O9" i="94"/>
  <c r="O55" i="94" s="1"/>
  <c r="O18" i="94"/>
  <c r="O17" i="94"/>
  <c r="O15" i="94"/>
  <c r="O13" i="94"/>
  <c r="O11" i="94"/>
  <c r="R18" i="94"/>
  <c r="R17" i="94"/>
  <c r="R16" i="94"/>
  <c r="R15" i="94"/>
  <c r="R14" i="94"/>
  <c r="R13" i="94"/>
  <c r="R12" i="94"/>
  <c r="R11" i="94"/>
  <c r="R10" i="94"/>
  <c r="R9" i="94"/>
  <c r="R55" i="94" s="1"/>
  <c r="V17" i="94"/>
  <c r="V18" i="94"/>
  <c r="V15" i="94"/>
  <c r="V14" i="94"/>
  <c r="V12" i="94"/>
  <c r="V10" i="94"/>
  <c r="V16" i="94"/>
  <c r="V13" i="94"/>
  <c r="V11" i="94"/>
  <c r="V9" i="94"/>
  <c r="V55" i="94" s="1"/>
  <c r="P18" i="94"/>
  <c r="P17" i="94"/>
  <c r="P16" i="94"/>
  <c r="P15" i="94"/>
  <c r="P14" i="94"/>
  <c r="P13" i="94"/>
  <c r="P12" i="94"/>
  <c r="P11" i="94"/>
  <c r="P10" i="94"/>
  <c r="P9" i="94"/>
  <c r="P55" i="94" s="1"/>
  <c r="U16" i="94"/>
  <c r="U15" i="94"/>
  <c r="U13" i="94"/>
  <c r="U11" i="94"/>
  <c r="U9" i="94"/>
  <c r="U55" i="94" s="1"/>
  <c r="U18" i="94"/>
  <c r="U10" i="94"/>
  <c r="U17" i="94"/>
  <c r="U14" i="94"/>
  <c r="U12" i="94"/>
  <c r="X45" i="94"/>
  <c r="H29" i="87"/>
  <c r="W43" i="94"/>
  <c r="W14" i="94"/>
  <c r="W13" i="94"/>
  <c r="W12" i="94"/>
  <c r="W9" i="94"/>
  <c r="W55" i="94" s="1"/>
  <c r="W11" i="94"/>
  <c r="W18" i="94"/>
  <c r="W10" i="94"/>
  <c r="W17" i="94"/>
  <c r="W16" i="94"/>
  <c r="W15" i="94"/>
  <c r="M70" i="95"/>
  <c r="M47" i="98" s="1"/>
  <c r="H29" i="79"/>
  <c r="X38" i="94"/>
  <c r="X37" i="94"/>
  <c r="Y21" i="79"/>
  <c r="H27" i="79" s="1"/>
  <c r="K43" i="94"/>
  <c r="H29" i="77"/>
  <c r="H29" i="2"/>
  <c r="G43" i="94"/>
  <c r="Y21" i="2"/>
  <c r="H27" i="2" s="1"/>
  <c r="P16" i="2"/>
  <c r="G50" i="94" s="1"/>
  <c r="U43" i="94"/>
  <c r="H29" i="82"/>
  <c r="H29" i="86"/>
  <c r="N43" i="94"/>
  <c r="L43" i="94"/>
  <c r="H29" i="78"/>
  <c r="P16" i="78"/>
  <c r="L50" i="94" s="1"/>
  <c r="Y21" i="78"/>
  <c r="H27" i="78" s="1"/>
  <c r="P16" i="75"/>
  <c r="I50" i="94" s="1"/>
  <c r="Y21" i="75"/>
  <c r="H27" i="75" s="1"/>
  <c r="P16" i="86"/>
  <c r="N50" i="94" s="1"/>
  <c r="Y21" i="86"/>
  <c r="H27" i="86" s="1"/>
  <c r="H29" i="89"/>
  <c r="Q43" i="94"/>
  <c r="Y21" i="80"/>
  <c r="H27" i="80" s="1"/>
  <c r="P16" i="80"/>
  <c r="V50" i="94" s="1"/>
  <c r="H29" i="76"/>
  <c r="J43" i="94"/>
  <c r="P16" i="89"/>
  <c r="Q50" i="94" s="1"/>
  <c r="Y21" i="89"/>
  <c r="H27" i="89" s="1"/>
  <c r="G31" i="94"/>
  <c r="X32" i="94"/>
  <c r="Y21" i="81"/>
  <c r="H27" i="81" s="1"/>
  <c r="P16" i="81"/>
  <c r="S50" i="94" s="1"/>
  <c r="H29" i="84"/>
  <c r="T43" i="94"/>
  <c r="H29" i="88"/>
  <c r="P43" i="94"/>
  <c r="H29" i="81"/>
  <c r="S43" i="94"/>
  <c r="Y21" i="85"/>
  <c r="H27" i="85" s="1"/>
  <c r="P16" i="85"/>
  <c r="M50" i="94" s="1"/>
  <c r="H29" i="74"/>
  <c r="H43" i="94"/>
  <c r="V43" i="94"/>
  <c r="H29" i="80"/>
  <c r="I43" i="94"/>
  <c r="H29" i="75"/>
  <c r="X19" i="94"/>
  <c r="M43" i="94"/>
  <c r="H29" i="85"/>
  <c r="Y21" i="74"/>
  <c r="H27" i="74" s="1"/>
  <c r="P16" i="74"/>
  <c r="H50" i="94" s="1"/>
  <c r="X11" i="94" l="1"/>
  <c r="H65" i="95" s="1"/>
  <c r="H42" i="98" s="1"/>
  <c r="X12" i="94"/>
  <c r="H66" i="95" s="1"/>
  <c r="H43" i="98" s="1"/>
  <c r="X10" i="94"/>
  <c r="H64" i="95" s="1"/>
  <c r="H41" i="98" s="1"/>
  <c r="X18" i="94"/>
  <c r="M67" i="95" s="1"/>
  <c r="M44" i="98" s="1"/>
  <c r="X43" i="94"/>
  <c r="X13" i="94"/>
  <c r="H67" i="95" s="1"/>
  <c r="H44" i="98" s="1"/>
  <c r="G26" i="94"/>
  <c r="X31" i="94"/>
  <c r="X16" i="94"/>
  <c r="M65" i="95" s="1"/>
  <c r="M42" i="98" s="1"/>
  <c r="X17" i="94"/>
  <c r="M66" i="95" s="1"/>
  <c r="M43" i="98" s="1"/>
  <c r="G55" i="94"/>
  <c r="X9" i="94"/>
  <c r="X15" i="94"/>
  <c r="M64" i="95" s="1"/>
  <c r="M41" i="98" s="1"/>
  <c r="X14" i="94"/>
  <c r="M63" i="95" s="1"/>
  <c r="M40" i="98" s="1"/>
  <c r="H63" i="95" l="1"/>
  <c r="H40" i="98" s="1"/>
  <c r="X55" i="94"/>
  <c r="G27" i="94"/>
  <c r="X27" i="94" s="1"/>
  <c r="X26"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37D59C90-5D00-48A2-B21D-E70876D0FE73}">
      <text>
        <r>
          <rPr>
            <b/>
            <sz val="11"/>
            <color indexed="81"/>
            <rFont val="ＭＳ Ｐゴシック"/>
            <family val="3"/>
            <charset val="128"/>
          </rPr>
          <t xml:space="preserve">産業分類をメニューから選んでください。
</t>
        </r>
      </text>
    </comment>
    <comment ref="L52" authorId="0" shapeId="0" xr:uid="{14BFE9A4-D2DC-4716-8541-E3C271B66130}">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 ref="M70" authorId="0" shapeId="0" xr:uid="{265E1C17-D92F-4CC4-8F04-470DB4A79211}">
      <text>
        <r>
          <rPr>
            <b/>
            <sz val="9"/>
            <color indexed="81"/>
            <rFont val="MS P 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E3BF049-2F01-4BFF-9C31-870D68B36197}">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F93F8B46-3F5C-48F8-8E59-5C1B6C3BEE82}">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7A38A643-5B84-444F-9DD9-61C25A457E6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2C0E01-7502-404F-8742-2D8341191D8B}">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5E9B038-0102-49A9-8B0B-FD0F422B3405}">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E866C7FD-CEFB-4EEC-98E8-0D2805AB319F}">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9B746B8-8CCE-492A-801A-C73558F3564C}">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D06955D-52CF-4754-B361-02E2A87A252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6BA5701-4A11-4369-B222-2844C1E6FDC6}">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FEA19FA-6CF6-4B12-A3C2-9F9D93515E96}">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312F4F59-B145-40D8-A2D9-469FD65A162A}">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04E35C90-FF3D-4598-BD60-36930D1D70BD}">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18C541B-0DC8-4C97-B3D9-D90D2B265409}">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A27B7EA-1C74-4629-B4AC-FC572982D694}">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67959ED9-31DA-48A7-A02A-9EA8B4139438}">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1278806-45D4-46D8-958D-7F35EA33789D}">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69A2401-AF62-4E59-B2FC-BDCA2531540B}">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6EEDCB09-C806-476A-9948-B40918B9B75C}">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329387F-1F14-48A1-BD1A-78A0992C3733}">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399C72D-597B-4DB7-A6BA-1FA236B319F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3B054AF2-8F50-4C7D-8D45-CC16BCCD40B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862BDEFE-48B0-4C39-B604-673CEE84E7D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41F4D61-CF22-48E8-B530-4C2B4FC26B0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85CC0D0-02A6-44EB-A62F-C8F281E28070}">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3112333B-9040-4219-99BC-B8FA8A0A36B1}">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3124A137-B89F-4337-AAA9-3E4C68FDCCA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BA4D3D9-AD34-4ED2-A66F-03BC3853A0FB}">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2CCD8943-55EF-44B3-89C9-C16CDCF3D69A}">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F411B31-D39E-464D-80D7-6502A824741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A697DBE-C85E-45B0-8B11-D18C916E669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B1FE8EBD-CF1E-4CC6-8C84-6B23A1B4D4B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36AD612C-8CDC-4382-B379-DF66C40AAD31}">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F036739A-8E98-4F0E-8ED1-D6E2D309A26A}">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6D593B84-5A57-452F-BAA2-168684E6FEBC}">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5202174B-9A2E-49A0-A92C-53C4A0C1CD62}">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811A4A-FF3E-49DD-938B-15306AEBF02B}">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936D58D-862F-470F-98E1-3942829E2123}">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4512FD50-786C-4043-A6A9-7322F153136B}">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7B217C5-1CA6-42E7-B71D-26D9A7D75CE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D7D8DC0-8287-4F5D-9D51-5D594735914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DF3E1463-8DE3-4513-8FBC-D671CCE4A91B}">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CDFC7850-47A5-42B1-B6F5-148065F239C3}">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7122CC9-1310-468C-A8FD-5F3B81B3E842}">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7724894-1B56-4A99-964D-71270E759309}">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49803A90-19E2-449D-99D6-1B6BE6E49D6C}">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F5E9204-52B9-4972-96FC-B332957F47E6}">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3611144-AB8F-443A-9A82-0D94EA29EB00}">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66B0264-9795-4C8D-B2A0-85CC8F6D1F62}">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600-00000C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00000000-0006-0000-0600-000011000000}">
      <text>
        <r>
          <rPr>
            <sz val="9"/>
            <color indexed="81"/>
            <rFont val="ＭＳ Ｐゴシック"/>
            <family val="3"/>
            <charset val="128"/>
          </rPr>
          <t>同上</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6E36694-7D04-49A1-AED6-064441201768}">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02E17EA-F82F-4B5C-9F64-F857556233B1}">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582D52D9-2ECF-476B-9EF4-5DB62B69E3B8}">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D93C05D2-228F-4ECA-8CF4-5F85C91D96F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04B21A-4E28-4D18-8870-70D6766CCF0F}">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53EEDBC5-AB32-4759-B471-57980E8FF971}">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同上</t>
        </r>
      </text>
    </comment>
    <comment ref="D30" authorId="0" shapeId="0" xr:uid="{4BDB13A8-8CE8-4669-A1BF-19F2572BC2C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27BD97-5F98-40F5-AD1C-E29C24C6796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5B31ED7-167B-4D63-B75A-ADFC022B287A}">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9F9F1FF-EAC6-4C7A-B90D-A59104C61864}">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267C531-F7EC-4365-BCCB-4160A2DF538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F1A58D19-D16F-4872-8671-252C554D3A7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A5EE7BCB-3C9D-4662-ADAC-28835BC7281E}">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F7841306-7592-452B-89AA-BE790FEA6E6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DEF7791-2D6C-4026-A3CB-A406BC05A582}">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6F2DB4D2-79B9-41A1-8EE2-4793765181D6}">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2D6CED0C-EC5D-4C3E-9FB9-507D888F3C58}">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3370BD2B-340C-49A5-8391-60071D11F712}">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8EC8205-9CB6-47A7-A19C-CFD9C88BC022}">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5753C86C-D6FF-4CBA-9DD2-4BA84D6101A9}">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A4D07C7-5F44-410B-96B5-6E0FCCB8FE5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B1F9E8E-233E-413E-A27A-834028603818}">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8D9F97FE-B397-41DF-B654-AD6E4573512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C801D712-690A-48D1-8543-739698CBDECB}">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D57930D-AC02-40FC-9859-D39B1B2C07FF}">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3978683-9CB5-4647-B382-3CE8A836CF65}">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669BD61B-215D-49F6-A534-6E6D919E8CEA}">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CF3266-D929-4931-A5B4-C3D98634FAA3}">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AA35DA-8252-4F52-8C8D-63D55A110CF5}">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D3AEBA6C-330D-4877-9072-72C7E452BA78}">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4F12886-969B-43BA-9A0B-AFF3330AFB3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BFA931D-A4BE-4154-8DB0-FB2EC81F529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3F93EA3E-2F25-491E-8CF3-56D273DB8C3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1C2152B1-3CD2-4C4F-B243-5D7A80624A8E}">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6431DA5-AE48-4BE9-A1B6-0CFD75598296}">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81982BE-3D03-40C5-8070-56A7AE36B398}">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F9E632F1-BBEC-48D0-8F9A-6479976F75A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78394613-5B48-4F28-AB75-669F765E5591}">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4A472D6-4F71-4F27-89EB-5A82A5342FA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4C0953E6-9F03-4D43-BB4A-BCA8F71473E1}">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9E716D79-03E5-4B91-A72E-AEC363B1473E}">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84655C0-E637-410B-AC56-BF03597980D7}">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C4FAD2F8-2DC2-49C7-AE15-D9B6CE61D75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AF775FF8-5AFA-4618-8484-E323D828542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D50CEC-8F53-4B14-9F36-A084CA913E3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AA57FB7D-1F8A-43C0-843F-A57CB02324E2}">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B4D40F0E-B86D-4E23-AAF0-7C0F30647A4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3CD89E9-7CB4-4025-BFC1-AE38BB8701A3}">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17DC8DF-2766-44FB-B009-037A0BBE2AA8}">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BFFAD484-DB3C-439B-B7C7-63DDB62BAB01}">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E8EE5FE-8A54-4710-B51B-902E68AC2F1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238A6089-087E-4113-9E98-779311D75114}">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609D3C31-60EB-4546-BC81-7E7E1CC88D68}">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30FA4274-6D60-456F-B19A-C441368B48E7}">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BEEA7FD-DC6C-4C37-AE43-475843A068A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FB006CE-8806-4B32-A82E-4B4B0EFF3409}">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A45D4DA-2FCA-4486-B4AD-B8CF15634ADC}">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2BAC360-611A-42A9-BBA4-307DAC5D45BD}">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1F6AD1B-A6C4-4ADD-909F-B4EC26BEDC5C}">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AF2C1701-E045-4962-9BDA-73177F42AF13}">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20B38DC-0F84-4922-BD4C-9B0D1B497D76}">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6FFBFC49-147A-409F-A822-A2C99EE364E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9C3F045C-1594-4395-A44E-91873E7D8AA7}">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850F56F0-975A-4FD9-8393-7912B15BBC75}">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8674241-B89B-45B3-A76E-B8626EDB4CA1}">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97651A5-CCCC-4FF2-9D2C-E6F51C5C6F67}">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DCA412F0-74DC-411D-A406-5B33D759274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4E96CD5-5701-45FF-A681-F9287B65E51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E0CE80-6B06-463E-A089-B06DFE7BCAC3}">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8873C578-59B8-49E1-80D4-D1F43BC0FC06}">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944AB65E-B424-4048-ACF2-00762D933581}">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8A9CAFA-3707-4965-9374-05A8EA3A2F8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4ACF280E-D34F-453F-8B2A-7F67C9B6FFB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45285A78-F617-4B73-9686-367A4125420F}">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F2B10723-E8F9-4699-8EC6-2D40A629AB2B}">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FFDD8AD-EC3A-4008-B148-398C475C2CB2}">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4FA28AE0-C6A6-47AE-B80D-78CF56BDDEB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7B85FC4F-2249-4EAE-8BAA-B8E5AD54C081}">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9A233517-5509-4E16-890D-91B0BACC0C7C}">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924F8351-89BE-4DAB-8535-A5590A1E70C9}">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40E4CEC-9C04-4B13-ABEC-B591B1707D59}">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D5A71A3-2726-4F23-8D69-C4BFC8185A7F}">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DF51AA77-D1D1-412A-BCD4-524F0B54B60B}">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0E63A3EA-238A-4C77-90FF-74868C3EF11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B5F1ACE0-9E95-4AB7-92E4-C8596E88C4F5}">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3FE0336-E31B-4B34-A34F-190446410641}">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D12BEFC4-F918-4CC7-A46B-41F6C1256D73}">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649AE5A-CFAD-4D1C-8C2D-10385E5DC9D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4202FB9-7026-4962-AB4F-9D9BB3CD1A4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E98A4009-B7B6-4105-B7C9-2BC717EF4D7D}">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B3D8E0F1-67BE-4F6D-80CE-2BA9C070D57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12C25EC-1E52-44A7-83F3-218A9ACD9B0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398DD319-8935-4773-B91C-29875234339A}">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44916E89-ECAF-451F-A1EC-A348EFCCA68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7041B92-794F-40CA-BA88-7D5FE685C5E5}">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C92A4FC-A80D-46B3-9AA7-8727407BEADD}">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04FBD64F-98EF-4E95-B83B-D441BA3C8547}">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DB391AE5-31F0-4BFB-988A-657E74330D9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06D23EB-F447-468F-AE4C-1FAA0C42FC6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94CAAB7D-8A33-477E-9446-C6485FDBAE6C}">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F9201D4-31C8-49BB-81D8-E1C79285A5A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6546494-9F12-410C-B76A-190BD0733464}">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EAE8D7E-C763-4BDE-921F-38869DA89B51}">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E9ED565E-910E-45AE-BD4D-B1EAF6732511}">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FA48DA0-003A-43B7-8427-CF308BB8B6B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7BAE555-E9E8-436F-8751-9BF980960C8C}">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FE92D5D1-4240-4E8B-A78A-92D663713836}">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B2428F15-DF80-4307-BC3C-326F4063A6C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2678FF3-9B20-41ED-B8AA-87CF5764F4D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49FBFE7E-5FE1-4169-82C0-9B524C3FCFB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1E80C6-7BBC-4424-A28B-7ACD5906177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9BE07A9-E1DE-4A45-B47D-D29EE4961A4D}">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2D0B8557-7156-4568-90BB-8FCE6D697885}">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6E580396-E02D-4D2A-83DD-4B5868C0A41D}">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66EB726-4FF3-4218-ABD3-96C492B063A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E9C0CC7-7569-4124-BCC9-7C82051BFAE3}">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4BABB3A8-34FC-4028-A56B-B4780F7D08B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345A8DD-94B2-44E0-8195-43E141A36C3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284A7B9-254B-440C-9BD7-DFCA4040BEA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71D98CE3-60B9-462B-8116-0E8C273A91FF}">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sharedStrings.xml><?xml version="1.0" encoding="utf-8"?>
<sst xmlns="http://schemas.openxmlformats.org/spreadsheetml/2006/main" count="2832" uniqueCount="438">
  <si>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</si>
  <si>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</si>
  <si>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</si>
  <si>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</si>
  <si>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</si>
  <si>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</si>
  <si>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</si>
  <si>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</si>
  <si>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</si>
  <si>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</si>
  <si>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</si>
  <si>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</si>
  <si>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</si>
  <si>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</si>
  <si>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</si>
  <si>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</si>
  <si>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</si>
  <si>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</si>
  <si>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</si>
  <si>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</si>
  <si>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</si>
  <si>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</si>
  <si>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</si>
  <si>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</si>
  <si>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</si>
  <si>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</si>
  <si>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</si>
  <si>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</si>
  <si>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</si>
  <si>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</si>
  <si>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</si>
  <si>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</si>
  <si>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</si>
  <si>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</si>
  <si>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</si>
  <si>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</si>
  <si>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</si>
  <si>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</si>
  <si>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</si>
  <si>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</si>
  <si>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</si>
  <si>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</si>
  <si>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</si>
  <si>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</si>
  <si>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</si>
  <si>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</si>
  <si>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</si>
  <si>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</si>
  <si>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</si>
  <si>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</si>
  <si>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</si>
  <si>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</si>
  <si>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</si>
  <si>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</si>
  <si>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</si>
  <si>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</si>
  <si>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</si>
  <si>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</si>
  <si>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</si>
  <si>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</si>
  <si>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</si>
  <si>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</si>
  <si>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</si>
  <si>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</si>
  <si>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</si>
  <si>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</si>
  <si>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</si>
  <si>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</si>
  <si>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</si>
  <si>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</si>
  <si>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</si>
  <si>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</si>
  <si>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※２</t>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</si>
  <si>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</si>
  <si>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</si>
  <si>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</si>
  <si>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</si>
  <si>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</si>
  <si>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</si>
  <si>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</si>
  <si>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</si>
  <si>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</si>
  <si>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</si>
  <si>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</si>
  <si>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</si>
  <si>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</si>
  <si>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</si>
  <si>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</si>
  <si>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</si>
  <si>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</si>
  <si>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</si>
  <si>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</si>
  <si>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</si>
  <si>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</si>
  <si>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</si>
  <si>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</si>
  <si>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</si>
  <si>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</si>
  <si>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</si>
  <si>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</si>
  <si>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</si>
  <si>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</si>
  <si>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</si>
  <si>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</si>
  <si>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</si>
  <si>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</si>
  <si>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</si>
  <si>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</si>
  <si>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</si>
  <si>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</si>
  <si>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</si>
  <si>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</si>
  <si>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</si>
  <si>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</si>
  <si>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</si>
  <si>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</si>
  <si>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</si>
  <si>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</si>
  <si>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</si>
  <si>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</si>
  <si>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</si>
  <si>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</si>
  <si>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</si>
  <si>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</si>
  <si>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</si>
  <si>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</si>
  <si>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</si>
  <si>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</si>
  <si>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</si>
  <si>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</si>
  <si>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</si>
  <si>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</si>
  <si>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</si>
  <si>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</si>
  <si>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</si>
  <si>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</si>
  <si>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</si>
  <si>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</si>
  <si>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</si>
  <si>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</si>
  <si>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</si>
  <si>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</si>
  <si>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</si>
  <si>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</si>
  <si>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</si>
  <si>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</si>
  <si>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</si>
  <si>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</si>
  <si>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</si>
  <si>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</si>
  <si>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</si>
  <si>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</si>
  <si>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</si>
  <si>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</si>
  <si>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</si>
  <si>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</si>
  <si>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</si>
  <si>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</si>
  <si>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</si>
  <si>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</si>
  <si>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</si>
  <si>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</si>
  <si>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</si>
  <si>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</si>
  <si>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</si>
  <si>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</si>
  <si>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</si>
  <si>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</si>
  <si>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</si>
  <si>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</si>
  <si>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</si>
  <si>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</si>
  <si>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</si>
  <si>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</si>
  <si>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</si>
  <si>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</si>
  <si>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</si>
  <si>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</si>
  <si>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</si>
  <si>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</si>
  <si>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</si>
  <si>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</si>
  <si>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</si>
  <si>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</si>
  <si>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</si>
  <si>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</si>
  <si>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</si>
  <si>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</si>
  <si>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</si>
  <si>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</si>
  <si>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</si>
  <si>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</si>
  <si>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</si>
  <si>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</si>
  <si>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</si>
  <si>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</si>
  <si>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</si>
  <si>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</si>
  <si>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</si>
  <si>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</si>
  <si>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</si>
  <si>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</si>
  <si>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</si>
  <si>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</si>
  <si>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</si>
  <si>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Ⅱ－１</t>
  </si>
  <si>
    <t>自ら直接再生利用した量</t>
    <rPh sb="0" eb="1">
      <t>ミズカ</t>
    </rPh>
    <rPh sb="2" eb="4">
      <t>チョクセツ</t>
    </rPh>
    <rPh sb="4" eb="6">
      <t>サイセイ</t>
    </rPh>
    <rPh sb="6" eb="8">
      <t>リヨウ</t>
    </rPh>
    <rPh sb="10" eb="11">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</si>
  <si>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</si>
  <si>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</si>
  <si>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</si>
  <si>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</si>
  <si>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</si>
  <si>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</si>
  <si>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</si>
  <si>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</si>
  <si>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</si>
  <si>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</si>
  <si>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</si>
  <si>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</si>
  <si>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</si>
  <si>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</si>
  <si>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</si>
  <si>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</si>
  <si>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</si>
  <si>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</si>
  <si>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項目</t>
    <rPh sb="0" eb="2">
      <t>コウモク</t>
    </rPh>
    <phoneticPr fontId="3"/>
  </si>
  <si>
    <t>項目</t>
    <phoneticPr fontId="3"/>
  </si>
  <si>
    <t>排出量</t>
    <phoneticPr fontId="3"/>
  </si>
  <si>
    <t>全処理委託量</t>
    <phoneticPr fontId="3"/>
  </si>
  <si>
    <t>優良認定処理業者への処理委託量</t>
    <phoneticPr fontId="3"/>
  </si>
  <si>
    <t>再生利用業者への処理委託量</t>
    <phoneticPr fontId="3"/>
  </si>
  <si>
    <t>熱回収認定業者への処理委託量</t>
    <phoneticPr fontId="3"/>
  </si>
  <si>
    <t>熱回収認定業者以外の熱回収を行う業者への処理委託量</t>
    <phoneticPr fontId="3"/>
  </si>
  <si>
    <t>(10)</t>
  </si>
  <si>
    <t>(11)</t>
  </si>
  <si>
    <t>(12)</t>
  </si>
  <si>
    <t>(13)</t>
  </si>
  <si>
    <t>(14)</t>
  </si>
  <si>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</si>
  <si>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</si>
  <si>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</si>
  <si>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</si>
  <si>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</si>
  <si>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</si>
  <si>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</si>
  <si>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</si>
  <si>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</si>
  <si>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</si>
  <si>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ア.　特管廃油</t>
    <rPh sb="3" eb="4">
      <t>トク</t>
    </rPh>
    <rPh sb="4" eb="5">
      <t>カン</t>
    </rPh>
    <rPh sb="5" eb="7">
      <t>ハイユ</t>
    </rPh>
    <phoneticPr fontId="3"/>
  </si>
  <si>
    <t>イ.　特管廃酸(pH2以下)</t>
    <rPh sb="3" eb="4">
      <t>トク</t>
    </rPh>
    <rPh sb="4" eb="5">
      <t>カン</t>
    </rPh>
    <rPh sb="5" eb="6">
      <t>ハイ</t>
    </rPh>
    <rPh sb="6" eb="7">
      <t>サン</t>
    </rPh>
    <rPh sb="11" eb="13">
      <t>イカ</t>
    </rPh>
    <phoneticPr fontId="3"/>
  </si>
  <si>
    <t>ウ.　特管廃アルカリ
(pH12.5以上)</t>
    <phoneticPr fontId="3"/>
  </si>
  <si>
    <t>エ.　感染性廃棄物</t>
    <rPh sb="3" eb="6">
      <t>カンセンセイ</t>
    </rPh>
    <rPh sb="6" eb="9">
      <t>ハイキブツ</t>
    </rPh>
    <phoneticPr fontId="3"/>
  </si>
  <si>
    <t>オ.　廃PCB等</t>
    <rPh sb="7" eb="8">
      <t>トウ</t>
    </rPh>
    <phoneticPr fontId="3"/>
  </si>
  <si>
    <t>カ.　PCB汚染物</t>
    <rPh sb="6" eb="8">
      <t>オセン</t>
    </rPh>
    <rPh sb="8" eb="9">
      <t>ブツ</t>
    </rPh>
    <phoneticPr fontId="3"/>
  </si>
  <si>
    <t>キ.　PCB処理物</t>
    <rPh sb="6" eb="8">
      <t>ショリ</t>
    </rPh>
    <rPh sb="8" eb="9">
      <t>ブツ</t>
    </rPh>
    <phoneticPr fontId="3"/>
  </si>
  <si>
    <t>ク.　指定下水汚泥</t>
    <rPh sb="3" eb="5">
      <t>シテイ</t>
    </rPh>
    <rPh sb="5" eb="7">
      <t>ゲスイ</t>
    </rPh>
    <rPh sb="7" eb="9">
      <t>オデイ</t>
    </rPh>
    <phoneticPr fontId="3"/>
  </si>
  <si>
    <t>ケ.　有害鉱さい</t>
    <rPh sb="3" eb="5">
      <t>ユウガイ</t>
    </rPh>
    <rPh sb="5" eb="6">
      <t>コウ</t>
    </rPh>
    <phoneticPr fontId="3"/>
  </si>
  <si>
    <t>コ.　廃石綿等</t>
    <rPh sb="3" eb="4">
      <t>ハイ</t>
    </rPh>
    <rPh sb="4" eb="6">
      <t>イシワタ</t>
    </rPh>
    <rPh sb="6" eb="7">
      <t>トウ</t>
    </rPh>
    <phoneticPr fontId="3"/>
  </si>
  <si>
    <t>サ.　有害ばいじん</t>
    <rPh sb="3" eb="5">
      <t>ユウガイ</t>
    </rPh>
    <phoneticPr fontId="3"/>
  </si>
  <si>
    <t>シ.　有害燃え殻</t>
    <rPh sb="3" eb="5">
      <t>ユウガイ</t>
    </rPh>
    <rPh sb="5" eb="6">
      <t>モ</t>
    </rPh>
    <rPh sb="7" eb="8">
      <t>ガラ</t>
    </rPh>
    <phoneticPr fontId="3"/>
  </si>
  <si>
    <t>ス.　有害廃油</t>
    <rPh sb="3" eb="5">
      <t>ユウガイ</t>
    </rPh>
    <rPh sb="5" eb="7">
      <t>ハイユ</t>
    </rPh>
    <phoneticPr fontId="3"/>
  </si>
  <si>
    <t>セ.　有害汚泥</t>
    <rPh sb="3" eb="5">
      <t>ユウガイ</t>
    </rPh>
    <rPh sb="5" eb="7">
      <t>オデイ</t>
    </rPh>
    <phoneticPr fontId="3"/>
  </si>
  <si>
    <t>ソ.　有害廃酸</t>
    <rPh sb="3" eb="5">
      <t>ユウガイ</t>
    </rPh>
    <rPh sb="5" eb="6">
      <t>ハイ</t>
    </rPh>
    <rPh sb="6" eb="7">
      <t>サン</t>
    </rPh>
    <phoneticPr fontId="3"/>
  </si>
  <si>
    <t>タ.　有害廃アルカリ</t>
    <rPh sb="3" eb="5">
      <t>ユウガイ</t>
    </rPh>
    <rPh sb="5" eb="6">
      <t>ハイ</t>
    </rPh>
    <phoneticPr fontId="3"/>
  </si>
  <si>
    <t>特管廃油</t>
  </si>
  <si>
    <t>特管廃酸
(pH2以下)</t>
  </si>
  <si>
    <t>特管廃ｱﾙｶﾘ
(pH12.5以上)</t>
  </si>
  <si>
    <t>廃ＰＣＢ等</t>
  </si>
  <si>
    <t>ＰＣＢ汚染物</t>
  </si>
  <si>
    <t>ＰＣＢ処理物</t>
  </si>
  <si>
    <t>有害鉱さい</t>
  </si>
  <si>
    <t>廃石綿等</t>
  </si>
  <si>
    <t>有害ばいじん</t>
  </si>
  <si>
    <t>有害燃え殻</t>
  </si>
  <si>
    <t>有害廃油</t>
  </si>
  <si>
    <t>有害汚泥</t>
  </si>
  <si>
    <t>有害廃酸</t>
  </si>
  <si>
    <t>特別管理産業廃棄物処理計画実施状況報告書</t>
    <rPh sb="0" eb="2">
      <t>トクベツ</t>
    </rPh>
    <rPh sb="2" eb="4">
      <t>カンリ</t>
    </rPh>
    <rPh sb="13" eb="14">
      <t>ジツ</t>
    </rPh>
    <rPh sb="14" eb="15">
      <t>シ</t>
    </rPh>
    <rPh sb="15" eb="17">
      <t>ジョウキョウ</t>
    </rPh>
    <rPh sb="17" eb="19">
      <t>ホウコク</t>
    </rPh>
    <phoneticPr fontId="3"/>
  </si>
  <si>
    <t>フローに記載した特別管理産業廃棄物の種類</t>
    <rPh sb="8" eb="10">
      <t>トクベツ</t>
    </rPh>
    <rPh sb="10" eb="12">
      <t>カンリ</t>
    </rPh>
    <phoneticPr fontId="3"/>
  </si>
  <si>
    <t>自ら直接埋立処分した量</t>
    <rPh sb="0" eb="1">
      <t>ミズカ</t>
    </rPh>
    <rPh sb="2" eb="4">
      <t>チョクセツ</t>
    </rPh>
    <rPh sb="4" eb="6">
      <t>ウメタテ</t>
    </rPh>
    <rPh sb="6" eb="8">
      <t>ショブン</t>
    </rPh>
    <rPh sb="10" eb="11">
      <t>リョウ</t>
    </rPh>
    <phoneticPr fontId="3"/>
  </si>
  <si>
    <t>ア. 特管廃油
イ. 特管廃酸
     (pH2以下)
ウ. 特管廃アルカリ
     (pH12.5以上)
エ. 感染性廃棄物</t>
    <phoneticPr fontId="3"/>
  </si>
  <si>
    <t>オ. 廃ＰＣＢ等
カ. ＰＣＢ汚染物
キ. ＰＣＢ処理物
ク. 指定下水汚泥
ケ. 有害鉱さい
コ. 廃石綿等</t>
    <phoneticPr fontId="3"/>
  </si>
  <si>
    <t>自ら直接埋立処分した量</t>
    <phoneticPr fontId="3"/>
  </si>
  <si>
    <t>※この一括表には、特別管理産業廃棄物の種類ごとの処理フローに入力した量が表示されます。</t>
    <rPh sb="3" eb="5">
      <t>イッカツ</t>
    </rPh>
    <rPh sb="5" eb="6">
      <t>オモテ</t>
    </rPh>
    <rPh sb="9" eb="11">
      <t>トクベツ</t>
    </rPh>
    <rPh sb="11" eb="13">
      <t>カンリ</t>
    </rPh>
    <rPh sb="13" eb="15">
      <t>サンギョウ</t>
    </rPh>
    <rPh sb="15" eb="18">
      <t>ハイキブツ</t>
    </rPh>
    <rPh sb="19" eb="21">
      <t>シュルイ</t>
    </rPh>
    <rPh sb="24" eb="26">
      <t>ショリ</t>
    </rPh>
    <rPh sb="30" eb="32">
      <t>ニュウリョク</t>
    </rPh>
    <rPh sb="34" eb="35">
      <t>リョウ</t>
    </rPh>
    <rPh sb="36" eb="38">
      <t>ヒョウジ</t>
    </rPh>
    <phoneticPr fontId="3"/>
  </si>
  <si>
    <r>
      <t>　①　このファイルは、</t>
    </r>
    <r>
      <rPr>
        <b/>
        <sz val="11"/>
        <color indexed="48"/>
        <rFont val="ＭＳ Ｐゴシック"/>
        <family val="3"/>
        <charset val="128"/>
      </rPr>
      <t>特別管理産業廃棄物用</t>
    </r>
    <r>
      <rPr>
        <b/>
        <sz val="11"/>
        <color indexed="10"/>
        <rFont val="ＭＳ Ｐゴシック"/>
        <family val="3"/>
        <charset val="128"/>
      </rPr>
      <t>の法定と自主管理の共通様式です。</t>
    </r>
    <rPh sb="11" eb="13">
      <t>トクベツ</t>
    </rPh>
    <rPh sb="13" eb="15">
      <t>カンリ</t>
    </rPh>
    <rPh sb="15" eb="17">
      <t>サンギョウ</t>
    </rPh>
    <rPh sb="17" eb="20">
      <t>ハイキブツ</t>
    </rPh>
    <rPh sb="20" eb="21">
      <t>ヨウ</t>
    </rPh>
    <rPh sb="22" eb="24">
      <t>ホウテイ</t>
    </rPh>
    <rPh sb="25" eb="27">
      <t>ジシュ</t>
    </rPh>
    <rPh sb="27" eb="29">
      <t>カンリ</t>
    </rPh>
    <rPh sb="30" eb="32">
      <t>キョウツウ</t>
    </rPh>
    <rPh sb="32" eb="34">
      <t>ヨウシキ</t>
    </rPh>
    <phoneticPr fontId="3"/>
  </si>
  <si>
    <t>様式第二号の十四（第八条の十七の三関係）</t>
    <rPh sb="6" eb="8">
      <t>ジュウヨン</t>
    </rPh>
    <rPh sb="13" eb="15">
      <t>ジュウナナ</t>
    </rPh>
    <rPh sb="16" eb="17">
      <t>サン</t>
    </rPh>
    <phoneticPr fontId="3"/>
  </si>
  <si>
    <t>特別管理産業廃棄物処理計画実施状況報告書</t>
    <rPh sb="0" eb="2">
      <t>トクベツ</t>
    </rPh>
    <rPh sb="2" eb="4">
      <t>カンリ</t>
    </rPh>
    <rPh sb="4" eb="6">
      <t>サンギョウ</t>
    </rPh>
    <rPh sb="6" eb="9">
      <t>ハイキブツ</t>
    </rPh>
    <rPh sb="9" eb="11">
      <t>ショリ</t>
    </rPh>
    <rPh sb="11" eb="13">
      <t>ケイカク</t>
    </rPh>
    <rPh sb="13" eb="15">
      <t>ジッシ</t>
    </rPh>
    <rPh sb="15" eb="17">
      <t>ジョウキョウ</t>
    </rPh>
    <rPh sb="17" eb="19">
      <t>ホウコク</t>
    </rPh>
    <rPh sb="19" eb="20">
      <t>ショ</t>
    </rPh>
    <phoneticPr fontId="3"/>
  </si>
  <si>
    <t>特別管理産業廃棄物処理計画における計画期間</t>
    <rPh sb="0" eb="2">
      <t>トクベツ</t>
    </rPh>
    <rPh sb="2" eb="4">
      <t>カンリ</t>
    </rPh>
    <rPh sb="4" eb="6">
      <t>サンギョウ</t>
    </rPh>
    <rPh sb="6" eb="9">
      <t>ハイキブツ</t>
    </rPh>
    <rPh sb="9" eb="11">
      <t>ショリ</t>
    </rPh>
    <rPh sb="11" eb="13">
      <t>ケイカク</t>
    </rPh>
    <rPh sb="17" eb="19">
      <t>ケイカク</t>
    </rPh>
    <rPh sb="19" eb="21">
      <t>キカン</t>
    </rPh>
    <phoneticPr fontId="3"/>
  </si>
  <si>
    <t>特別管理産業廃棄物処理計画における目標値</t>
    <rPh sb="0" eb="2">
      <t>トクベツ</t>
    </rPh>
    <rPh sb="2" eb="4">
      <t>カンリ</t>
    </rPh>
    <rPh sb="4" eb="6">
      <t>サンギョウ</t>
    </rPh>
    <rPh sb="6" eb="9">
      <t>ハイキブツ</t>
    </rPh>
    <rPh sb="9" eb="11">
      <t>ショリ</t>
    </rPh>
    <rPh sb="11" eb="13">
      <t>ケイカク</t>
    </rPh>
    <rPh sb="17" eb="19">
      <t>モクヒョウ</t>
    </rPh>
    <rPh sb="19" eb="20">
      <t>アタイ</t>
    </rPh>
    <phoneticPr fontId="3"/>
  </si>
  <si>
    <t>自ら再生利用を行う特別管理産業廃棄物の量</t>
    <rPh sb="9" eb="11">
      <t>トクベツ</t>
    </rPh>
    <rPh sb="11" eb="13">
      <t>カンリ</t>
    </rPh>
    <rPh sb="13" eb="15">
      <t>サンギョウ</t>
    </rPh>
    <rPh sb="15" eb="18">
      <t>ハイキブツ</t>
    </rPh>
    <phoneticPr fontId="3"/>
  </si>
  <si>
    <t>自ら熱回収を行う特別管理産業廃棄物の量</t>
    <rPh sb="8" eb="10">
      <t>トクベツ</t>
    </rPh>
    <rPh sb="10" eb="12">
      <t>カンリ</t>
    </rPh>
    <phoneticPr fontId="3"/>
  </si>
  <si>
    <t>自ら中間処理により減量する特別管理産業廃棄物の量</t>
    <rPh sb="13" eb="15">
      <t>トクベツ</t>
    </rPh>
    <rPh sb="15" eb="17">
      <t>カンリ</t>
    </rPh>
    <phoneticPr fontId="3"/>
  </si>
  <si>
    <t>自ら埋立処分を行う特別管理産業廃棄物の量</t>
    <rPh sb="9" eb="11">
      <t>トクベツ</t>
    </rPh>
    <rPh sb="11" eb="13">
      <t>カンリ</t>
    </rPh>
    <phoneticPr fontId="3"/>
  </si>
  <si>
    <t>全処理委託量</t>
    <phoneticPr fontId="3"/>
  </si>
  <si>
    <t>　①欄　当該事業場において生じた特別管理産業廃棄物の量</t>
    <rPh sb="16" eb="18">
      <t>トクベツ</t>
    </rPh>
    <rPh sb="18" eb="20">
      <t>カンリ</t>
    </rPh>
    <phoneticPr fontId="3"/>
  </si>
  <si>
    <t>５</t>
    <phoneticPr fontId="3"/>
  </si>
  <si>
    <t>５</t>
    <phoneticPr fontId="3"/>
  </si>
  <si>
    <t>５－１</t>
    <phoneticPr fontId="3"/>
  </si>
  <si>
    <t>５－２</t>
    <phoneticPr fontId="3"/>
  </si>
  <si>
    <t>③＋⑨　自ら埋立処分又は海洋投入処分を行った量</t>
    <phoneticPr fontId="3"/>
  </si>
  <si>
    <t>当該事業場における排出量</t>
    <rPh sb="9" eb="11">
      <t>ハイシュツ</t>
    </rPh>
    <phoneticPr fontId="3"/>
  </si>
  <si>
    <t>①</t>
    <phoneticPr fontId="3"/>
  </si>
  <si>
    <t>当該事業場における排出量</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</si>
  <si>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</si>
  <si>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</si>
  <si>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</si>
  <si>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チ.　廃水銀等</t>
    <rPh sb="3" eb="4">
      <t>ハイ</t>
    </rPh>
    <rPh sb="4" eb="6">
      <t>スイギン</t>
    </rPh>
    <rPh sb="6" eb="7">
      <t>トウ</t>
    </rPh>
    <phoneticPr fontId="3"/>
  </si>
  <si>
    <t>チ</t>
    <phoneticPr fontId="3"/>
  </si>
  <si>
    <t>廃水銀等</t>
    <rPh sb="0" eb="1">
      <t>ハイ</t>
    </rPh>
    <rPh sb="1" eb="3">
      <t>スイギン</t>
    </rPh>
    <rPh sb="3" eb="4">
      <t>トウ</t>
    </rPh>
    <phoneticPr fontId="3"/>
  </si>
  <si>
    <t>【特別管理産業廃棄物の種類　（ア～チ）】</t>
    <rPh sb="1" eb="3">
      <t>トクベツ</t>
    </rPh>
    <rPh sb="3" eb="5">
      <t>カンリ</t>
    </rPh>
    <phoneticPr fontId="3"/>
  </si>
  <si>
    <t>サ. 有害ばいじん　　チ. 廃水銀等
シ. 有害燃え殻
ス. 有害廃油
セ. 有害汚泥
ソ. 有害廃酸
タ. 有害廃アルカリ</t>
    <phoneticPr fontId="3"/>
  </si>
  <si>
    <t>このページは、印刷用のページですので、一切入力できません。入力は各廃棄物のフローシート「ア.特管廃油～チ.廃水銀等」にしてください。</t>
    <rPh sb="7" eb="10">
      <t>インサツヨウ</t>
    </rPh>
    <rPh sb="19" eb="21">
      <t>イッサイ</t>
    </rPh>
    <rPh sb="21" eb="23">
      <t>ニュウリョク</t>
    </rPh>
    <rPh sb="29" eb="31">
      <t>ニュウリョク</t>
    </rPh>
    <rPh sb="32" eb="33">
      <t>カク</t>
    </rPh>
    <rPh sb="33" eb="36">
      <t>ハイキブツ</t>
    </rPh>
    <rPh sb="46" eb="47">
      <t>トク</t>
    </rPh>
    <rPh sb="47" eb="48">
      <t>カン</t>
    </rPh>
    <rPh sb="48" eb="50">
      <t>ハイユ</t>
    </rPh>
    <rPh sb="53" eb="54">
      <t>ハイ</t>
    </rPh>
    <rPh sb="54" eb="56">
      <t>スイギン</t>
    </rPh>
    <rPh sb="56" eb="57">
      <t>トウ</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</si>
  <si>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</si>
  <si>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</si>
  <si>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</si>
  <si>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様式４と様式５の両方を提出する場合は、先に様式５を入力してください。様式５の情報を様式４へ反映させることができます。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</si>
  <si>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</si>
  <si>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直接入力することも可能です。</t>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</si>
  <si>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</si>
  <si>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</si>
  <si>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次に、廃棄物の種類ごとの処理フローを、シート「ア.特管廃油」から順番に各シートに記載してください。</t>
    <rPh sb="3" eb="4">
      <t>ツギ</t>
    </rPh>
    <rPh sb="6" eb="9">
      <t>ハイキブツ</t>
    </rPh>
    <rPh sb="10" eb="12">
      <t>シュルイ</t>
    </rPh>
    <rPh sb="15" eb="17">
      <t>ショリ</t>
    </rPh>
    <rPh sb="28" eb="29">
      <t>トク</t>
    </rPh>
    <rPh sb="29" eb="30">
      <t>カン</t>
    </rPh>
    <rPh sb="30" eb="32">
      <t>ハイユ</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</si>
  <si>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</si>
  <si>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電子情報処理組織の使用に関する事項
（電子マニフェストの使用に関する事項）</t>
    <rPh sb="0" eb="2">
      <t>デンシ</t>
    </rPh>
    <rPh sb="2" eb="4">
      <t>ジョウホウ</t>
    </rPh>
    <rPh sb="4" eb="6">
      <t>ショリ</t>
    </rPh>
    <rPh sb="6" eb="8">
      <t>ソシキ</t>
    </rPh>
    <rPh sb="9" eb="11">
      <t>シヨウ</t>
    </rPh>
    <rPh sb="12" eb="13">
      <t>カン</t>
    </rPh>
    <rPh sb="15" eb="17">
      <t>ジコウ</t>
    </rPh>
    <phoneticPr fontId="3"/>
  </si>
  <si>
    <t>t</t>
    <phoneticPr fontId="3"/>
  </si>
  <si>
    <t>（電子情報処理組織の使用に関して実施した取組）</t>
    <rPh sb="1" eb="5">
      <t>デンシジョウホウ</t>
    </rPh>
    <rPh sb="5" eb="7">
      <t>ショリ</t>
    </rPh>
    <rPh sb="7" eb="9">
      <t>ソシキ</t>
    </rPh>
    <rPh sb="10" eb="12">
      <t>シヨウ</t>
    </rPh>
    <rPh sb="13" eb="14">
      <t>カン</t>
    </rPh>
    <rPh sb="16" eb="18">
      <t>ジッシ</t>
    </rPh>
    <rPh sb="20" eb="22">
      <t>トリクミ</t>
    </rPh>
    <phoneticPr fontId="3"/>
  </si>
  <si>
    <t>t</t>
    <phoneticPr fontId="3"/>
  </si>
  <si>
    <r>
      <t xml:space="preserve">特別管理産業廃棄物排出量
</t>
    </r>
    <r>
      <rPr>
        <sz val="9"/>
        <rFont val="ＭＳ Ｐゴシック"/>
        <family val="3"/>
        <charset val="128"/>
      </rPr>
      <t>（ﾎﾟﾘ塩化ﾋﾞﾌｪﾆﾙ廃棄物を除く。）</t>
    </r>
    <rPh sb="0" eb="9">
      <t>トクベツカンリサンギョウハイキブツ</t>
    </rPh>
    <rPh sb="9" eb="11">
      <t>ハイシュツ</t>
    </rPh>
    <rPh sb="11" eb="12">
      <t>リョウ</t>
    </rPh>
    <phoneticPr fontId="3"/>
  </si>
  <si>
    <t>令</t>
    <rPh sb="0" eb="1">
      <t>レイ</t>
    </rPh>
    <phoneticPr fontId="3"/>
  </si>
  <si>
    <t>和</t>
    <rPh sb="0" eb="1">
      <t>ワ</t>
    </rPh>
    <phoneticPr fontId="3"/>
  </si>
  <si>
    <t>t</t>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</si>
  <si>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</si>
  <si>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</si>
  <si>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</si>
  <si>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</si>
  <si>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</si>
  <si>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</si>
  <si>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</si>
  <si>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</si>
  <si>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</si>
  <si>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</si>
  <si>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37"/>
  </si>
  <si>
    <t>製造品出荷額</t>
    <phoneticPr fontId="37"/>
  </si>
  <si>
    <t>百万円／年</t>
    <rPh sb="0" eb="2">
      <t>ヒャクマン</t>
    </rPh>
    <rPh sb="2" eb="3">
      <t>エン</t>
    </rPh>
    <rPh sb="4" eb="5">
      <t>ネン</t>
    </rPh>
    <phoneticPr fontId="3"/>
  </si>
  <si>
    <t>建設業</t>
    <phoneticPr fontId="37"/>
  </si>
  <si>
    <t>エリア内元請完成工事高</t>
    <phoneticPr fontId="37"/>
  </si>
  <si>
    <t>※　前年度実績を記入、医療機関は前年度末時点の病床数を記入。</t>
    <phoneticPr fontId="37"/>
  </si>
  <si>
    <t>医療機関</t>
    <phoneticPr fontId="37"/>
  </si>
  <si>
    <t>病床数</t>
    <phoneticPr fontId="37"/>
  </si>
  <si>
    <t>床</t>
    <rPh sb="0" eb="1">
      <t>ユカ</t>
    </rPh>
    <phoneticPr fontId="3"/>
  </si>
  <si>
    <t>その他の業種</t>
    <phoneticPr fontId="37"/>
  </si>
  <si>
    <t>売上高</t>
    <phoneticPr fontId="37"/>
  </si>
  <si>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</si>
  <si>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</si>
  <si>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(1) 　　①欄には、日本標準産業分類（中分類）の区分を記入してください。</t>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</si>
  <si>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（前年度実績）、医療機関の場合における病床数（前年度末時点）等の業種に応じ事業規模が分かるような
　　　　前年度の実績を記入してください。</t>
    <phoneticPr fontId="3"/>
  </si>
  <si>
    <t>有害
廃アルカリ</t>
    <phoneticPr fontId="3"/>
  </si>
  <si>
    <t>指定
下水汚泥</t>
    <phoneticPr fontId="3"/>
  </si>
  <si>
    <t>感染性
廃棄物</t>
    <phoneticPr fontId="3"/>
  </si>
  <si>
    <t>　「当該事業場において現に行っている事業に関する事項」の欄は、以下に従って記入してください。</t>
    <phoneticPr fontId="3"/>
  </si>
  <si>
    <t>　第１面の※欄には、何も記入しないでください。</t>
    <rPh sb="1" eb="2">
      <t>ダイ</t>
    </rPh>
    <rPh sb="3" eb="4">
      <t>メン</t>
    </rPh>
    <phoneticPr fontId="3"/>
  </si>
  <si>
    <t>　第２面（様式５-２）の左下の表には、項目ごとに、特別管理産業廃棄物処理計画に記載したそれぞれの実績値を記入してください。</t>
    <rPh sb="25" eb="27">
      <t>トクベツ</t>
    </rPh>
    <rPh sb="27" eb="29">
      <t>カンリ</t>
    </rPh>
    <rPh sb="29" eb="31">
      <t>サンギョウ</t>
    </rPh>
    <rPh sb="31" eb="34">
      <t>ハイキブツ</t>
    </rPh>
    <rPh sb="34" eb="36">
      <t>ショリ</t>
    </rPh>
    <rPh sb="36" eb="38">
      <t>ケイカク</t>
    </rPh>
    <rPh sb="39" eb="41">
      <t>キサイ</t>
    </rPh>
    <rPh sb="48" eb="51">
      <t>ジッセキチ</t>
    </rPh>
    <rPh sb="52" eb="54">
      <t>キニュウ</t>
    </rPh>
    <phoneticPr fontId="3"/>
  </si>
  <si>
    <t>(１)</t>
    <phoneticPr fontId="3"/>
  </si>
  <si>
    <t>(２)</t>
    <phoneticPr fontId="3"/>
  </si>
  <si>
    <t>(３)</t>
    <phoneticPr fontId="3"/>
  </si>
  <si>
    <t>　②欄　(１)の量のうち、中間処理をせず直接自ら再生利用した量</t>
    <rPh sb="13" eb="15">
      <t>チュウカン</t>
    </rPh>
    <rPh sb="15" eb="17">
      <t>ショリ</t>
    </rPh>
    <phoneticPr fontId="3"/>
  </si>
  <si>
    <t>　③欄　(１)の量のうち、中間処理をせず直接自ら埋立処分した量</t>
    <rPh sb="13" eb="15">
      <t>チュウカン</t>
    </rPh>
    <rPh sb="15" eb="17">
      <t>ショリ</t>
    </rPh>
    <phoneticPr fontId="3"/>
  </si>
  <si>
    <t>(４)</t>
    <phoneticPr fontId="3"/>
  </si>
  <si>
    <t>　④欄　(１)の量のうち、自ら中間処理をした特別管理産業廃棄物の当該中間処理前の量</t>
    <rPh sb="22" eb="24">
      <t>トクベツ</t>
    </rPh>
    <rPh sb="24" eb="26">
      <t>カンリ</t>
    </rPh>
    <rPh sb="26" eb="28">
      <t>サンギョウ</t>
    </rPh>
    <rPh sb="28" eb="31">
      <t>ハイキブツ</t>
    </rPh>
    <rPh sb="32" eb="34">
      <t>トウガイ</t>
    </rPh>
    <rPh sb="34" eb="36">
      <t>チュウカン</t>
    </rPh>
    <rPh sb="36" eb="38">
      <t>ショリ</t>
    </rPh>
    <rPh sb="38" eb="39">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</si>
  <si>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</si>
  <si>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</si>
  <si>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</si>
  <si>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</si>
  <si>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</si>
  <si>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</si>
  <si>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</si>
  <si>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</si>
  <si>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</si>
  <si>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</si>
  <si>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</si>
  <si>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</si>
  <si>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（第１面）</t>
    <rPh sb="1" eb="2">
      <t>ダイ</t>
    </rPh>
    <rPh sb="3" eb="4">
      <t>メン</t>
    </rPh>
    <phoneticPr fontId="3"/>
  </si>
  <si>
    <t>(2)</t>
    <phoneticPr fontId="3"/>
  </si>
  <si>
    <t>(9)</t>
    <phoneticPr fontId="3"/>
  </si>
  <si>
    <t>(1)</t>
    <phoneticPr fontId="3"/>
  </si>
  <si>
    <t>(3)</t>
    <phoneticPr fontId="3"/>
  </si>
  <si>
    <t>(4)</t>
    <phoneticPr fontId="3"/>
  </si>
  <si>
    <t>(5)</t>
    <phoneticPr fontId="3"/>
  </si>
  <si>
    <t>(6)</t>
    <phoneticPr fontId="3"/>
  </si>
  <si>
    <t>(7)</t>
    <phoneticPr fontId="3"/>
  </si>
  <si>
    <t>(8)</t>
    <phoneticPr fontId="3"/>
  </si>
  <si>
    <t>　②欄　(1)の量のうち、中間処理をせず直接自ら再生利用した量</t>
    <rPh sb="13" eb="15">
      <t>チュウカン</t>
    </rPh>
    <rPh sb="15" eb="17">
      <t>ショリ</t>
    </rPh>
    <phoneticPr fontId="3"/>
  </si>
  <si>
    <t>　③欄　(1)の量のうち、中間処理をせず直接自ら埋立処分した量</t>
    <rPh sb="13" eb="15">
      <t>チュウカン</t>
    </rPh>
    <rPh sb="15" eb="17">
      <t>ショリ</t>
    </rPh>
    <phoneticPr fontId="3"/>
  </si>
  <si>
    <t>　④欄　(1)の量のうち、自ら中間処理をした特別管理産業廃棄物の当該中間処理前の量</t>
    <rPh sb="22" eb="24">
      <t>トクベツ</t>
    </rPh>
    <rPh sb="24" eb="26">
      <t>カンリ</t>
    </rPh>
    <rPh sb="26" eb="28">
      <t>サンギョウ</t>
    </rPh>
    <rPh sb="28" eb="31">
      <t>ハイキブツ</t>
    </rPh>
    <rPh sb="32" eb="34">
      <t>トウガイ</t>
    </rPh>
    <rPh sb="34" eb="36">
      <t>チュウカン</t>
    </rPh>
    <rPh sb="36" eb="38">
      <t>ショリ</t>
    </rPh>
    <rPh sb="38" eb="39">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</si>
  <si>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</si>
  <si>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</si>
  <si>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</si>
  <si>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</si>
  <si>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（様式１から反映→提出先、提出者情報、事業場情報、事業の種類、事業規模）</t>
    <rPh sb="1" eb="3">
      <t>ヨウシキ</t>
    </rPh>
    <rPh sb="6" eb="8">
      <t>ハンエイ</t>
    </rPh>
    <rPh sb="9" eb="11">
      <t>テイシュツ</t>
    </rPh>
    <rPh sb="11" eb="12">
      <t>サキ</t>
    </rPh>
    <rPh sb="13" eb="16">
      <t>テイシュツシャ</t>
    </rPh>
    <rPh sb="16" eb="18">
      <t>ジョウホウ</t>
    </rPh>
    <rPh sb="19" eb="22">
      <t>ジギョウジョウ</t>
    </rPh>
    <rPh sb="22" eb="24">
      <t>ジョウホウ</t>
    </rPh>
    <rPh sb="25" eb="27">
      <t>ジギョウ</t>
    </rPh>
    <rPh sb="28" eb="30">
      <t>シュルイ</t>
    </rPh>
    <rPh sb="31" eb="35">
      <t>ジギョウキボ</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</si>
  <si>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</si>
  <si>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</si>
  <si>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⑬　認定熱回収業者への処理委託量</t>
    <phoneticPr fontId="3"/>
  </si>
  <si>
    <t>⑭　認定熱回収業者以外の熱回収を行う業者への処理委託量</t>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</si>
  <si>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</si>
  <si>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</si>
  <si>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</si>
  <si>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</si>
  <si>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3"/>
  </si>
  <si>
    <t>認定熱回収業者への処理委託量</t>
    <phoneticPr fontId="3"/>
  </si>
  <si>
    <t>←電子マニフェストの使用に関して記載をお願いいたします。</t>
    <rPh sb="1" eb="3">
      <t>デンシ</t>
    </rPh>
    <rPh sb="10" eb="12">
      <t>シヨウ</t>
    </rPh>
    <rPh sb="13" eb="14">
      <t>カン</t>
    </rPh>
    <rPh sb="16" eb="18">
      <t>キサイ</t>
    </rPh>
    <rPh sb="20" eb="21">
      <t>ネガ</t>
    </rPh>
    <phoneticPr fontId="3"/>
  </si>
  <si>
    <t>自主管理事業登録番号</t>
    <rPh sb="0" eb="4">
      <t>ジシュカンリ</t>
    </rPh>
    <rPh sb="4" eb="6">
      <t>ジギョウ</t>
    </rPh>
    <rPh sb="6" eb="8">
      <t>トウロク</t>
    </rPh>
    <rPh sb="8" eb="10">
      <t>バンゴウ</t>
    </rPh>
    <phoneticPr fontId="3"/>
  </si>
  <si>
    <t>（第2面）</t>
    <phoneticPr fontId="3"/>
  </si>
  <si>
    <t xml:space="preserve"> 本ファイルは閉じ、2026form6.xlsmを開き「⑧事業場情報等の反映」をクリックして下さい。</t>
    <rPh sb="29" eb="32">
      <t>ジギョウジョウ</t>
    </rPh>
    <rPh sb="32" eb="34">
      <t>ジョウホウ</t>
    </rPh>
    <rPh sb="34" eb="35">
      <t>トウ</t>
    </rPh>
    <phoneticPr fontId="3"/>
  </si>
  <si>
    <r>
      <t>　＊　印刷を行いたい場合は、</t>
    </r>
    <r>
      <rPr>
        <b/>
        <u/>
        <sz val="11"/>
        <color rgb="FFFF0000"/>
        <rFont val="ＭＳ Ｐゴシック"/>
        <family val="3"/>
        <charset val="128"/>
      </rPr>
      <t>本ファイルを閉じ、2026form6.xlsmを開き「印刷ボタン（様式５）」をクリックしてください。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</si>
  <si>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廃棄物の処理及び清掃に関する法律第12条の２第11項の規定に基づき、令和</t>
    </r>
    <r>
      <rPr>
        <u/>
        <sz val="11"/>
        <rFont val="ＭＳ Ｐゴシック"/>
        <family val="3"/>
        <charset val="128"/>
      </rPr>
      <t>７</t>
    </r>
    <r>
      <rPr>
        <sz val="11"/>
        <rFont val="ＭＳ Ｐゴシック"/>
        <family val="3"/>
        <charset val="128"/>
      </rPr>
      <t>年度の特別管理産業廃棄物処理計画の実施状況を報告します。</t>
    </r>
    <rPh sb="35" eb="37">
      <t>レイワ</t>
    </rPh>
    <rPh sb="41" eb="43">
      <t>トクベツ</t>
    </rPh>
    <rPh sb="43" eb="45">
      <t>カンリ</t>
    </rPh>
    <rPh sb="55" eb="57">
      <t>ジッシ</t>
    </rPh>
    <rPh sb="57" eb="59">
      <t>ジョウキョウ</t>
    </rPh>
    <rPh sb="60" eb="62">
      <t>ホウコク</t>
    </rPh>
    <phoneticPr fontId="3"/>
  </si>
  <si>
    <r>
      <t xml:space="preserve">令和 </t>
    </r>
    <r>
      <rPr>
        <u/>
        <sz val="10"/>
        <rFont val="ＭＳ Ｐゴシック"/>
        <family val="3"/>
        <charset val="128"/>
      </rPr>
      <t>７</t>
    </r>
    <r>
      <rPr>
        <sz val="10"/>
        <rFont val="ＭＳ Ｐゴシック"/>
        <family val="3"/>
        <charset val="128"/>
      </rPr>
      <t xml:space="preserve">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</si>
  <si>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前々年度（令和</t>
    </r>
    <r>
      <rPr>
        <u/>
        <sz val="10"/>
        <rFont val="ＭＳ Ｐゴシック"/>
        <family val="3"/>
        <charset val="128"/>
      </rPr>
      <t>６</t>
    </r>
    <r>
      <rPr>
        <sz val="10"/>
        <rFont val="ＭＳ Ｐゴシック"/>
        <family val="3"/>
        <charset val="128"/>
      </rPr>
      <t>年度）</t>
    </r>
    <rPh sb="5" eb="7">
      <t>レイワ</t>
    </rPh>
    <rPh sb="8" eb="10">
      <t>ネンド</t>
    </rPh>
    <phoneticPr fontId="3"/>
  </si>
  <si>
    <r>
      <t>前 年 度（令和</t>
    </r>
    <r>
      <rPr>
        <u/>
        <sz val="10"/>
        <rFont val="ＭＳ Ｐゴシック"/>
        <family val="3"/>
        <charset val="128"/>
      </rPr>
      <t>７</t>
    </r>
    <r>
      <rPr>
        <sz val="10"/>
        <rFont val="ＭＳ Ｐゴシック"/>
        <family val="3"/>
        <charset val="128"/>
      </rPr>
      <t>年度）</t>
    </r>
    <rPh sb="6" eb="8">
      <t>レイワ</t>
    </rPh>
    <rPh sb="9" eb="11">
      <t>ネンド</t>
    </rPh>
    <rPh sb="10" eb="11">
      <t>ド</t>
    </rPh>
    <phoneticPr fontId="3"/>
  </si>
  <si>
    <t>　当該年度（令和８年度）の６月30日までに提出してください。</t>
    <rPh sb="1" eb="3">
      <t>トウガイ</t>
    </rPh>
    <rPh sb="3" eb="5">
      <t>ネンド</t>
    </rPh>
    <rPh sb="6" eb="8">
      <t>レイワ</t>
    </rPh>
    <phoneticPr fontId="3"/>
  </si>
  <si>
    <r>
      <t>　「特別管理産業廃棄物処理計画における目標値」の欄には、前年度（令和</t>
    </r>
    <r>
      <rPr>
        <u/>
        <sz val="10"/>
        <rFont val="ＭＳ Ｐゴシック"/>
        <family val="3"/>
        <charset val="128"/>
      </rPr>
      <t>７</t>
    </r>
    <r>
      <rPr>
        <sz val="10"/>
        <rFont val="ＭＳ Ｐゴシック"/>
        <family val="3"/>
        <charset val="128"/>
      </rPr>
      <t>年度）提出の特別管理産業廃棄物処理計画に記載した目標量を記入してください。</t>
    </r>
    <rPh sb="2" eb="4">
      <t>トクベツ</t>
    </rPh>
    <rPh sb="4" eb="6">
      <t>カンリ</t>
    </rPh>
    <rPh sb="11" eb="13">
      <t>ショリ</t>
    </rPh>
    <rPh sb="13" eb="15">
      <t>ケイカク</t>
    </rPh>
    <rPh sb="21" eb="22">
      <t>アタイ</t>
    </rPh>
    <rPh sb="32" eb="34">
      <t>レイワ</t>
    </rPh>
    <rPh sb="41" eb="43">
      <t>トクベツ</t>
    </rPh>
    <rPh sb="43" eb="45">
      <t>カンリ</t>
    </rPh>
    <rPh sb="61" eb="62">
      <t>リョウ</t>
    </rPh>
    <phoneticPr fontId="3"/>
  </si>
  <si>
    <r>
      <t>　第2面（様式５-２）には、前年度（令和</t>
    </r>
    <r>
      <rPr>
        <u/>
        <sz val="10"/>
        <rFont val="ＭＳ Ｐゴシック"/>
        <family val="3"/>
        <charset val="128"/>
      </rPr>
      <t>７</t>
    </r>
    <r>
      <rPr>
        <sz val="10"/>
        <rFont val="ＭＳ Ｐゴシック"/>
        <family val="3"/>
        <charset val="128"/>
      </rPr>
      <t>年度）の特別管理産業廃棄物処理実績に関して①～⑭の欄のそれぞれに、(1)から(14)に掲げる量を記入してください。</t>
    </r>
    <rPh sb="1" eb="2">
      <t>ダイ</t>
    </rPh>
    <rPh sb="3" eb="4">
      <t>メン</t>
    </rPh>
    <rPh sb="5" eb="7">
      <t>ヨウシキ</t>
    </rPh>
    <rPh sb="18" eb="20">
      <t>レイワ</t>
    </rPh>
    <rPh sb="25" eb="27">
      <t>トクベツ</t>
    </rPh>
    <rPh sb="27" eb="29">
      <t>カンリ</t>
    </rPh>
    <phoneticPr fontId="3"/>
  </si>
  <si>
    <r>
      <t>　「電子情報処理組織の使用に関する事項」の欄は、前々年度（令和</t>
    </r>
    <r>
      <rPr>
        <u/>
        <sz val="10"/>
        <rFont val="ＭＳ Ｐゴシック"/>
        <family val="3"/>
        <charset val="128"/>
      </rPr>
      <t>６</t>
    </r>
    <r>
      <rPr>
        <sz val="10"/>
        <rFont val="ＭＳ Ｐゴシック"/>
        <family val="3"/>
        <charset val="128"/>
      </rPr>
      <t>年度）及び前年度（令和</t>
    </r>
    <r>
      <rPr>
        <u/>
        <sz val="10"/>
        <rFont val="ＭＳ Ｐゴシック"/>
        <family val="3"/>
        <charset val="128"/>
      </rPr>
      <t>７</t>
    </r>
    <r>
      <rPr>
        <sz val="10"/>
        <rFont val="ＭＳ Ｐゴシック"/>
        <family val="3"/>
        <charset val="128"/>
      </rPr>
      <t>年度）における特別管理産業廃棄物の排出量（ポリ塩化ビフェニル廃棄物（令第２条の４第５号イからハまでに掲げるものをいう。）を除く。）並びに電子情報処理組織使用義務者にあっては前年度（令和</t>
    </r>
    <r>
      <rPr>
        <u/>
        <sz val="10"/>
        <rFont val="ＭＳ Ｐゴシック"/>
        <family val="3"/>
        <charset val="128"/>
      </rPr>
      <t>７</t>
    </r>
    <r>
      <rPr>
        <sz val="10"/>
        <rFont val="ＭＳ Ｐゴシック"/>
        <family val="3"/>
        <charset val="128"/>
      </rPr>
      <t>年度）に実施した電子情報処理組織に関する取組（情報処理センターへの登録が困難な場合として廃棄物の処理及び清掃に関する法律成功規則第８条の31の４に該当したときは、その旨及び理由を含む。）について記入すること。</t>
    </r>
    <rPh sb="2" eb="10">
      <t>デンシジョウホウショリソシキ</t>
    </rPh>
    <rPh sb="11" eb="13">
      <t>シヨウ</t>
    </rPh>
    <rPh sb="14" eb="15">
      <t>カン</t>
    </rPh>
    <rPh sb="17" eb="19">
      <t>ジコウ</t>
    </rPh>
    <rPh sb="21" eb="22">
      <t>ラン</t>
    </rPh>
    <rPh sb="24" eb="26">
      <t>ゼンゼン</t>
    </rPh>
    <rPh sb="26" eb="28">
      <t>ネンド</t>
    </rPh>
    <rPh sb="29" eb="31">
      <t>レイワ</t>
    </rPh>
    <rPh sb="32" eb="34">
      <t>ネンド</t>
    </rPh>
    <rPh sb="35" eb="36">
      <t>オヨ</t>
    </rPh>
    <rPh sb="37" eb="40">
      <t>ゼンネンド</t>
    </rPh>
    <rPh sb="51" eb="53">
      <t>トクベツ</t>
    </rPh>
    <rPh sb="53" eb="55">
      <t>カンリ</t>
    </rPh>
    <rPh sb="55" eb="60">
      <t>サンギョウハイキブツ</t>
    </rPh>
    <rPh sb="61" eb="64">
      <t>ハイシュツリョウ</t>
    </rPh>
    <rPh sb="67" eb="69">
      <t>エンカ</t>
    </rPh>
    <rPh sb="74" eb="77">
      <t>ハイキブツ</t>
    </rPh>
    <rPh sb="78" eb="79">
      <t>レイ</t>
    </rPh>
    <rPh sb="79" eb="80">
      <t>ダイ</t>
    </rPh>
    <rPh sb="81" eb="82">
      <t>ジョウ</t>
    </rPh>
    <rPh sb="84" eb="85">
      <t>ダイ</t>
    </rPh>
    <rPh sb="86" eb="87">
      <t>ゴウ</t>
    </rPh>
    <rPh sb="94" eb="95">
      <t>カカ</t>
    </rPh>
    <rPh sb="105" eb="106">
      <t>ノゾ</t>
    </rPh>
    <rPh sb="109" eb="110">
      <t>ナラ</t>
    </rPh>
    <rPh sb="112" eb="114">
      <t>デンシ</t>
    </rPh>
    <rPh sb="114" eb="116">
      <t>ジョウホウ</t>
    </rPh>
    <rPh sb="116" eb="118">
      <t>ショリ</t>
    </rPh>
    <rPh sb="118" eb="120">
      <t>ソシキ</t>
    </rPh>
    <rPh sb="120" eb="122">
      <t>シヨウ</t>
    </rPh>
    <rPh sb="122" eb="124">
      <t>ギム</t>
    </rPh>
    <rPh sb="124" eb="125">
      <t>シャ</t>
    </rPh>
    <rPh sb="130" eb="132">
      <t>ゼンネン</t>
    </rPh>
    <rPh sb="132" eb="133">
      <t>ド</t>
    </rPh>
    <rPh sb="141" eb="143">
      <t>ジッシ</t>
    </rPh>
    <rPh sb="145" eb="147">
      <t>デンシ</t>
    </rPh>
    <rPh sb="147" eb="149">
      <t>ジョウホウ</t>
    </rPh>
    <rPh sb="149" eb="151">
      <t>ショリ</t>
    </rPh>
    <rPh sb="151" eb="153">
      <t>ソシキ</t>
    </rPh>
    <rPh sb="154" eb="155">
      <t>カン</t>
    </rPh>
    <rPh sb="157" eb="159">
      <t>トリクミ</t>
    </rPh>
    <rPh sb="160" eb="164">
      <t>ジョウホウショリ</t>
    </rPh>
    <rPh sb="170" eb="172">
      <t>トウロク</t>
    </rPh>
    <rPh sb="173" eb="175">
      <t>コンナン</t>
    </rPh>
    <rPh sb="176" eb="178">
      <t>バアイ</t>
    </rPh>
    <rPh sb="181" eb="184">
      <t>ハイキブツ</t>
    </rPh>
    <rPh sb="185" eb="187">
      <t>ショリ</t>
    </rPh>
    <rPh sb="187" eb="188">
      <t>オヨ</t>
    </rPh>
    <rPh sb="189" eb="191">
      <t>セイソウ</t>
    </rPh>
    <rPh sb="192" eb="193">
      <t>カン</t>
    </rPh>
    <rPh sb="195" eb="197">
      <t>ホウリツ</t>
    </rPh>
    <rPh sb="197" eb="199">
      <t>セイコウ</t>
    </rPh>
    <rPh sb="199" eb="201">
      <t>キソク</t>
    </rPh>
    <rPh sb="201" eb="202">
      <t>ダイ</t>
    </rPh>
    <rPh sb="203" eb="204">
      <t>ジョウ</t>
    </rPh>
    <rPh sb="210" eb="212">
      <t>ガイトウ</t>
    </rPh>
    <rPh sb="220" eb="221">
      <t>ムネ</t>
    </rPh>
    <rPh sb="221" eb="222">
      <t>オヨ</t>
    </rPh>
    <rPh sb="223" eb="225">
      <t>リユウ</t>
    </rPh>
    <rPh sb="226" eb="227">
      <t>フク</t>
    </rPh>
    <rPh sb="234" eb="236">
      <t>キニュウ</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</si>
  <si>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t>
    </r>
    <r>
      <rPr>
        <u/>
        <sz val="10"/>
        <rFont val="ＭＳ Ｐゴシック"/>
        <family val="3"/>
        <charset val="128"/>
      </rPr>
      <t>７</t>
    </r>
    <r>
      <rPr>
        <sz val="10"/>
        <rFont val="ＭＳ Ｐゴシック"/>
        <family val="3"/>
        <charset val="128"/>
      </rPr>
      <t>年度目標値を記載してください。下表の右列は、右上フローに記載された令和</t>
    </r>
    <r>
      <rPr>
        <u/>
        <sz val="10"/>
        <rFont val="ＭＳ Ｐゴシック"/>
        <family val="3"/>
        <charset val="128"/>
      </rPr>
      <t>７</t>
    </r>
    <r>
      <rPr>
        <sz val="10"/>
        <rFont val="ＭＳ Ｐゴシック"/>
        <family val="3"/>
        <charset val="128"/>
      </rPr>
      <t>年度実績値が自動的に計算されます。</t>
    </r>
    <rPh sb="0" eb="1">
      <t>チュウ</t>
    </rPh>
    <rPh sb="2" eb="4">
      <t>ミギウエ</t>
    </rPh>
    <rPh sb="11" eb="13">
      <t>レイワ</t>
    </rPh>
    <rPh sb="14" eb="16">
      <t>ネンド</t>
    </rPh>
    <rPh sb="15" eb="16">
      <t>ド</t>
    </rPh>
    <rPh sb="17" eb="20">
      <t>ジッセキチ</t>
    </rPh>
    <rPh sb="21" eb="23">
      <t>キサイ</t>
    </rPh>
    <rPh sb="30" eb="32">
      <t>カヒョウ</t>
    </rPh>
    <rPh sb="33" eb="35">
      <t>チュウオウ</t>
    </rPh>
    <rPh sb="35" eb="36">
      <t>レツ</t>
    </rPh>
    <rPh sb="39" eb="41">
      <t>レイワ</t>
    </rPh>
    <rPh sb="42" eb="44">
      <t>ネンド</t>
    </rPh>
    <rPh sb="43" eb="44">
      <t>ド</t>
    </rPh>
    <rPh sb="44" eb="47">
      <t>モクヒョウチ</t>
    </rPh>
    <rPh sb="48" eb="50">
      <t>キサイ</t>
    </rPh>
    <rPh sb="57" eb="59">
      <t>カヒョウ</t>
    </rPh>
    <rPh sb="60" eb="61">
      <t>ミギ</t>
    </rPh>
    <rPh sb="61" eb="62">
      <t>レツ</t>
    </rPh>
    <rPh sb="64" eb="66">
      <t>ミギウエ</t>
    </rPh>
    <rPh sb="70" eb="72">
      <t>キサイ</t>
    </rPh>
    <rPh sb="75" eb="77">
      <t>レイワ</t>
    </rPh>
    <rPh sb="78" eb="80">
      <t>ネンド</t>
    </rPh>
    <rPh sb="80" eb="83">
      <t>ジッセキチ</t>
    </rPh>
    <rPh sb="84" eb="87">
      <t>ジドウテキ</t>
    </rPh>
    <rPh sb="88" eb="90">
      <t>ケイサン</t>
    </rPh>
    <phoneticPr fontId="3"/>
  </si>
  <si>
    <r>
      <t>令和</t>
    </r>
    <r>
      <rPr>
        <u/>
        <sz val="11"/>
        <rFont val="ＭＳ Ｐゴシック"/>
        <family val="3"/>
        <charset val="128"/>
      </rPr>
      <t>７</t>
    </r>
    <r>
      <rPr>
        <sz val="11"/>
        <rFont val="ＭＳ Ｐゴシック"/>
        <family val="3"/>
        <charset val="128"/>
      </rPr>
      <t>年度に発生した特別管理産業廃棄物ごとの量と処理計画の実施結果</t>
    </r>
    <rPh sb="10" eb="12">
      <t>トクベツ</t>
    </rPh>
    <rPh sb="12" eb="14">
      <t>カンリ</t>
    </rPh>
    <rPh sb="29" eb="31">
      <t>ジッシ</t>
    </rPh>
    <rPh sb="31" eb="33">
      <t>ケッカ</t>
    </rPh>
    <phoneticPr fontId="3"/>
  </si>
  <si>
    <r>
      <t>令和</t>
    </r>
    <r>
      <rPr>
        <u/>
        <sz val="10"/>
        <rFont val="ＭＳ Ｐゴシック"/>
        <family val="3"/>
        <charset val="128"/>
      </rPr>
      <t>７</t>
    </r>
    <r>
      <rPr>
        <sz val="10"/>
        <rFont val="ＭＳ Ｐゴシック"/>
        <family val="3"/>
        <charset val="128"/>
      </rPr>
      <t>年度
目標値</t>
    </r>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</si>
  <si>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</si>
  <si>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令和  8年   6月  26日</t>
    <phoneticPr fontId="3"/>
  </si>
  <si>
    <t>横浜市中区吉田町65番地
清水建設株式会社　横浜支店</t>
    <phoneticPr fontId="3"/>
  </si>
  <si>
    <t>執行役員支店長　富永　秀行</t>
    <phoneticPr fontId="3"/>
  </si>
  <si>
    <t>清水建設株式会社　横浜支店</t>
    <phoneticPr fontId="3"/>
  </si>
  <si>
    <t>横浜市中区吉田町65番地</t>
    <phoneticPr fontId="3"/>
  </si>
  <si>
    <t>045-261-3981</t>
    <phoneticPr fontId="3"/>
  </si>
  <si>
    <t>横浜市長</t>
    <phoneticPr fontId="3"/>
  </si>
  <si>
    <t>Ｄ－建設業</t>
    <phoneticPr fontId="3"/>
  </si>
  <si>
    <t>総合工事業</t>
    <phoneticPr fontId="3"/>
  </si>
  <si>
    <t>○</t>
  </si>
  <si>
    <t>045-253-2245</t>
    <phoneticPr fontId="3"/>
  </si>
  <si>
    <t>・既に電子マニフェストを運用している。
・電子マニフェスト対応業者のみ委託契約を締結している。</t>
    <phoneticPr fontId="3"/>
  </si>
  <si>
    <t>683名</t>
    <rPh sb="3" eb="4">
      <t>メイ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</si>
</sst>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_ ;[Red]\-#,##0.0\ "/>
    <numFmt numFmtId="177" formatCode="#,##0.0;[Red]\-#,##0.0"/>
    <numFmt numFmtId="178" formatCode="_ * #,###.0_ ;_ * \-#,###.0_ ;_ * &quot;&quot;_ ;_ @_ "/>
    <numFmt numFmtId="179" formatCode="\(\ \ \ \ \ ###\ \ \ \ \ \)"/>
    <numFmt numFmtId="180" formatCode="0;0;"/>
    <numFmt numFmtId="181" formatCode="#,##0.00_ ;[Red]\-#,##0.00\ "/>
    <numFmt numFmtId="182" formatCode="#,##0_ "/>
    <numFmt numFmtId="183" formatCode="_ * #,##0.00_ ;_ * \-#,##0.00_ ;_ * &quot;&quot;_ ;_ @_ "/>
  </numFmts>
  <fonts count="4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16"/>
      <name val="ＭＳ Ｐゴシック"/>
      <family val="3"/>
      <charset val="128"/>
    </font>
    <font>
      <sz val="12"/>
      <color indexed="10"/>
      <name val="HG創英角ﾎﾟｯﾌﾟ体"/>
      <family val="3"/>
      <charset val="128"/>
    </font>
    <font>
      <b/>
      <sz val="10"/>
      <color indexed="81"/>
      <name val="ＭＳ Ｐゴシック"/>
      <family val="3"/>
      <charset val="128"/>
    </font>
    <font>
      <sz val="8"/>
      <color indexed="48"/>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b/>
      <u/>
      <sz val="11"/>
      <color indexed="10"/>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b/>
      <sz val="9"/>
      <color indexed="81"/>
      <name val="MS P 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rgb="FFFFCC99"/>
        <bgColor indexed="64"/>
      </patternFill>
    </fill>
  </fills>
  <borders count="140">
    <border>
      <left/>
      <right/>
      <top/>
      <bottom/>
      <diagonal/>
    </border>
    <border>
      <left/>
      <right/>
      <top style="thin">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double">
        <color indexed="64"/>
      </bottom>
      <diagonal/>
    </border>
    <border>
      <left/>
      <right style="medium">
        <color indexed="64"/>
      </right>
      <top style="double">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double">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style="hair">
        <color indexed="64"/>
      </bottom>
      <diagonal/>
    </border>
    <border>
      <left/>
      <right style="thin">
        <color indexed="64"/>
      </right>
      <top style="hair">
        <color indexed="64"/>
      </top>
      <bottom style="medium">
        <color indexed="64"/>
      </bottom>
      <diagonal/>
    </border>
    <border>
      <left/>
      <right style="thin">
        <color indexed="64"/>
      </right>
      <top style="medium">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736">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7" fillId="0" borderId="0" xfId="0" applyFont="1">
      <alignment vertical="center"/>
    </xf>
    <xf numFmtId="0" fontId="5"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9" xfId="4" applyFont="1" applyBorder="1"/>
    <xf numFmtId="0" fontId="16" fillId="0" borderId="0" xfId="4" applyFont="1"/>
    <xf numFmtId="0" fontId="4" fillId="0" borderId="10" xfId="4" applyFont="1" applyBorder="1"/>
    <xf numFmtId="0" fontId="4" fillId="0" borderId="10" xfId="4" applyFont="1" applyBorder="1" applyAlignment="1">
      <alignment horizontal="left" vertical="center"/>
    </xf>
    <xf numFmtId="0" fontId="4" fillId="0" borderId="10" xfId="4" applyFont="1" applyBorder="1" applyAlignment="1">
      <alignment horizontal="right" vertical="center"/>
    </xf>
    <xf numFmtId="0" fontId="4" fillId="0" borderId="10" xfId="4" applyFont="1" applyBorder="1" applyAlignment="1">
      <alignment vertical="center"/>
    </xf>
    <xf numFmtId="0" fontId="4" fillId="0" borderId="11"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2" xfId="4" applyFont="1" applyBorder="1" applyAlignment="1">
      <alignment horizontal="left" vertical="center"/>
    </xf>
    <xf numFmtId="0" fontId="4" fillId="0" borderId="0" xfId="4" applyFont="1" applyAlignment="1">
      <alignment vertical="top"/>
    </xf>
    <xf numFmtId="0" fontId="4" fillId="0" borderId="13" xfId="4" applyFont="1" applyBorder="1" applyAlignment="1">
      <alignment vertical="top"/>
    </xf>
    <xf numFmtId="0" fontId="4" fillId="0" borderId="9" xfId="4" applyFont="1" applyBorder="1" applyAlignment="1">
      <alignment vertical="top"/>
    </xf>
    <xf numFmtId="0" fontId="4" fillId="0" borderId="14" xfId="4" applyFont="1" applyBorder="1" applyAlignment="1">
      <alignment vertical="top"/>
    </xf>
    <xf numFmtId="0" fontId="4" fillId="0" borderId="0" xfId="4" applyFont="1" applyAlignment="1">
      <alignment horizontal="right"/>
    </xf>
    <xf numFmtId="38" fontId="18"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1" xfId="1" applyFont="1" applyBorder="1" applyAlignment="1">
      <alignment vertical="center" wrapText="1"/>
    </xf>
    <xf numFmtId="38" fontId="4" fillId="0" borderId="15" xfId="1" applyFont="1" applyBorder="1" applyAlignment="1">
      <alignment horizontal="center" vertical="center" wrapText="1"/>
    </xf>
    <xf numFmtId="38" fontId="0" fillId="0" borderId="16" xfId="1" applyFont="1" applyBorder="1" applyAlignment="1">
      <alignment vertical="center" wrapText="1"/>
    </xf>
    <xf numFmtId="38" fontId="0" fillId="0" borderId="17" xfId="1" applyFont="1" applyBorder="1" applyAlignment="1">
      <alignment vertical="center" wrapText="1"/>
    </xf>
    <xf numFmtId="38" fontId="4" fillId="0" borderId="17" xfId="1" applyFont="1" applyBorder="1" applyAlignment="1">
      <alignment vertical="center" wrapText="1"/>
    </xf>
    <xf numFmtId="38" fontId="4" fillId="0" borderId="18" xfId="1" applyFont="1" applyBorder="1" applyAlignment="1">
      <alignment vertical="center" wrapText="1"/>
    </xf>
    <xf numFmtId="38" fontId="4" fillId="0" borderId="9" xfId="1" applyFont="1" applyBorder="1" applyAlignment="1">
      <alignment vertical="center" wrapText="1"/>
    </xf>
    <xf numFmtId="38" fontId="4" fillId="0" borderId="19" xfId="1" applyFont="1" applyBorder="1" applyAlignment="1">
      <alignment horizontal="center" vertical="center" shrinkToFit="1"/>
    </xf>
    <xf numFmtId="38" fontId="4" fillId="0" borderId="20" xfId="1" applyFont="1" applyBorder="1" applyAlignment="1">
      <alignment vertical="center" wrapText="1"/>
    </xf>
    <xf numFmtId="38" fontId="4" fillId="0" borderId="0" xfId="1" applyFont="1" applyBorder="1" applyAlignment="1">
      <alignment vertical="center" wrapText="1"/>
    </xf>
    <xf numFmtId="38" fontId="4" fillId="0" borderId="21" xfId="1" applyFont="1" applyBorder="1" applyAlignment="1">
      <alignment vertical="center" wrapText="1"/>
    </xf>
    <xf numFmtId="38" fontId="4" fillId="0" borderId="7"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vertical="center" wrapText="1"/>
    </xf>
    <xf numFmtId="38" fontId="4" fillId="0" borderId="0" xfId="1" applyFont="1" applyAlignment="1">
      <alignment horizontal="center" vertical="center" wrapText="1"/>
    </xf>
    <xf numFmtId="38" fontId="0" fillId="0" borderId="24" xfId="1" applyFont="1" applyBorder="1" applyAlignment="1">
      <alignment vertical="center" wrapText="1"/>
    </xf>
    <xf numFmtId="38" fontId="0" fillId="0" borderId="23" xfId="1" applyFont="1" applyBorder="1" applyAlignment="1">
      <alignment vertical="center" wrapText="1"/>
    </xf>
    <xf numFmtId="38" fontId="4" fillId="0" borderId="25" xfId="1" applyFont="1" applyBorder="1" applyAlignment="1">
      <alignment vertical="center" wrapText="1"/>
    </xf>
    <xf numFmtId="38" fontId="4" fillId="0" borderId="9" xfId="1" applyFont="1" applyBorder="1" applyAlignment="1">
      <alignment horizontal="left"/>
    </xf>
    <xf numFmtId="38" fontId="4" fillId="0" borderId="9"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3"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26" xfId="4" applyFont="1" applyBorder="1"/>
    <xf numFmtId="0" fontId="4" fillId="0" borderId="27" xfId="4" applyFont="1" applyBorder="1"/>
    <xf numFmtId="0" fontId="4" fillId="0" borderId="28" xfId="4" applyFont="1" applyBorder="1"/>
    <xf numFmtId="0" fontId="4" fillId="0" borderId="29" xfId="4" applyFont="1" applyBorder="1"/>
    <xf numFmtId="0" fontId="4" fillId="0" borderId="30" xfId="4" applyFont="1" applyBorder="1"/>
    <xf numFmtId="0" fontId="4" fillId="0" borderId="30" xfId="4" applyFont="1" applyBorder="1" applyAlignment="1">
      <alignment horizontal="right"/>
    </xf>
    <xf numFmtId="0" fontId="4" fillId="0" borderId="31" xfId="4" applyFont="1" applyBorder="1"/>
    <xf numFmtId="0" fontId="4" fillId="0" borderId="32"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19" fillId="0" borderId="0" xfId="4" applyFont="1"/>
    <xf numFmtId="0" fontId="0" fillId="0" borderId="0" xfId="0" applyAlignment="1">
      <alignment vertical="top" wrapText="1"/>
    </xf>
    <xf numFmtId="38" fontId="10" fillId="0" borderId="0" xfId="1" applyFont="1" applyBorder="1" applyAlignment="1">
      <alignment horizontal="center"/>
    </xf>
    <xf numFmtId="0" fontId="1" fillId="0" borderId="33" xfId="4" applyFont="1" applyBorder="1" applyAlignment="1">
      <alignment horizontal="center"/>
    </xf>
    <xf numFmtId="0" fontId="1" fillId="0" borderId="34" xfId="4" applyFont="1" applyBorder="1" applyAlignment="1">
      <alignment horizontal="center"/>
    </xf>
    <xf numFmtId="0" fontId="7" fillId="0" borderId="0" xfId="4" applyFont="1" applyAlignment="1">
      <alignment horizontal="right"/>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33" xfId="0" applyFont="1" applyBorder="1" applyAlignment="1">
      <alignment horizontal="center"/>
    </xf>
    <xf numFmtId="0" fontId="5" fillId="0" borderId="34" xfId="0" applyFont="1" applyBorder="1" applyAlignment="1">
      <alignment horizontal="center"/>
    </xf>
    <xf numFmtId="0" fontId="5" fillId="0" borderId="35"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34" xfId="0" applyFont="1" applyBorder="1" applyAlignment="1">
      <alignment horizontal="center"/>
    </xf>
    <xf numFmtId="38" fontId="7" fillId="0" borderId="0" xfId="1" applyFont="1" applyFill="1" applyBorder="1" applyAlignment="1">
      <alignment horizontal="right" vertical="center"/>
    </xf>
    <xf numFmtId="0" fontId="5" fillId="0" borderId="36" xfId="0" applyFont="1" applyBorder="1">
      <alignment vertical="center"/>
    </xf>
    <xf numFmtId="0" fontId="7" fillId="0" borderId="37" xfId="0" applyFont="1" applyBorder="1">
      <alignment vertical="center"/>
    </xf>
    <xf numFmtId="0" fontId="5" fillId="0" borderId="38" xfId="0" applyFont="1" applyBorder="1">
      <alignment vertical="center"/>
    </xf>
    <xf numFmtId="0" fontId="5" fillId="0" borderId="0" xfId="0" applyFont="1" applyAlignment="1">
      <alignment vertical="center" shrinkToFit="1"/>
    </xf>
    <xf numFmtId="0" fontId="7" fillId="0" borderId="39" xfId="0" applyFont="1" applyBorder="1">
      <alignment vertical="center"/>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5" xfId="1" applyFont="1" applyBorder="1" applyAlignment="1">
      <alignment vertical="center" wrapText="1"/>
    </xf>
    <xf numFmtId="38" fontId="4" fillId="0" borderId="37" xfId="1" applyFont="1" applyBorder="1" applyAlignment="1">
      <alignment vertical="center" wrapText="1"/>
    </xf>
    <xf numFmtId="38" fontId="20"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40" xfId="1" applyFont="1" applyBorder="1" applyAlignment="1">
      <alignment vertical="center" wrapText="1"/>
    </xf>
    <xf numFmtId="38" fontId="4" fillId="0" borderId="41" xfId="1" applyFont="1" applyBorder="1" applyAlignment="1">
      <alignment vertical="center" wrapText="1"/>
    </xf>
    <xf numFmtId="38" fontId="4" fillId="0" borderId="35" xfId="1" applyFont="1" applyBorder="1" applyAlignment="1">
      <alignment vertical="center" wrapText="1"/>
    </xf>
    <xf numFmtId="38" fontId="4" fillId="0" borderId="42"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43"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4"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19" fillId="0" borderId="44" xfId="4" applyFont="1" applyBorder="1" applyAlignment="1">
      <alignment vertical="top" wrapText="1"/>
    </xf>
    <xf numFmtId="0" fontId="19" fillId="0" borderId="0" xfId="0" applyFont="1" applyAlignment="1">
      <alignment vertical="top" wrapText="1"/>
    </xf>
    <xf numFmtId="0" fontId="22" fillId="0" borderId="44" xfId="4" applyFont="1" applyBorder="1"/>
    <xf numFmtId="38" fontId="4" fillId="0" borderId="45" xfId="1" applyFont="1" applyBorder="1" applyAlignment="1">
      <alignment vertical="center" wrapText="1"/>
    </xf>
    <xf numFmtId="38" fontId="4" fillId="0" borderId="46" xfId="1" applyFont="1" applyBorder="1" applyAlignment="1">
      <alignment horizontal="center" vertical="center" wrapText="1"/>
    </xf>
    <xf numFmtId="0" fontId="5" fillId="0" borderId="17" xfId="0" applyFont="1" applyBorder="1">
      <alignment vertical="center"/>
    </xf>
    <xf numFmtId="0" fontId="7" fillId="0" borderId="47" xfId="0" applyFont="1" applyBorder="1">
      <alignment vertical="center"/>
    </xf>
    <xf numFmtId="0" fontId="7" fillId="0" borderId="23" xfId="0" applyFont="1" applyBorder="1">
      <alignment vertical="center"/>
    </xf>
    <xf numFmtId="0" fontId="7" fillId="0" borderId="35" xfId="0" applyFont="1" applyBorder="1">
      <alignment vertical="center"/>
    </xf>
    <xf numFmtId="0" fontId="5" fillId="0" borderId="23" xfId="0" applyFont="1" applyBorder="1" applyAlignment="1">
      <alignment horizontal="center" vertical="center"/>
    </xf>
    <xf numFmtId="0" fontId="7" fillId="0" borderId="48" xfId="0" applyFont="1" applyBorder="1">
      <alignment vertical="center"/>
    </xf>
    <xf numFmtId="0" fontId="5" fillId="0" borderId="49" xfId="0" applyFont="1" applyBorder="1">
      <alignment vertical="center"/>
    </xf>
    <xf numFmtId="0" fontId="5" fillId="0" borderId="19" xfId="0" applyFont="1" applyBorder="1" applyAlignment="1">
      <alignment vertical="center" shrinkToFit="1"/>
    </xf>
    <xf numFmtId="0" fontId="5" fillId="0" borderId="51" xfId="0" applyFont="1" applyBorder="1" applyAlignment="1">
      <alignment vertical="center" shrinkToFit="1"/>
    </xf>
    <xf numFmtId="0" fontId="5" fillId="0" borderId="39" xfId="0" applyFont="1" applyBorder="1">
      <alignment vertical="center"/>
    </xf>
    <xf numFmtId="0" fontId="5" fillId="0" borderId="53" xfId="0" applyFont="1" applyBorder="1">
      <alignment vertical="center"/>
    </xf>
    <xf numFmtId="0" fontId="4" fillId="0" borderId="54" xfId="4" applyFont="1" applyBorder="1" applyAlignment="1">
      <alignment vertical="center"/>
    </xf>
    <xf numFmtId="0" fontId="2" fillId="0" borderId="56" xfId="4" applyBorder="1" applyAlignment="1">
      <alignment horizontal="center" vertical="center"/>
    </xf>
    <xf numFmtId="0" fontId="4" fillId="0" borderId="54" xfId="0" applyFont="1" applyBorder="1">
      <alignment vertical="center"/>
    </xf>
    <xf numFmtId="0" fontId="4" fillId="0" borderId="10" xfId="0" applyFont="1" applyBorder="1" applyAlignment="1">
      <alignment horizontal="distributed" vertical="center"/>
    </xf>
    <xf numFmtId="0" fontId="4" fillId="0" borderId="44" xfId="4" applyFont="1" applyBorder="1" applyAlignment="1">
      <alignment vertical="top"/>
    </xf>
    <xf numFmtId="49" fontId="4" fillId="0" borderId="0" xfId="0" applyNumberFormat="1" applyFont="1" applyAlignment="1">
      <alignment vertical="top"/>
    </xf>
    <xf numFmtId="0" fontId="4" fillId="0" borderId="57"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36" xfId="1" applyFont="1" applyBorder="1" applyAlignment="1">
      <alignment vertical="center" wrapText="1"/>
    </xf>
    <xf numFmtId="38" fontId="2" fillId="0" borderId="0" xfId="1" applyFont="1" applyAlignment="1">
      <alignment vertical="top"/>
    </xf>
    <xf numFmtId="38" fontId="7" fillId="0" borderId="29" xfId="1" applyFont="1" applyBorder="1" applyAlignment="1">
      <alignment vertical="top" wrapText="1"/>
    </xf>
    <xf numFmtId="38" fontId="0" fillId="0" borderId="58" xfId="1" applyFont="1" applyBorder="1" applyAlignment="1">
      <alignment vertical="center" wrapText="1"/>
    </xf>
    <xf numFmtId="38" fontId="4" fillId="0" borderId="44" xfId="1" applyFont="1" applyBorder="1" applyAlignment="1">
      <alignment vertical="center" wrapText="1"/>
    </xf>
    <xf numFmtId="38" fontId="15" fillId="0" borderId="38" xfId="1" applyFont="1" applyBorder="1" applyAlignment="1">
      <alignment vertical="center" wrapText="1"/>
    </xf>
    <xf numFmtId="38" fontId="4" fillId="0" borderId="38" xfId="1" applyFont="1" applyBorder="1" applyAlignment="1">
      <alignment vertical="center" wrapText="1"/>
    </xf>
    <xf numFmtId="0" fontId="0" fillId="0" borderId="59" xfId="0" applyBorder="1">
      <alignment vertical="center"/>
    </xf>
    <xf numFmtId="38" fontId="4" fillId="0" borderId="60" xfId="1" applyFont="1" applyBorder="1" applyAlignment="1">
      <alignment vertical="center" wrapText="1"/>
    </xf>
    <xf numFmtId="38" fontId="4" fillId="0" borderId="61" xfId="1" applyFont="1" applyBorder="1" applyAlignment="1">
      <alignment vertical="center" wrapText="1"/>
    </xf>
    <xf numFmtId="38" fontId="12" fillId="0" borderId="62" xfId="1" applyFont="1" applyBorder="1" applyAlignment="1">
      <alignment vertical="center" wrapText="1"/>
    </xf>
    <xf numFmtId="0" fontId="5" fillId="0" borderId="63" xfId="0" applyFont="1" applyBorder="1" applyAlignment="1">
      <alignment vertical="center" shrinkToFit="1"/>
    </xf>
    <xf numFmtId="0" fontId="5" fillId="0" borderId="57" xfId="0" applyFont="1" applyBorder="1" applyAlignment="1">
      <alignment horizontal="left" vertical="center" wrapText="1" shrinkToFit="1"/>
    </xf>
    <xf numFmtId="0" fontId="5" fillId="0" borderId="64" xfId="0" applyFont="1" applyBorder="1" applyAlignment="1">
      <alignment horizontal="left" vertical="center" wrapText="1" shrinkToFit="1"/>
    </xf>
    <xf numFmtId="0" fontId="5" fillId="0" borderId="65" xfId="0" applyFont="1" applyBorder="1" applyAlignment="1">
      <alignment horizontal="left" vertical="center" shrinkToFit="1"/>
    </xf>
    <xf numFmtId="0" fontId="5" fillId="0" borderId="66" xfId="0" applyFont="1" applyBorder="1">
      <alignment vertical="center"/>
    </xf>
    <xf numFmtId="0" fontId="5" fillId="0" borderId="67" xfId="0" applyFont="1" applyBorder="1">
      <alignment vertical="center"/>
    </xf>
    <xf numFmtId="0" fontId="5" fillId="0" borderId="68" xfId="0" applyFont="1" applyBorder="1">
      <alignment vertical="center"/>
    </xf>
    <xf numFmtId="0" fontId="5" fillId="0" borderId="69" xfId="0" applyFont="1" applyBorder="1">
      <alignment vertical="center"/>
    </xf>
    <xf numFmtId="0" fontId="5" fillId="0" borderId="1" xfId="0" applyFont="1" applyBorder="1">
      <alignment vertical="center"/>
    </xf>
    <xf numFmtId="0" fontId="5" fillId="0" borderId="52" xfId="0" applyFont="1" applyBorder="1">
      <alignment vertical="center"/>
    </xf>
    <xf numFmtId="49" fontId="5" fillId="0" borderId="56" xfId="0" applyNumberFormat="1" applyFont="1" applyBorder="1">
      <alignment vertical="center"/>
    </xf>
    <xf numFmtId="0" fontId="5" fillId="0" borderId="56" xfId="0" applyFont="1" applyBorder="1" applyAlignment="1">
      <alignment vertical="center" shrinkToFit="1"/>
    </xf>
    <xf numFmtId="49" fontId="5" fillId="0" borderId="70" xfId="0" applyNumberFormat="1" applyFont="1" applyBorder="1">
      <alignment vertical="center"/>
    </xf>
    <xf numFmtId="0" fontId="5" fillId="0" borderId="56" xfId="0" applyFont="1" applyBorder="1">
      <alignment vertical="center"/>
    </xf>
    <xf numFmtId="0" fontId="0" fillId="0" borderId="4" xfId="0" applyBorder="1" applyAlignment="1">
      <alignment horizontal="center" vertical="center" wrapText="1"/>
    </xf>
    <xf numFmtId="0" fontId="4" fillId="0" borderId="11" xfId="0" applyFont="1" applyBorder="1" applyAlignment="1">
      <alignment vertical="center" wrapText="1" shrinkToFit="1"/>
    </xf>
    <xf numFmtId="0" fontId="7" fillId="0" borderId="53" xfId="0" applyFont="1" applyBorder="1">
      <alignment vertical="center"/>
    </xf>
    <xf numFmtId="0" fontId="5" fillId="0" borderId="70" xfId="0" applyFont="1" applyBorder="1">
      <alignment vertical="center"/>
    </xf>
    <xf numFmtId="0" fontId="5" fillId="0" borderId="71" xfId="0" applyFont="1" applyBorder="1">
      <alignment vertical="center"/>
    </xf>
    <xf numFmtId="0" fontId="5" fillId="0" borderId="57" xfId="0" applyFont="1" applyBorder="1" applyAlignment="1">
      <alignment vertical="center" shrinkToFit="1"/>
    </xf>
    <xf numFmtId="0" fontId="5" fillId="0" borderId="73" xfId="0" applyFont="1" applyBorder="1">
      <alignment vertical="center"/>
    </xf>
    <xf numFmtId="0" fontId="4" fillId="0" borderId="0" xfId="4" applyFont="1" applyAlignment="1">
      <alignment horizontal="center"/>
    </xf>
    <xf numFmtId="0" fontId="0" fillId="0" borderId="1" xfId="0" applyBorder="1">
      <alignment vertical="center"/>
    </xf>
    <xf numFmtId="0" fontId="0" fillId="0" borderId="44" xfId="4" applyFont="1" applyBorder="1" applyAlignment="1">
      <alignment vertical="top"/>
    </xf>
    <xf numFmtId="0" fontId="6" fillId="0" borderId="74" xfId="0" applyFont="1" applyBorder="1" applyAlignment="1">
      <alignment horizontal="center" vertical="center"/>
    </xf>
    <xf numFmtId="0" fontId="6" fillId="0" borderId="61"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75" xfId="4" applyBorder="1" applyAlignment="1">
      <alignment horizontal="center" vertical="center"/>
    </xf>
    <xf numFmtId="177" fontId="4" fillId="0" borderId="11"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35" xfId="4" applyFont="1" applyFill="1" applyBorder="1" applyAlignment="1" applyProtection="1">
      <alignment horizontal="center" vertical="center"/>
      <protection locked="0"/>
    </xf>
    <xf numFmtId="0" fontId="6" fillId="2" borderId="25" xfId="4" applyFont="1" applyFill="1" applyBorder="1" applyAlignment="1" applyProtection="1">
      <alignment horizontal="center" vertical="center"/>
      <protection locked="0"/>
    </xf>
    <xf numFmtId="0" fontId="5" fillId="0" borderId="17" xfId="0" applyFont="1" applyBorder="1" applyAlignment="1">
      <alignment vertical="center" shrinkToFit="1"/>
    </xf>
    <xf numFmtId="40" fontId="4" fillId="0" borderId="20" xfId="1" applyNumberFormat="1" applyFont="1" applyBorder="1" applyAlignment="1">
      <alignment vertical="center" wrapText="1"/>
    </xf>
    <xf numFmtId="181" fontId="4" fillId="3" borderId="19" xfId="1" applyNumberFormat="1" applyFont="1" applyFill="1" applyBorder="1" applyAlignment="1" applyProtection="1">
      <alignment vertical="center" shrinkToFit="1"/>
      <protection locked="0"/>
    </xf>
    <xf numFmtId="40" fontId="4" fillId="0" borderId="19" xfId="1" applyNumberFormat="1" applyFont="1" applyFill="1" applyBorder="1" applyAlignment="1">
      <alignment horizontal="right" vertical="center"/>
    </xf>
    <xf numFmtId="38" fontId="4" fillId="0" borderId="19" xfId="1" applyFont="1" applyBorder="1" applyAlignment="1">
      <alignment horizontal="center" vertical="center" wrapText="1"/>
    </xf>
    <xf numFmtId="38" fontId="12" fillId="0" borderId="97" xfId="1" applyFont="1" applyBorder="1" applyAlignment="1">
      <alignment vertical="center" wrapText="1"/>
    </xf>
    <xf numFmtId="0" fontId="0" fillId="0" borderId="7" xfId="0" applyBorder="1">
      <alignment vertical="center"/>
    </xf>
    <xf numFmtId="38" fontId="15" fillId="0" borderId="22" xfId="1" applyFont="1" applyBorder="1" applyAlignment="1">
      <alignment vertical="center" wrapText="1"/>
    </xf>
    <xf numFmtId="38" fontId="12" fillId="0" borderId="22" xfId="1" applyFont="1" applyBorder="1" applyAlignment="1">
      <alignment vertical="center" wrapText="1"/>
    </xf>
    <xf numFmtId="38" fontId="15" fillId="0" borderId="41" xfId="1" applyFont="1" applyBorder="1" applyAlignment="1">
      <alignment vertical="center" wrapText="1"/>
    </xf>
    <xf numFmtId="38" fontId="15" fillId="0" borderId="18" xfId="1" applyFont="1" applyBorder="1" applyAlignment="1">
      <alignment vertical="center" wrapText="1"/>
    </xf>
    <xf numFmtId="38" fontId="12" fillId="0" borderId="41" xfId="1" applyFont="1" applyBorder="1" applyAlignment="1">
      <alignment vertical="center" wrapText="1"/>
    </xf>
    <xf numFmtId="38" fontId="12" fillId="0" borderId="18" xfId="1" applyFont="1" applyBorder="1" applyAlignment="1">
      <alignment vertical="center" wrapText="1"/>
    </xf>
    <xf numFmtId="38" fontId="4" fillId="0" borderId="98" xfId="1" applyFont="1" applyBorder="1" applyAlignment="1">
      <alignment vertical="center" wrapText="1"/>
    </xf>
    <xf numFmtId="38" fontId="4" fillId="0" borderId="53" xfId="1" applyFont="1" applyBorder="1" applyAlignment="1">
      <alignment vertical="center" wrapText="1"/>
    </xf>
    <xf numFmtId="38" fontId="4" fillId="0" borderId="99" xfId="1" applyFont="1" applyBorder="1" applyAlignment="1">
      <alignment vertical="center" wrapText="1"/>
    </xf>
    <xf numFmtId="0" fontId="0" fillId="0" borderId="22" xfId="0" applyBorder="1">
      <alignment vertical="center"/>
    </xf>
    <xf numFmtId="38" fontId="4" fillId="0" borderId="97" xfId="1" applyFont="1" applyBorder="1" applyAlignment="1">
      <alignment vertical="center" wrapText="1"/>
    </xf>
    <xf numFmtId="38" fontId="0" fillId="0" borderId="22" xfId="1" applyFont="1" applyBorder="1" applyAlignment="1">
      <alignment vertical="center"/>
    </xf>
    <xf numFmtId="38" fontId="0" fillId="0" borderId="100" xfId="1" applyFont="1" applyBorder="1" applyAlignment="1">
      <alignment vertical="center"/>
    </xf>
    <xf numFmtId="38" fontId="0" fillId="0" borderId="43" xfId="1" applyFont="1" applyBorder="1" applyAlignment="1">
      <alignment vertical="center"/>
    </xf>
    <xf numFmtId="38" fontId="0" fillId="0" borderId="18" xfId="1" applyFont="1" applyBorder="1" applyAlignment="1">
      <alignment vertical="center"/>
    </xf>
    <xf numFmtId="38" fontId="0" fillId="0" borderId="101" xfId="1" applyFont="1" applyBorder="1" applyAlignment="1">
      <alignment vertical="center"/>
    </xf>
    <xf numFmtId="38" fontId="27" fillId="0" borderId="38" xfId="1" applyFont="1" applyBorder="1" applyAlignment="1"/>
    <xf numFmtId="38" fontId="27" fillId="0" borderId="0" xfId="1" applyFont="1" applyBorder="1" applyAlignment="1">
      <alignment vertical="center"/>
    </xf>
    <xf numFmtId="0" fontId="28" fillId="0" borderId="0" xfId="4" applyFont="1"/>
    <xf numFmtId="0" fontId="29" fillId="0" borderId="0" xfId="0" applyFont="1">
      <alignment vertical="center"/>
    </xf>
    <xf numFmtId="0" fontId="29" fillId="0" borderId="0" xfId="4" applyFont="1"/>
    <xf numFmtId="0" fontId="5" fillId="0" borderId="11" xfId="0" applyFont="1" applyBorder="1" applyAlignment="1">
      <alignment vertical="center" wrapText="1" shrinkToFit="1"/>
    </xf>
    <xf numFmtId="0" fontId="2" fillId="4" borderId="25" xfId="0" applyFont="1" applyFill="1" applyBorder="1" applyAlignment="1">
      <alignment horizontal="center" vertical="center"/>
    </xf>
    <xf numFmtId="181" fontId="4" fillId="4" borderId="19" xfId="1" applyNumberFormat="1" applyFont="1" applyFill="1" applyBorder="1" applyAlignment="1">
      <alignment vertical="center" shrinkToFit="1"/>
    </xf>
    <xf numFmtId="0" fontId="17" fillId="0" borderId="0" xfId="0" applyFont="1">
      <alignment vertical="center"/>
    </xf>
    <xf numFmtId="0" fontId="1" fillId="0" borderId="0" xfId="4" applyFont="1"/>
    <xf numFmtId="0" fontId="2" fillId="0" borderId="9" xfId="0" applyFont="1" applyBorder="1" applyAlignment="1">
      <alignment vertical="center" shrinkToFit="1"/>
    </xf>
    <xf numFmtId="0" fontId="4" fillId="0" borderId="14" xfId="0" applyFont="1" applyBorder="1" applyAlignment="1">
      <alignment horizontal="center" vertical="center" shrinkToFit="1"/>
    </xf>
    <xf numFmtId="0" fontId="4" fillId="0" borderId="11" xfId="4" applyFont="1" applyBorder="1" applyAlignment="1">
      <alignment vertical="center" wrapText="1"/>
    </xf>
    <xf numFmtId="176" fontId="4" fillId="0" borderId="0" xfId="1" applyNumberFormat="1" applyFont="1" applyFill="1" applyBorder="1" applyAlignment="1" applyProtection="1">
      <alignment vertical="center" shrinkToFit="1"/>
    </xf>
    <xf numFmtId="38" fontId="20" fillId="0" borderId="0" xfId="1" applyFont="1" applyFill="1" applyBorder="1" applyAlignment="1" applyProtection="1">
      <alignment vertical="center" wrapText="1"/>
    </xf>
    <xf numFmtId="38" fontId="24" fillId="0" borderId="0" xfId="1" applyFont="1" applyFill="1" applyBorder="1" applyAlignment="1" applyProtection="1">
      <alignment vertical="center" wrapText="1"/>
    </xf>
    <xf numFmtId="0" fontId="4" fillId="0" borderId="9" xfId="0" applyFont="1" applyBorder="1" applyAlignment="1">
      <alignment vertical="center" shrinkToFit="1"/>
    </xf>
    <xf numFmtId="0" fontId="0" fillId="0" borderId="9" xfId="0"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1" fillId="0" borderId="0" xfId="2"/>
    <xf numFmtId="0" fontId="0" fillId="0" borderId="0" xfId="0" applyAlignment="1">
      <alignment horizontal="left" vertical="center" wrapText="1" indent="2"/>
    </xf>
    <xf numFmtId="0" fontId="31" fillId="0" borderId="0" xfId="4" applyFont="1" applyProtection="1">
      <protection hidden="1"/>
    </xf>
    <xf numFmtId="0" fontId="32" fillId="0" borderId="0" xfId="4" applyFont="1"/>
    <xf numFmtId="0" fontId="31" fillId="0" borderId="0" xfId="4" applyFont="1"/>
    <xf numFmtId="0" fontId="33" fillId="0" borderId="0" xfId="4" applyFont="1"/>
    <xf numFmtId="0" fontId="34" fillId="0" borderId="0" xfId="4" applyFont="1"/>
    <xf numFmtId="0" fontId="35" fillId="0" borderId="0" xfId="4" applyFont="1"/>
    <xf numFmtId="0" fontId="19" fillId="0" borderId="0" xfId="4" applyFont="1" applyAlignment="1">
      <alignment vertical="top" wrapText="1"/>
    </xf>
    <xf numFmtId="0" fontId="4" fillId="0" borderId="1" xfId="4" applyFont="1" applyBorder="1" applyAlignment="1">
      <alignment vertical="center" wrapText="1"/>
    </xf>
    <xf numFmtId="40" fontId="4" fillId="0" borderId="1" xfId="1" applyNumberFormat="1" applyFont="1" applyFill="1" applyBorder="1" applyAlignment="1" applyProtection="1">
      <alignment horizontal="right" vertical="center"/>
    </xf>
    <xf numFmtId="0" fontId="4" fillId="0" borderId="12" xfId="4" applyFont="1" applyBorder="1" applyAlignment="1">
      <alignment vertical="center" wrapText="1"/>
    </xf>
    <xf numFmtId="0" fontId="4" fillId="0" borderId="44" xfId="4" applyFont="1" applyBorder="1" applyAlignment="1">
      <alignment horizontal="left" vertical="center"/>
    </xf>
    <xf numFmtId="0" fontId="1" fillId="0" borderId="57" xfId="4" applyFont="1" applyBorder="1" applyAlignment="1">
      <alignment horizontal="center" vertical="center"/>
    </xf>
    <xf numFmtId="40" fontId="4" fillId="0" borderId="9" xfId="1" applyNumberFormat="1" applyFont="1" applyFill="1" applyBorder="1" applyAlignment="1" applyProtection="1">
      <alignment horizontal="right" vertical="center"/>
    </xf>
    <xf numFmtId="0" fontId="4" fillId="0" borderId="14" xfId="4" applyFont="1" applyBorder="1" applyAlignment="1">
      <alignment vertical="center" wrapText="1"/>
    </xf>
    <xf numFmtId="0" fontId="4" fillId="0" borderId="1" xfId="4" applyFont="1" applyBorder="1" applyAlignment="1">
      <alignment horizontal="center" vertical="center" wrapText="1"/>
    </xf>
    <xf numFmtId="40" fontId="4" fillId="8" borderId="1" xfId="1" applyNumberFormat="1" applyFont="1" applyFill="1" applyBorder="1" applyAlignment="1" applyProtection="1">
      <alignment horizontal="right" vertical="center"/>
      <protection locked="0"/>
    </xf>
    <xf numFmtId="0" fontId="4" fillId="0" borderId="1" xfId="4" applyFont="1" applyBorder="1" applyAlignment="1">
      <alignment horizontal="distributed" vertical="center"/>
    </xf>
    <xf numFmtId="0" fontId="4" fillId="0" borderId="10" xfId="4" applyFont="1" applyBorder="1" applyAlignment="1" applyProtection="1">
      <alignment vertical="center"/>
      <protection locked="0"/>
    </xf>
    <xf numFmtId="0" fontId="1" fillId="0" borderId="10" xfId="0" applyFont="1" applyBorder="1" applyAlignment="1">
      <alignment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44" xfId="4" applyFont="1" applyBorder="1" applyAlignment="1">
      <alignment horizontal="distributed" vertical="center"/>
    </xf>
    <xf numFmtId="0" fontId="4" fillId="0" borderId="56"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4" fillId="0" borderId="57" xfId="4" applyFont="1" applyBorder="1" applyAlignment="1">
      <alignment horizontal="distributed" vertical="center"/>
    </xf>
    <xf numFmtId="38" fontId="1" fillId="0" borderId="0" xfId="1" applyFont="1" applyFill="1" applyBorder="1" applyAlignment="1">
      <alignment vertical="center"/>
    </xf>
    <xf numFmtId="0" fontId="0" fillId="0" borderId="10" xfId="0" applyBorder="1" applyAlignment="1">
      <alignment vertical="center" shrinkToFit="1"/>
    </xf>
    <xf numFmtId="0" fontId="0" fillId="0" borderId="10" xfId="0" applyBorder="1" applyAlignment="1">
      <alignment horizontal="center" vertical="center" shrinkToFit="1"/>
    </xf>
    <xf numFmtId="0" fontId="4" fillId="0" borderId="19" xfId="4" applyFont="1" applyBorder="1" applyAlignment="1">
      <alignment horizontal="center" vertical="center"/>
    </xf>
    <xf numFmtId="0" fontId="4" fillId="0" borderId="11" xfId="0" applyFont="1" applyBorder="1" applyAlignment="1">
      <alignment horizontal="left" vertical="center" wrapText="1"/>
    </xf>
    <xf numFmtId="0" fontId="4" fillId="0" borderId="54" xfId="4" applyFont="1" applyBorder="1" applyAlignment="1">
      <alignment horizontal="distributed" vertical="center"/>
    </xf>
    <xf numFmtId="0" fontId="4" fillId="0" borderId="12" xfId="0" applyFont="1" applyBorder="1" applyAlignment="1">
      <alignment vertical="center" wrapText="1"/>
    </xf>
    <xf numFmtId="0" fontId="4" fillId="0" borderId="10" xfId="0" applyFont="1" applyBorder="1" applyAlignment="1">
      <alignment horizontal="left" vertical="center"/>
    </xf>
    <xf numFmtId="0" fontId="4" fillId="0" borderId="13"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2" xfId="0" applyFont="1" applyBorder="1" applyAlignment="1">
      <alignment horizontal="left" vertical="center" wrapText="1"/>
    </xf>
    <xf numFmtId="0" fontId="4" fillId="0" borderId="9" xfId="4" applyFont="1" applyBorder="1" applyAlignment="1">
      <alignment horizontal="distributed" vertical="center"/>
    </xf>
    <xf numFmtId="0" fontId="4" fillId="0" borderId="14" xfId="4" applyFont="1" applyBorder="1" applyAlignment="1">
      <alignment horizontal="distributed" vertical="center"/>
    </xf>
    <xf numFmtId="0" fontId="4" fillId="0" borderId="19" xfId="4" applyFont="1" applyBorder="1" applyAlignment="1">
      <alignment horizontal="distributed" vertical="center"/>
    </xf>
    <xf numFmtId="0" fontId="4" fillId="0" borderId="11" xfId="0" applyFont="1" applyBorder="1">
      <alignment vertical="center"/>
    </xf>
    <xf numFmtId="40" fontId="4" fillId="9" borderId="9" xfId="1" applyNumberFormat="1" applyFont="1" applyFill="1" applyBorder="1" applyAlignment="1" applyProtection="1">
      <alignment horizontal="right" vertical="center"/>
      <protection locked="0"/>
    </xf>
    <xf numFmtId="183" fontId="6" fillId="0" borderId="76" xfId="1" applyNumberFormat="1" applyFont="1" applyFill="1" applyBorder="1" applyAlignment="1">
      <alignment horizontal="right" vertical="center" shrinkToFit="1"/>
    </xf>
    <xf numFmtId="183" fontId="6" fillId="0" borderId="77" xfId="1" applyNumberFormat="1" applyFont="1" applyFill="1" applyBorder="1" applyAlignment="1">
      <alignment horizontal="right" vertical="center" shrinkToFit="1"/>
    </xf>
    <xf numFmtId="183" fontId="6" fillId="0" borderId="76" xfId="1" applyNumberFormat="1" applyFont="1" applyBorder="1" applyAlignment="1">
      <alignment horizontal="right" vertical="center" shrinkToFit="1"/>
    </xf>
    <xf numFmtId="183" fontId="6" fillId="0" borderId="77" xfId="1" applyNumberFormat="1" applyFont="1" applyBorder="1" applyAlignment="1">
      <alignment horizontal="right" vertical="center" shrinkToFit="1"/>
    </xf>
    <xf numFmtId="183" fontId="6" fillId="0" borderId="78" xfId="1" applyNumberFormat="1" applyFont="1" applyBorder="1" applyAlignment="1">
      <alignment horizontal="right" vertical="center" shrinkToFit="1"/>
    </xf>
    <xf numFmtId="183" fontId="6" fillId="0" borderId="78" xfId="1" applyNumberFormat="1" applyFont="1" applyFill="1" applyBorder="1" applyAlignment="1">
      <alignment horizontal="right" vertical="center" shrinkToFit="1"/>
    </xf>
    <xf numFmtId="183" fontId="6" fillId="0" borderId="79" xfId="1" applyNumberFormat="1" applyFont="1" applyBorder="1" applyAlignment="1">
      <alignment horizontal="right" vertical="center" shrinkToFit="1"/>
    </xf>
    <xf numFmtId="183" fontId="6" fillId="0" borderId="80" xfId="1" applyNumberFormat="1" applyFont="1" applyBorder="1" applyAlignment="1">
      <alignment horizontal="right" vertical="center" shrinkToFit="1"/>
    </xf>
    <xf numFmtId="183" fontId="6" fillId="0" borderId="80" xfId="1" applyNumberFormat="1" applyFont="1" applyFill="1" applyBorder="1" applyAlignment="1">
      <alignment horizontal="right" vertical="center" shrinkToFit="1"/>
    </xf>
    <xf numFmtId="183" fontId="6" fillId="0" borderId="96" xfId="1" applyNumberFormat="1" applyFont="1" applyBorder="1" applyAlignment="1">
      <alignment horizontal="right" vertical="center" shrinkToFit="1"/>
    </xf>
    <xf numFmtId="183" fontId="6" fillId="5" borderId="102" xfId="1" applyNumberFormat="1" applyFont="1" applyFill="1" applyBorder="1" applyAlignment="1">
      <alignment vertical="center" shrinkToFit="1"/>
    </xf>
    <xf numFmtId="183" fontId="6" fillId="5" borderId="103" xfId="1" applyNumberFormat="1" applyFont="1" applyFill="1" applyBorder="1" applyAlignment="1">
      <alignment vertical="center" shrinkToFit="1"/>
    </xf>
    <xf numFmtId="183" fontId="6" fillId="0" borderId="81" xfId="1" applyNumberFormat="1" applyFont="1" applyBorder="1" applyAlignment="1">
      <alignment vertical="center" shrinkToFit="1"/>
    </xf>
    <xf numFmtId="183" fontId="6" fillId="0" borderId="61" xfId="1" applyNumberFormat="1" applyFont="1" applyBorder="1" applyAlignment="1">
      <alignment vertical="center" shrinkToFit="1"/>
    </xf>
    <xf numFmtId="183" fontId="6" fillId="0" borderId="82" xfId="1" applyNumberFormat="1" applyFont="1" applyFill="1" applyBorder="1" applyAlignment="1">
      <alignment vertical="center" shrinkToFit="1"/>
    </xf>
    <xf numFmtId="183" fontId="6" fillId="0" borderId="83" xfId="1" applyNumberFormat="1" applyFont="1" applyFill="1" applyBorder="1" applyAlignment="1">
      <alignment vertical="center" shrinkToFit="1"/>
    </xf>
    <xf numFmtId="183" fontId="6" fillId="0" borderId="76" xfId="1" applyNumberFormat="1" applyFont="1" applyFill="1" applyBorder="1" applyAlignment="1">
      <alignment vertical="center" shrinkToFit="1"/>
    </xf>
    <xf numFmtId="183" fontId="6" fillId="0" borderId="77" xfId="1" applyNumberFormat="1" applyFont="1" applyFill="1" applyBorder="1" applyAlignment="1">
      <alignment vertical="center" shrinkToFit="1"/>
    </xf>
    <xf numFmtId="183" fontId="6" fillId="0" borderId="84" xfId="1" applyNumberFormat="1" applyFont="1" applyBorder="1" applyAlignment="1">
      <alignment vertical="center" shrinkToFit="1"/>
    </xf>
    <xf numFmtId="183" fontId="6" fillId="0" borderId="85" xfId="1" applyNumberFormat="1" applyFont="1" applyBorder="1" applyAlignment="1">
      <alignment vertical="center" shrinkToFit="1"/>
    </xf>
    <xf numFmtId="183" fontId="6" fillId="0" borderId="86" xfId="1" applyNumberFormat="1" applyFont="1" applyBorder="1" applyAlignment="1">
      <alignment vertical="center" shrinkToFit="1"/>
    </xf>
    <xf numFmtId="183" fontId="6" fillId="0" borderId="87" xfId="1" applyNumberFormat="1" applyFont="1" applyBorder="1" applyAlignment="1">
      <alignment vertical="center" shrinkToFit="1"/>
    </xf>
    <xf numFmtId="183" fontId="6" fillId="0" borderId="88" xfId="1" applyNumberFormat="1" applyFont="1" applyBorder="1" applyAlignment="1">
      <alignment vertical="center" shrinkToFit="1"/>
    </xf>
    <xf numFmtId="183" fontId="6" fillId="0" borderId="89" xfId="1" applyNumberFormat="1" applyFont="1" applyBorder="1" applyAlignment="1">
      <alignment vertical="center" shrinkToFit="1"/>
    </xf>
    <xf numFmtId="183" fontId="6" fillId="5" borderId="93" xfId="1" applyNumberFormat="1" applyFont="1" applyFill="1" applyBorder="1" applyAlignment="1">
      <alignment vertical="center" shrinkToFit="1"/>
    </xf>
    <xf numFmtId="183" fontId="6" fillId="5" borderId="60" xfId="1" applyNumberFormat="1" applyFont="1" applyFill="1" applyBorder="1" applyAlignment="1">
      <alignment vertical="center" shrinkToFit="1"/>
    </xf>
    <xf numFmtId="183" fontId="6" fillId="0" borderId="90" xfId="1" applyNumberFormat="1" applyFont="1" applyBorder="1" applyAlignment="1">
      <alignment vertical="center" shrinkToFit="1"/>
    </xf>
    <xf numFmtId="183" fontId="6" fillId="0" borderId="91" xfId="1" applyNumberFormat="1" applyFont="1" applyBorder="1" applyAlignment="1">
      <alignment vertical="center" shrinkToFit="1"/>
    </xf>
    <xf numFmtId="183" fontId="6" fillId="5" borderId="76" xfId="1" applyNumberFormat="1" applyFont="1" applyFill="1" applyBorder="1" applyAlignment="1">
      <alignment vertical="center" shrinkToFit="1"/>
    </xf>
    <xf numFmtId="183" fontId="6" fillId="5" borderId="77" xfId="1" applyNumberFormat="1" applyFont="1" applyFill="1" applyBorder="1" applyAlignment="1">
      <alignment vertical="center" shrinkToFit="1"/>
    </xf>
    <xf numFmtId="183" fontId="6" fillId="0" borderId="78" xfId="1" applyNumberFormat="1" applyFont="1" applyBorder="1" applyAlignment="1">
      <alignment vertical="center" shrinkToFit="1"/>
    </xf>
    <xf numFmtId="183" fontId="6" fillId="0" borderId="79" xfId="1" applyNumberFormat="1" applyFont="1" applyBorder="1" applyAlignment="1">
      <alignment vertical="center" shrinkToFit="1"/>
    </xf>
    <xf numFmtId="183" fontId="6" fillId="0" borderId="81" xfId="1" applyNumberFormat="1" applyFont="1" applyFill="1" applyBorder="1" applyAlignment="1">
      <alignment vertical="center" shrinkToFit="1"/>
    </xf>
    <xf numFmtId="183" fontId="6" fillId="0" borderId="61" xfId="1" applyNumberFormat="1" applyFont="1" applyFill="1" applyBorder="1" applyAlignment="1">
      <alignment vertical="center" shrinkToFit="1"/>
    </xf>
    <xf numFmtId="183" fontId="6" fillId="5" borderId="75" xfId="1" applyNumberFormat="1" applyFont="1" applyFill="1" applyBorder="1" applyAlignment="1">
      <alignment vertical="center" shrinkToFit="1"/>
    </xf>
    <xf numFmtId="183" fontId="6" fillId="5" borderId="92" xfId="1" applyNumberFormat="1" applyFont="1" applyFill="1" applyBorder="1" applyAlignment="1">
      <alignment vertical="center" shrinkToFit="1"/>
    </xf>
    <xf numFmtId="183" fontId="6" fillId="0" borderId="75" xfId="1" applyNumberFormat="1" applyFont="1" applyFill="1" applyBorder="1" applyAlignment="1">
      <alignment vertical="center" shrinkToFit="1"/>
    </xf>
    <xf numFmtId="183" fontId="6" fillId="0" borderId="92" xfId="1" applyNumberFormat="1" applyFont="1" applyFill="1" applyBorder="1" applyAlignment="1">
      <alignment vertical="center" shrinkToFit="1"/>
    </xf>
    <xf numFmtId="183" fontId="6" fillId="0" borderId="93" xfId="1" applyNumberFormat="1" applyFont="1" applyBorder="1" applyAlignment="1">
      <alignment vertical="center" shrinkToFit="1"/>
    </xf>
    <xf numFmtId="183" fontId="6" fillId="0" borderId="60" xfId="1" applyNumberFormat="1" applyFont="1" applyBorder="1" applyAlignment="1">
      <alignment vertical="center" shrinkToFit="1"/>
    </xf>
    <xf numFmtId="183" fontId="6" fillId="0" borderId="82" xfId="1" applyNumberFormat="1" applyFont="1" applyBorder="1" applyAlignment="1">
      <alignment vertical="center" shrinkToFit="1"/>
    </xf>
    <xf numFmtId="183" fontId="6" fillId="0" borderId="83" xfId="1" applyNumberFormat="1" applyFont="1" applyBorder="1" applyAlignment="1">
      <alignment vertical="center" shrinkToFit="1"/>
    </xf>
    <xf numFmtId="183" fontId="6" fillId="0" borderId="94" xfId="1" applyNumberFormat="1" applyFont="1" applyBorder="1" applyAlignment="1">
      <alignment vertical="center" shrinkToFit="1"/>
    </xf>
    <xf numFmtId="183" fontId="6" fillId="0" borderId="95" xfId="1" applyNumberFormat="1" applyFont="1" applyBorder="1" applyAlignment="1">
      <alignment vertical="center" shrinkToFit="1"/>
    </xf>
    <xf numFmtId="40" fontId="4" fillId="4" borderId="19" xfId="1" applyNumberFormat="1" applyFont="1" applyFill="1" applyBorder="1" applyAlignment="1">
      <alignment horizontal="right" vertical="center"/>
    </xf>
    <xf numFmtId="0" fontId="4" fillId="7" borderId="11" xfId="0" applyFont="1" applyFill="1" applyBorder="1" applyAlignment="1" applyProtection="1">
      <alignment horizontal="left" vertical="center" wrapText="1"/>
      <protection locked="0"/>
    </xf>
    <xf numFmtId="0" fontId="5" fillId="0" borderId="50" xfId="0" applyFont="1" applyBorder="1" applyAlignment="1">
      <alignment vertical="center" shrinkToFit="1"/>
    </xf>
    <xf numFmtId="0" fontId="5" fillId="0" borderId="1" xfId="0" applyFont="1" applyBorder="1" applyAlignment="1">
      <alignment vertical="center" shrinkToFit="1"/>
    </xf>
    <xf numFmtId="0" fontId="5" fillId="0" borderId="55" xfId="0" applyFont="1" applyBorder="1" applyAlignment="1">
      <alignment vertical="center" shrinkToFit="1"/>
    </xf>
    <xf numFmtId="0" fontId="5" fillId="0" borderId="72" xfId="0" applyFont="1" applyBorder="1" applyAlignment="1">
      <alignment vertical="center" shrinkToFit="1"/>
    </xf>
    <xf numFmtId="0" fontId="5" fillId="0" borderId="52"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9" xfId="0" applyFont="1" applyBorder="1" applyAlignment="1">
      <alignment vertical="center" shrinkToFit="1"/>
    </xf>
    <xf numFmtId="0" fontId="40" fillId="0" borderId="0" xfId="4" applyFont="1"/>
    <xf numFmtId="0" fontId="1" fillId="0" borderId="1" xfId="0" applyFont="1" applyBorder="1">
      <alignment vertical="center"/>
    </xf>
    <xf numFmtId="0" fontId="1" fillId="0" borderId="9" xfId="0" applyFont="1" applyBorder="1" applyAlignment="1">
      <alignment vertical="center" shrinkToFit="1"/>
    </xf>
    <xf numFmtId="0" fontId="1" fillId="0" borderId="10" xfId="0" applyFont="1" applyBorder="1" applyAlignment="1">
      <alignment horizontal="center" vertical="center" shrinkToFit="1"/>
    </xf>
    <xf numFmtId="0" fontId="4" fillId="7" borderId="10" xfId="0" applyFont="1" applyFill="1" applyBorder="1" applyAlignment="1" applyProtection="1">
      <alignment horizontal="left" vertical="center"/>
      <protection locked="0"/>
    </xf>
    <xf numFmtId="0" fontId="1" fillId="0" borderId="11" xfId="0" applyFont="1" applyBorder="1" applyAlignment="1">
      <alignment vertical="center" wrapText="1"/>
    </xf>
    <xf numFmtId="0" fontId="1" fillId="0" borderId="56" xfId="4" applyFont="1" applyBorder="1" applyAlignment="1">
      <alignment horizontal="center" vertical="center"/>
    </xf>
    <xf numFmtId="0" fontId="1" fillId="0" borderId="75"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44" xfId="4" applyFont="1" applyBorder="1" applyAlignment="1">
      <alignment vertical="top"/>
    </xf>
    <xf numFmtId="0" fontId="35" fillId="0" borderId="0" xfId="0" applyFont="1" applyAlignment="1">
      <alignment vertical="top"/>
    </xf>
    <xf numFmtId="0" fontId="4" fillId="0" borderId="11" xfId="0" applyFont="1" applyBorder="1" applyAlignment="1">
      <alignment vertical="center" wrapText="1"/>
    </xf>
    <xf numFmtId="38" fontId="27" fillId="0" borderId="62" xfId="1" applyFont="1" applyBorder="1" applyAlignment="1">
      <alignment vertical="center" wrapText="1"/>
    </xf>
    <xf numFmtId="38" fontId="27" fillId="0" borderId="115" xfId="1" applyFont="1" applyBorder="1" applyAlignment="1">
      <alignment vertical="center" wrapText="1"/>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38" fontId="15" fillId="0" borderId="62" xfId="1" applyFont="1" applyBorder="1" applyAlignment="1">
      <alignment vertical="center"/>
    </xf>
    <xf numFmtId="38" fontId="15" fillId="0" borderId="115" xfId="1" applyFont="1" applyBorder="1" applyAlignment="1">
      <alignment vertical="center"/>
    </xf>
    <xf numFmtId="0" fontId="41" fillId="0" borderId="0" xfId="0" applyFont="1">
      <alignment vertical="center"/>
    </xf>
    <xf numFmtId="38" fontId="41" fillId="0" borderId="0" xfId="0" applyNumberFormat="1" applyFont="1">
      <alignment vertical="center"/>
    </xf>
    <xf numFmtId="38" fontId="42" fillId="0" borderId="0" xfId="1" applyFont="1" applyAlignment="1">
      <alignment vertical="center"/>
    </xf>
    <xf numFmtId="0" fontId="45" fillId="0" borderId="23" xfId="0" applyFont="1" applyBorder="1" applyAlignment="1">
      <alignment horizontal="center" vertical="center"/>
    </xf>
    <xf numFmtId="0" fontId="4" fillId="0" borderId="54" xfId="4" applyFont="1" applyBorder="1" applyAlignment="1">
      <alignment horizontal="center" vertical="center" wrapText="1"/>
    </xf>
    <xf numFmtId="0" fontId="4" fillId="0" borderId="1" xfId="4" applyFont="1" applyBorder="1" applyAlignment="1">
      <alignment horizontal="center" vertical="center"/>
    </xf>
    <xf numFmtId="0" fontId="4" fillId="0" borderId="12" xfId="4" applyFont="1" applyBorder="1" applyAlignment="1">
      <alignment horizontal="center" vertical="center"/>
    </xf>
    <xf numFmtId="0" fontId="4" fillId="0" borderId="57" xfId="4" applyFont="1" applyBorder="1" applyAlignment="1">
      <alignment horizontal="center" vertical="center"/>
    </xf>
    <xf numFmtId="0" fontId="4" fillId="0" borderId="9" xfId="4" applyFont="1" applyBorder="1" applyAlignment="1">
      <alignment horizontal="center" vertical="center"/>
    </xf>
    <xf numFmtId="0" fontId="4" fillId="0" borderId="14" xfId="4" applyFont="1" applyBorder="1" applyAlignment="1">
      <alignment horizontal="center" vertical="center"/>
    </xf>
    <xf numFmtId="0" fontId="4" fillId="5" borderId="93" xfId="4" applyFont="1" applyFill="1" applyBorder="1" applyAlignment="1">
      <alignment horizontal="center" shrinkToFit="1"/>
    </xf>
    <xf numFmtId="0" fontId="30" fillId="0" borderId="0" xfId="2" applyFont="1" applyAlignment="1">
      <alignment horizontal="left" vertical="center" wrapText="1" indent="2"/>
    </xf>
    <xf numFmtId="0" fontId="0" fillId="0" borderId="0" xfId="0" applyAlignment="1">
      <alignment horizontal="left" vertical="center" wrapText="1" indent="2"/>
    </xf>
    <xf numFmtId="0" fontId="12" fillId="0" borderId="19" xfId="4" applyFont="1" applyBorder="1" applyAlignment="1">
      <alignment horizontal="center"/>
    </xf>
    <xf numFmtId="0" fontId="12" fillId="0" borderId="11" xfId="4" applyFont="1" applyBorder="1" applyAlignment="1">
      <alignment horizontal="center"/>
    </xf>
    <xf numFmtId="0" fontId="1" fillId="2" borderId="19" xfId="4" applyFont="1" applyFill="1" applyBorder="1" applyAlignment="1">
      <alignment horizontal="center" shrinkToFit="1"/>
    </xf>
    <xf numFmtId="0" fontId="1" fillId="2" borderId="11" xfId="4" applyFont="1" applyFill="1" applyBorder="1" applyAlignment="1">
      <alignment horizontal="center" shrinkToFit="1"/>
    </xf>
    <xf numFmtId="0" fontId="1" fillId="3" borderId="93" xfId="4" applyFont="1" applyFill="1" applyBorder="1" applyAlignment="1">
      <alignment horizontal="center" shrinkToFit="1"/>
    </xf>
    <xf numFmtId="0" fontId="0" fillId="4" borderId="93" xfId="4" applyFont="1" applyFill="1" applyBorder="1" applyAlignment="1">
      <alignment horizontal="center" shrinkToFit="1"/>
    </xf>
    <xf numFmtId="0" fontId="1" fillId="4" borderId="93" xfId="4" applyFont="1" applyFill="1" applyBorder="1" applyAlignment="1">
      <alignment horizontal="center" shrinkToFit="1"/>
    </xf>
    <xf numFmtId="0" fontId="4" fillId="0" borderId="19" xfId="4" applyFont="1" applyBorder="1" applyAlignment="1">
      <alignment vertical="center" wrapText="1"/>
    </xf>
    <xf numFmtId="0" fontId="4" fillId="0" borderId="10" xfId="4" applyFont="1" applyBorder="1" applyAlignment="1">
      <alignment vertical="center" wrapText="1"/>
    </xf>
    <xf numFmtId="0" fontId="4" fillId="0" borderId="11" xfId="4" applyFont="1" applyBorder="1" applyAlignment="1">
      <alignment vertical="center" wrapText="1"/>
    </xf>
    <xf numFmtId="40" fontId="4" fillId="4" borderId="19" xfId="1" applyNumberFormat="1" applyFont="1" applyFill="1" applyBorder="1" applyAlignment="1" applyProtection="1">
      <alignment horizontal="right" vertical="center"/>
    </xf>
    <xf numFmtId="40" fontId="4" fillId="4" borderId="10" xfId="1" applyNumberFormat="1" applyFont="1" applyFill="1" applyBorder="1" applyAlignment="1" applyProtection="1">
      <alignment horizontal="right" vertical="center"/>
    </xf>
    <xf numFmtId="0" fontId="4" fillId="0" borderId="54" xfId="4" applyFont="1" applyBorder="1" applyAlignment="1">
      <alignment horizontal="left" vertical="center" wrapText="1"/>
    </xf>
    <xf numFmtId="0" fontId="4" fillId="0" borderId="1" xfId="4" applyFont="1" applyBorder="1" applyAlignment="1">
      <alignment horizontal="left" vertical="center"/>
    </xf>
    <xf numFmtId="0" fontId="4" fillId="7" borderId="57" xfId="0" applyFont="1" applyFill="1" applyBorder="1" applyAlignment="1" applyProtection="1">
      <alignment horizontal="center" vertical="center" wrapText="1"/>
      <protection locked="0"/>
    </xf>
    <xf numFmtId="0" fontId="1" fillId="7" borderId="9" xfId="0" applyFont="1" applyFill="1" applyBorder="1">
      <alignment vertical="center"/>
    </xf>
    <xf numFmtId="0" fontId="1" fillId="7" borderId="14" xfId="0" applyFont="1" applyFill="1" applyBorder="1">
      <alignment vertical="center"/>
    </xf>
    <xf numFmtId="0" fontId="4" fillId="7" borderId="19" xfId="0" applyFont="1" applyFill="1" applyBorder="1" applyAlignment="1" applyProtection="1">
      <alignment horizontal="left" vertical="center" wrapText="1"/>
      <protection locked="0"/>
    </xf>
    <xf numFmtId="0" fontId="38" fillId="7" borderId="10" xfId="0" applyFont="1" applyFill="1" applyBorder="1" applyAlignment="1">
      <alignment horizontal="left" vertical="center"/>
    </xf>
    <xf numFmtId="0" fontId="38" fillId="7" borderId="11" xfId="0" applyFont="1" applyFill="1" applyBorder="1" applyAlignment="1">
      <alignment horizontal="left" vertical="center"/>
    </xf>
    <xf numFmtId="0" fontId="4" fillId="0" borderId="54" xfId="4" applyFont="1" applyBorder="1" applyAlignment="1">
      <alignment horizontal="distributed" vertical="center"/>
    </xf>
    <xf numFmtId="0" fontId="4" fillId="0" borderId="1" xfId="0" applyFont="1" applyBorder="1">
      <alignment vertical="center"/>
    </xf>
    <xf numFmtId="0" fontId="4" fillId="0" borderId="12" xfId="0" applyFont="1" applyBorder="1">
      <alignment vertical="center"/>
    </xf>
    <xf numFmtId="0" fontId="4" fillId="0" borderId="57" xfId="0" applyFont="1" applyBorder="1">
      <alignment vertical="center"/>
    </xf>
    <xf numFmtId="0" fontId="4" fillId="0" borderId="9" xfId="0" applyFont="1" applyBorder="1">
      <alignment vertical="center"/>
    </xf>
    <xf numFmtId="0" fontId="4" fillId="0" borderId="14" xfId="0" applyFont="1" applyBorder="1">
      <alignment vertical="center"/>
    </xf>
    <xf numFmtId="49" fontId="21" fillId="0" borderId="21" xfId="4" applyNumberFormat="1" applyFont="1" applyBorder="1" applyAlignment="1">
      <alignment horizontal="center" vertical="center"/>
    </xf>
    <xf numFmtId="49" fontId="1" fillId="0" borderId="35" xfId="0" applyNumberFormat="1" applyFont="1" applyBorder="1" applyAlignment="1">
      <alignment horizontal="center" vertical="center"/>
    </xf>
    <xf numFmtId="0" fontId="4" fillId="0" borderId="0" xfId="0" applyFont="1" applyAlignment="1">
      <alignment vertical="top" wrapText="1"/>
    </xf>
    <xf numFmtId="0" fontId="4" fillId="0" borderId="13" xfId="0" applyFont="1" applyBorder="1" applyAlignment="1">
      <alignment vertical="top" wrapText="1"/>
    </xf>
    <xf numFmtId="0" fontId="4" fillId="0" borderId="19" xfId="4" applyFont="1" applyBorder="1" applyAlignment="1">
      <alignment horizontal="center" vertical="center"/>
    </xf>
    <xf numFmtId="0" fontId="4" fillId="0" borderId="10" xfId="4" applyFont="1" applyBorder="1" applyAlignment="1">
      <alignment horizontal="center" vertical="center"/>
    </xf>
    <xf numFmtId="0" fontId="4" fillId="0" borderId="11" xfId="4" applyFont="1" applyBorder="1" applyAlignment="1">
      <alignment horizontal="center" vertical="center"/>
    </xf>
    <xf numFmtId="0" fontId="4" fillId="0" borderId="1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3" borderId="19" xfId="4" applyFont="1" applyFill="1" applyBorder="1" applyAlignment="1">
      <alignment horizontal="center" vertical="center" wrapText="1"/>
    </xf>
    <xf numFmtId="0" fontId="4" fillId="3" borderId="10" xfId="4" applyFont="1" applyFill="1" applyBorder="1" applyAlignment="1">
      <alignment horizontal="center" vertical="center" wrapText="1"/>
    </xf>
    <xf numFmtId="0" fontId="4" fillId="3" borderId="11" xfId="4" applyFont="1" applyFill="1" applyBorder="1" applyAlignment="1">
      <alignment horizontal="center" vertical="center" wrapText="1"/>
    </xf>
    <xf numFmtId="0" fontId="1" fillId="0" borderId="56" xfId="4" applyFont="1" applyBorder="1" applyAlignment="1">
      <alignment horizontal="center" vertical="center"/>
    </xf>
    <xf numFmtId="40" fontId="4" fillId="4" borderId="19" xfId="1" applyNumberFormat="1" applyFont="1" applyFill="1" applyBorder="1" applyAlignment="1">
      <alignment horizontal="right" vertical="center"/>
    </xf>
    <xf numFmtId="40" fontId="4" fillId="4" borderId="10" xfId="1" applyNumberFormat="1" applyFont="1" applyFill="1" applyBorder="1" applyAlignment="1">
      <alignment horizontal="right" vertical="center"/>
    </xf>
    <xf numFmtId="177" fontId="4" fillId="0" borderId="19" xfId="1" applyNumberFormat="1" applyFont="1" applyFill="1" applyBorder="1" applyAlignment="1">
      <alignment vertical="center" wrapText="1"/>
    </xf>
    <xf numFmtId="177" fontId="4" fillId="0" borderId="10" xfId="1" applyNumberFormat="1" applyFont="1" applyFill="1" applyBorder="1" applyAlignment="1">
      <alignment vertical="center" wrapText="1"/>
    </xf>
    <xf numFmtId="177" fontId="4" fillId="0" borderId="11" xfId="1" applyNumberFormat="1" applyFont="1" applyFill="1" applyBorder="1" applyAlignment="1">
      <alignment vertical="center" wrapText="1"/>
    </xf>
    <xf numFmtId="0" fontId="4" fillId="0" borderId="19" xfId="4" applyFont="1" applyBorder="1" applyAlignment="1">
      <alignment horizontal="left"/>
    </xf>
    <xf numFmtId="0" fontId="4" fillId="0" borderId="10" xfId="4" applyFont="1" applyBorder="1" applyAlignment="1">
      <alignment horizontal="left"/>
    </xf>
    <xf numFmtId="0" fontId="4" fillId="0" borderId="11" xfId="4" applyFont="1" applyBorder="1" applyAlignment="1">
      <alignment horizontal="left"/>
    </xf>
    <xf numFmtId="0" fontId="4" fillId="0" borderId="1" xfId="4" applyFont="1" applyBorder="1" applyAlignment="1">
      <alignment horizontal="distributed" vertical="center"/>
    </xf>
    <xf numFmtId="0" fontId="4" fillId="0" borderId="12" xfId="0" applyFont="1" applyBorder="1" applyAlignment="1">
      <alignment horizontal="distributed" vertical="center"/>
    </xf>
    <xf numFmtId="0" fontId="4" fillId="0" borderId="57" xfId="0" applyFont="1" applyBorder="1" applyAlignment="1">
      <alignment horizontal="distributed" vertical="center"/>
    </xf>
    <xf numFmtId="0" fontId="4" fillId="0" borderId="9" xfId="0" applyFont="1" applyBorder="1" applyAlignment="1">
      <alignment horizontal="distributed" vertical="center"/>
    </xf>
    <xf numFmtId="0" fontId="4" fillId="0" borderId="14"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0" xfId="0" applyFont="1" applyFill="1" applyBorder="1" applyAlignment="1" applyProtection="1">
      <alignment horizontal="left" vertical="center" wrapText="1"/>
      <protection locked="0"/>
    </xf>
    <xf numFmtId="0" fontId="5" fillId="0" borderId="29" xfId="4" applyFont="1" applyBorder="1" applyAlignment="1">
      <alignment horizontal="center" vertical="center" wrapText="1"/>
    </xf>
    <xf numFmtId="0" fontId="1" fillId="0" borderId="0" xfId="0" applyFont="1" applyAlignment="1">
      <alignment horizontal="center" vertical="center" wrapText="1"/>
    </xf>
    <xf numFmtId="0" fontId="1" fillId="0" borderId="30" xfId="0" applyFont="1" applyBorder="1" applyAlignment="1">
      <alignment horizontal="center" vertical="center" wrapText="1"/>
    </xf>
    <xf numFmtId="0" fontId="1" fillId="0" borderId="29" xfId="0" applyFont="1" applyBorder="1" applyAlignment="1">
      <alignment vertical="center" wrapText="1"/>
    </xf>
    <xf numFmtId="0" fontId="1" fillId="0" borderId="0" xfId="0" applyFont="1" applyAlignment="1">
      <alignment vertical="center" wrapText="1"/>
    </xf>
    <xf numFmtId="0" fontId="1" fillId="0" borderId="30"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0" xfId="0" applyNumberFormat="1" applyFont="1" applyFill="1" applyBorder="1" applyAlignment="1" applyProtection="1">
      <alignment horizontal="right" indent="1"/>
      <protection locked="0"/>
    </xf>
    <xf numFmtId="0" fontId="1" fillId="0" borderId="29" xfId="4" applyFont="1" applyBorder="1" applyAlignment="1">
      <alignment vertical="top" wrapText="1"/>
    </xf>
    <xf numFmtId="0" fontId="1" fillId="0" borderId="0" xfId="4" applyFont="1" applyAlignment="1">
      <alignment vertical="top" wrapText="1"/>
    </xf>
    <xf numFmtId="0" fontId="1" fillId="0" borderId="30" xfId="4" applyFont="1" applyBorder="1" applyAlignment="1">
      <alignment vertical="top" wrapText="1"/>
    </xf>
    <xf numFmtId="179" fontId="4" fillId="5" borderId="57" xfId="0" applyNumberFormat="1" applyFont="1" applyFill="1" applyBorder="1" applyAlignment="1" applyProtection="1">
      <alignment horizontal="center" vertical="center" wrapText="1"/>
      <protection locked="0"/>
    </xf>
    <xf numFmtId="179" fontId="4" fillId="5" borderId="9" xfId="0" applyNumberFormat="1" applyFont="1" applyFill="1" applyBorder="1" applyAlignment="1" applyProtection="1">
      <alignment horizontal="center" vertical="center" wrapText="1"/>
      <protection locked="0"/>
    </xf>
    <xf numFmtId="179" fontId="4" fillId="5" borderId="14"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shrinkToFit="1"/>
      <protection locked="0"/>
    </xf>
    <xf numFmtId="0" fontId="4" fillId="3" borderId="12" xfId="0" applyFont="1" applyFill="1" applyBorder="1" applyAlignment="1" applyProtection="1">
      <alignment horizontal="center" vertical="center" shrinkToFit="1"/>
      <protection locked="0"/>
    </xf>
    <xf numFmtId="0" fontId="4" fillId="5" borderId="54"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57" xfId="0" applyFont="1" applyFill="1" applyBorder="1" applyProtection="1">
      <alignment vertical="center"/>
      <protection locked="0"/>
    </xf>
    <xf numFmtId="0" fontId="4" fillId="5" borderId="9" xfId="0" applyFont="1" applyFill="1" applyBorder="1" applyProtection="1">
      <alignment vertical="center"/>
      <protection locked="0"/>
    </xf>
    <xf numFmtId="0" fontId="4" fillId="5" borderId="54"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57" xfId="4" applyFont="1" applyFill="1" applyBorder="1" applyAlignment="1" applyProtection="1">
      <alignment vertical="center" wrapText="1"/>
      <protection locked="0"/>
    </xf>
    <xf numFmtId="0" fontId="4" fillId="5" borderId="9" xfId="4" applyFont="1" applyFill="1" applyBorder="1" applyAlignment="1" applyProtection="1">
      <alignment vertical="center" wrapText="1"/>
      <protection locked="0"/>
    </xf>
    <xf numFmtId="0" fontId="1" fillId="7" borderId="29"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4" fillId="7" borderId="19" xfId="0" applyFont="1" applyFill="1" applyBorder="1" applyAlignment="1" applyProtection="1">
      <alignment horizontal="center" vertical="center" wrapText="1"/>
      <protection locked="0"/>
    </xf>
    <xf numFmtId="0" fontId="4" fillId="7" borderId="10" xfId="0" applyFont="1" applyFill="1" applyBorder="1" applyAlignment="1" applyProtection="1">
      <alignment horizontal="center" vertical="center" wrapText="1"/>
      <protection locked="0"/>
    </xf>
    <xf numFmtId="0" fontId="4" fillId="7" borderId="10" xfId="4" applyFont="1" applyFill="1" applyBorder="1" applyAlignment="1" applyProtection="1">
      <alignment horizontal="left" vertical="center" wrapText="1"/>
      <protection locked="0"/>
    </xf>
    <xf numFmtId="0" fontId="4" fillId="7" borderId="10" xfId="0" applyFont="1" applyFill="1" applyBorder="1" applyAlignment="1" applyProtection="1">
      <alignment horizontal="left" vertical="center" wrapText="1"/>
      <protection locked="0"/>
    </xf>
    <xf numFmtId="0" fontId="4" fillId="7" borderId="11" xfId="0" applyFont="1" applyFill="1" applyBorder="1" applyAlignment="1" applyProtection="1">
      <alignment horizontal="left" vertical="center" wrapText="1"/>
      <protection locked="0"/>
    </xf>
    <xf numFmtId="0" fontId="4" fillId="0" borderId="19" xfId="0" applyFont="1" applyBorder="1" applyAlignment="1" applyProtection="1">
      <alignment horizontal="center" vertical="center" wrapText="1"/>
      <protection locked="0"/>
    </xf>
    <xf numFmtId="0" fontId="38"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38" fillId="0" borderId="10" xfId="0" applyFont="1" applyBorder="1">
      <alignment vertical="center"/>
    </xf>
    <xf numFmtId="0" fontId="38" fillId="0" borderId="138" xfId="0" applyFont="1" applyBorder="1">
      <alignment vertical="center"/>
    </xf>
    <xf numFmtId="182" fontId="4" fillId="7" borderId="139" xfId="4" applyNumberFormat="1" applyFont="1" applyFill="1" applyBorder="1" applyAlignment="1" applyProtection="1">
      <alignment horizontal="center" vertical="center" wrapText="1"/>
      <protection locked="0"/>
    </xf>
    <xf numFmtId="0" fontId="1" fillId="7" borderId="10" xfId="0" applyFont="1" applyFill="1" applyBorder="1" applyAlignment="1">
      <alignment horizontal="center" vertical="center" wrapText="1"/>
    </xf>
    <xf numFmtId="0" fontId="4" fillId="0" borderId="54" xfId="4" applyFont="1" applyBorder="1" applyAlignment="1">
      <alignment horizontal="center" vertical="center"/>
    </xf>
    <xf numFmtId="0" fontId="38" fillId="0" borderId="1" xfId="0" applyFont="1" applyBorder="1" applyAlignment="1">
      <alignment horizontal="center" vertical="center"/>
    </xf>
    <xf numFmtId="0" fontId="38" fillId="0" borderId="12" xfId="0" applyFont="1" applyBorder="1" applyAlignment="1">
      <alignment horizontal="center" vertical="center"/>
    </xf>
    <xf numFmtId="0" fontId="4" fillId="7" borderId="0" xfId="4" applyFont="1" applyFill="1" applyAlignment="1" applyProtection="1">
      <alignment horizontal="left"/>
      <protection locked="0"/>
    </xf>
    <xf numFmtId="0" fontId="4" fillId="7" borderId="30" xfId="4" applyFont="1" applyFill="1" applyBorder="1" applyAlignment="1" applyProtection="1">
      <alignment horizontal="left"/>
      <protection locked="0"/>
    </xf>
    <xf numFmtId="0" fontId="4" fillId="0" borderId="9" xfId="0" applyFont="1" applyBorder="1" applyAlignment="1">
      <alignment horizontal="center" vertical="center" shrinkToFit="1"/>
    </xf>
    <xf numFmtId="0" fontId="1" fillId="0" borderId="9"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1" fillId="0" borderId="19" xfId="4"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4" fillId="0" borderId="0" xfId="0" applyFont="1" applyAlignment="1">
      <alignment horizontal="left" vertical="top" wrapText="1"/>
    </xf>
    <xf numFmtId="0" fontId="4" fillId="0" borderId="13" xfId="0" applyFont="1" applyBorder="1" applyAlignment="1">
      <alignment horizontal="left" vertical="top" wrapText="1"/>
    </xf>
    <xf numFmtId="0" fontId="19" fillId="0" borderId="44" xfId="4" applyFont="1" applyBorder="1" applyAlignment="1">
      <alignment horizontal="center" vertical="top" wrapText="1"/>
    </xf>
    <xf numFmtId="0" fontId="19" fillId="0" borderId="0" xfId="4" applyFont="1" applyAlignment="1">
      <alignment horizontal="center" vertical="top" wrapText="1"/>
    </xf>
    <xf numFmtId="0" fontId="4" fillId="0" borderId="1" xfId="4" applyFont="1" applyBorder="1" applyAlignment="1">
      <alignment horizontal="center" vertical="center" wrapText="1"/>
    </xf>
    <xf numFmtId="0" fontId="4" fillId="0" borderId="57" xfId="4" applyFont="1" applyBorder="1" applyAlignment="1">
      <alignment horizontal="center" vertical="center" wrapText="1"/>
    </xf>
    <xf numFmtId="0" fontId="4" fillId="0" borderId="9" xfId="4" applyFont="1" applyBorder="1" applyAlignment="1">
      <alignment horizontal="center" vertical="center" wrapText="1"/>
    </xf>
    <xf numFmtId="0" fontId="4" fillId="0" borderId="54" xfId="4" applyFont="1" applyBorder="1" applyAlignment="1">
      <alignment horizontal="left" vertical="center"/>
    </xf>
    <xf numFmtId="0" fontId="4" fillId="8" borderId="57" xfId="4" quotePrefix="1" applyFont="1" applyFill="1" applyBorder="1" applyAlignment="1" applyProtection="1">
      <alignment vertical="top" wrapText="1"/>
      <protection locked="0"/>
    </xf>
    <xf numFmtId="0" fontId="4" fillId="8" borderId="9" xfId="4" applyFont="1" applyFill="1" applyBorder="1" applyAlignment="1" applyProtection="1">
      <alignment vertical="top" wrapText="1"/>
      <protection locked="0"/>
    </xf>
    <xf numFmtId="0" fontId="4" fillId="8" borderId="14" xfId="4" applyFont="1" applyFill="1" applyBorder="1" applyAlignment="1" applyProtection="1">
      <alignment vertical="top" wrapText="1"/>
      <protection locked="0"/>
    </xf>
    <xf numFmtId="40" fontId="4" fillId="9" borderId="19" xfId="1" applyNumberFormat="1" applyFont="1" applyFill="1" applyBorder="1" applyAlignment="1" applyProtection="1">
      <alignment horizontal="right" vertical="center"/>
    </xf>
    <xf numFmtId="40" fontId="4" fillId="9" borderId="10" xfId="1" applyNumberFormat="1" applyFont="1" applyFill="1" applyBorder="1" applyAlignment="1" applyProtection="1">
      <alignment horizontal="right" vertical="center"/>
    </xf>
    <xf numFmtId="0" fontId="4" fillId="0" borderId="10" xfId="0" applyFont="1" applyBorder="1" applyAlignment="1" applyProtection="1">
      <alignment horizontal="center" vertical="center" wrapText="1"/>
      <protection locked="0"/>
    </xf>
    <xf numFmtId="0" fontId="8" fillId="0" borderId="44" xfId="4" applyFont="1" applyBorder="1" applyAlignment="1">
      <alignment vertical="center" wrapText="1"/>
    </xf>
    <xf numFmtId="0" fontId="8" fillId="0" borderId="13"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5" fillId="0" borderId="0" xfId="1" applyFont="1" applyFill="1" applyAlignment="1">
      <alignment vertical="top"/>
    </xf>
    <xf numFmtId="38" fontId="7" fillId="0" borderId="26" xfId="1" applyFont="1" applyBorder="1" applyAlignment="1">
      <alignment vertical="top" wrapText="1"/>
    </xf>
    <xf numFmtId="38" fontId="7" fillId="0" borderId="27" xfId="1" applyFont="1" applyBorder="1" applyAlignment="1">
      <alignment vertical="top" wrapText="1"/>
    </xf>
    <xf numFmtId="38" fontId="7" fillId="0" borderId="29" xfId="1" applyFont="1" applyBorder="1" applyAlignment="1">
      <alignment vertical="top" wrapText="1"/>
    </xf>
    <xf numFmtId="38" fontId="7" fillId="0" borderId="0" xfId="1" applyFont="1" applyBorder="1" applyAlignment="1">
      <alignment vertical="top" wrapText="1"/>
    </xf>
    <xf numFmtId="38" fontId="7" fillId="0" borderId="104" xfId="1" applyFont="1" applyBorder="1" applyAlignment="1">
      <alignment vertical="top" wrapText="1"/>
    </xf>
    <xf numFmtId="38" fontId="7" fillId="0" borderId="105" xfId="1" applyFont="1" applyBorder="1" applyAlignment="1">
      <alignment vertical="top" wrapText="1"/>
    </xf>
    <xf numFmtId="38" fontId="7" fillId="0" borderId="28" xfId="1" applyFont="1" applyBorder="1" applyAlignment="1">
      <alignment vertical="top" wrapText="1"/>
    </xf>
    <xf numFmtId="38" fontId="7" fillId="0" borderId="30" xfId="1" applyFont="1" applyBorder="1" applyAlignment="1">
      <alignment vertical="top" wrapText="1"/>
    </xf>
    <xf numFmtId="38" fontId="7" fillId="0" borderId="106" xfId="1" applyFont="1" applyBorder="1" applyAlignment="1">
      <alignment vertical="top" wrapText="1"/>
    </xf>
    <xf numFmtId="178" fontId="4" fillId="4" borderId="0" xfId="1" applyNumberFormat="1" applyFont="1" applyFill="1" applyAlignment="1">
      <alignment vertical="center" shrinkToFit="1"/>
    </xf>
    <xf numFmtId="181" fontId="4" fillId="4" borderId="107" xfId="1" applyNumberFormat="1" applyFont="1" applyFill="1" applyBorder="1" applyAlignment="1">
      <alignment vertical="center" shrinkToFit="1"/>
    </xf>
    <xf numFmtId="181" fontId="4" fillId="4" borderId="10" xfId="1" applyNumberFormat="1" applyFont="1" applyFill="1" applyBorder="1" applyAlignment="1">
      <alignment vertical="center" shrinkToFit="1"/>
    </xf>
    <xf numFmtId="38" fontId="4" fillId="0" borderId="107" xfId="1" applyFont="1" applyBorder="1" applyAlignment="1">
      <alignment vertical="center" wrapText="1"/>
    </xf>
    <xf numFmtId="38" fontId="4" fillId="0" borderId="60" xfId="1" applyFont="1" applyBorder="1" applyAlignment="1">
      <alignment vertical="center" wrapText="1"/>
    </xf>
    <xf numFmtId="38" fontId="7" fillId="0" borderId="107" xfId="1" applyFont="1" applyBorder="1" applyAlignment="1">
      <alignment vertical="center" wrapText="1"/>
    </xf>
    <xf numFmtId="38" fontId="7" fillId="0" borderId="60" xfId="1" applyFont="1" applyBorder="1" applyAlignment="1">
      <alignment vertical="center" wrapText="1"/>
    </xf>
    <xf numFmtId="38" fontId="4" fillId="0" borderId="112" xfId="1" applyFont="1" applyBorder="1" applyAlignment="1">
      <alignment vertical="center" wrapText="1"/>
    </xf>
    <xf numFmtId="38" fontId="4" fillId="0" borderId="113" xfId="1" applyFont="1" applyBorder="1" applyAlignment="1">
      <alignment vertical="center" wrapText="1"/>
    </xf>
    <xf numFmtId="181" fontId="4" fillId="3" borderId="110" xfId="1" applyNumberFormat="1" applyFont="1" applyFill="1" applyBorder="1" applyAlignment="1" applyProtection="1">
      <alignment vertical="center" shrinkToFit="1"/>
      <protection locked="0"/>
    </xf>
    <xf numFmtId="181" fontId="4" fillId="3" borderId="111" xfId="1" applyNumberFormat="1" applyFont="1" applyFill="1" applyBorder="1" applyAlignment="1" applyProtection="1">
      <alignment vertical="center" shrinkToFit="1"/>
      <protection locked="0"/>
    </xf>
    <xf numFmtId="38" fontId="4" fillId="0" borderId="19" xfId="1" applyFont="1" applyBorder="1" applyAlignment="1">
      <alignment vertical="center" wrapText="1"/>
    </xf>
    <xf numFmtId="38" fontId="4" fillId="0" borderId="11" xfId="1" applyFont="1" applyBorder="1" applyAlignment="1">
      <alignment vertical="center" wrapText="1"/>
    </xf>
    <xf numFmtId="181" fontId="4" fillId="4" borderId="110" xfId="1" applyNumberFormat="1" applyFont="1" applyFill="1" applyBorder="1" applyAlignment="1">
      <alignment vertical="center" shrinkToFit="1"/>
    </xf>
    <xf numFmtId="181" fontId="4" fillId="4" borderId="111" xfId="1" applyNumberFormat="1" applyFont="1" applyFill="1" applyBorder="1" applyAlignment="1">
      <alignment vertical="center" shrinkToFit="1"/>
    </xf>
    <xf numFmtId="38" fontId="4" fillId="0" borderId="19" xfId="1" applyFont="1" applyBorder="1" applyAlignment="1">
      <alignment horizontal="center" vertical="center" wrapText="1" shrinkToFit="1"/>
    </xf>
    <xf numFmtId="38" fontId="4" fillId="0" borderId="11" xfId="1" applyFont="1" applyBorder="1" applyAlignment="1">
      <alignment horizontal="center" vertical="center" wrapText="1" shrinkToFit="1"/>
    </xf>
    <xf numFmtId="181" fontId="4" fillId="4" borderId="19" xfId="1" applyNumberFormat="1" applyFont="1" applyFill="1" applyBorder="1" applyAlignment="1">
      <alignment vertical="center" shrinkToFit="1"/>
    </xf>
    <xf numFmtId="38" fontId="4" fillId="0" borderId="0" xfId="1" applyFont="1" applyAlignment="1">
      <alignment vertical="top" wrapText="1"/>
    </xf>
    <xf numFmtId="38" fontId="4" fillId="0" borderId="17" xfId="1" applyFont="1" applyBorder="1" applyAlignment="1">
      <alignment vertical="top" wrapText="1"/>
    </xf>
    <xf numFmtId="181" fontId="4" fillId="4" borderId="73" xfId="1" applyNumberFormat="1" applyFont="1" applyFill="1" applyBorder="1" applyAlignment="1">
      <alignment vertical="center" shrinkToFit="1"/>
    </xf>
    <xf numFmtId="181" fontId="4" fillId="4" borderId="71" xfId="1" applyNumberFormat="1" applyFont="1" applyFill="1" applyBorder="1" applyAlignment="1">
      <alignment vertical="center" shrinkToFit="1"/>
    </xf>
    <xf numFmtId="38" fontId="4" fillId="0" borderId="108" xfId="1" applyFont="1" applyBorder="1" applyAlignment="1">
      <alignment horizontal="center" vertical="center" wrapText="1"/>
    </xf>
    <xf numFmtId="38" fontId="4" fillId="0" borderId="109" xfId="1" applyFont="1" applyBorder="1" applyAlignment="1">
      <alignment horizontal="center" vertical="center" wrapText="1"/>
    </xf>
    <xf numFmtId="38" fontId="4" fillId="0" borderId="34" xfId="1" applyFont="1" applyBorder="1" applyAlignment="1">
      <alignment horizontal="center" vertical="center" wrapText="1"/>
    </xf>
    <xf numFmtId="40" fontId="4" fillId="3" borderId="19" xfId="1" applyNumberFormat="1" applyFont="1" applyFill="1" applyBorder="1" applyAlignment="1" applyProtection="1">
      <alignment vertical="center" shrinkToFit="1"/>
      <protection locked="0"/>
    </xf>
    <xf numFmtId="40" fontId="4" fillId="3" borderId="10" xfId="1" applyNumberFormat="1" applyFont="1" applyFill="1" applyBorder="1" applyAlignment="1" applyProtection="1">
      <alignment vertical="center" shrinkToFit="1"/>
      <protection locked="0"/>
    </xf>
    <xf numFmtId="38" fontId="8" fillId="0" borderId="73" xfId="1" applyFont="1" applyBorder="1" applyAlignment="1">
      <alignment vertical="center" wrapText="1"/>
    </xf>
    <xf numFmtId="38" fontId="8" fillId="0" borderId="61" xfId="1" applyFont="1" applyBorder="1" applyAlignment="1">
      <alignment vertical="center" wrapText="1"/>
    </xf>
    <xf numFmtId="38" fontId="4" fillId="0" borderId="10" xfId="1" applyFont="1" applyBorder="1" applyAlignment="1">
      <alignment vertical="center" wrapText="1"/>
    </xf>
    <xf numFmtId="181" fontId="4" fillId="3" borderId="10" xfId="1" applyNumberFormat="1" applyFont="1" applyFill="1" applyBorder="1" applyAlignment="1" applyProtection="1">
      <alignment vertical="center" shrinkToFit="1"/>
      <protection locked="0"/>
    </xf>
    <xf numFmtId="181" fontId="4" fillId="3" borderId="114" xfId="1" applyNumberFormat="1" applyFont="1" applyFill="1" applyBorder="1" applyAlignment="1" applyProtection="1">
      <alignment vertical="center" shrinkToFit="1"/>
      <protection locked="0"/>
    </xf>
    <xf numFmtId="181" fontId="4" fillId="3" borderId="36" xfId="1" applyNumberFormat="1" applyFont="1" applyFill="1" applyBorder="1" applyAlignment="1" applyProtection="1">
      <alignment vertical="center" shrinkToFit="1"/>
      <protection locked="0"/>
    </xf>
    <xf numFmtId="38" fontId="4" fillId="0" borderId="115" xfId="1" applyFont="1" applyBorder="1" applyAlignment="1">
      <alignment vertical="center" wrapText="1"/>
    </xf>
    <xf numFmtId="38" fontId="4" fillId="0" borderId="116" xfId="1" applyFont="1" applyBorder="1" applyAlignment="1">
      <alignment vertical="center" wrapText="1"/>
    </xf>
    <xf numFmtId="38" fontId="4" fillId="0" borderId="9" xfId="1" applyFont="1" applyBorder="1" applyAlignment="1">
      <alignment vertical="center" wrapText="1"/>
    </xf>
    <xf numFmtId="38" fontId="4" fillId="0" borderId="117" xfId="1" applyFont="1" applyBorder="1" applyAlignment="1">
      <alignment vertical="center" wrapText="1"/>
    </xf>
    <xf numFmtId="38" fontId="4" fillId="0" borderId="118" xfId="1" applyFont="1" applyBorder="1" applyAlignment="1">
      <alignment horizontal="center" vertical="center" wrapText="1"/>
    </xf>
    <xf numFmtId="38" fontId="4" fillId="0" borderId="119" xfId="1" applyFont="1" applyBorder="1" applyAlignment="1">
      <alignment horizontal="center" vertical="center" wrapText="1"/>
    </xf>
    <xf numFmtId="181" fontId="4" fillId="3" borderId="19" xfId="1" applyNumberFormat="1" applyFont="1" applyFill="1" applyBorder="1" applyAlignment="1" applyProtection="1">
      <alignment vertical="center" shrinkToFit="1"/>
      <protection locked="0"/>
    </xf>
    <xf numFmtId="38" fontId="4" fillId="0" borderId="19" xfId="1" applyFont="1" applyBorder="1" applyAlignment="1">
      <alignment horizontal="center" vertical="center" wrapText="1"/>
    </xf>
    <xf numFmtId="38" fontId="4" fillId="0" borderId="10" xfId="1" applyFont="1" applyBorder="1" applyAlignment="1">
      <alignment horizontal="center" vertical="center" wrapText="1"/>
    </xf>
    <xf numFmtId="181" fontId="4" fillId="3" borderId="73" xfId="1" applyNumberFormat="1" applyFont="1" applyFill="1" applyBorder="1" applyAlignment="1" applyProtection="1">
      <alignment vertical="center" shrinkToFit="1"/>
      <protection locked="0"/>
    </xf>
    <xf numFmtId="181" fontId="4" fillId="3" borderId="71" xfId="1" applyNumberFormat="1" applyFont="1" applyFill="1" applyBorder="1" applyAlignment="1" applyProtection="1">
      <alignment vertical="center" shrinkToFit="1"/>
      <protection locked="0"/>
    </xf>
    <xf numFmtId="38" fontId="0" fillId="0" borderId="10" xfId="1" applyFont="1" applyBorder="1" applyAlignment="1">
      <alignment vertical="center" wrapText="1"/>
    </xf>
    <xf numFmtId="38" fontId="0" fillId="0" borderId="11" xfId="1" applyFont="1" applyBorder="1" applyAlignment="1">
      <alignment vertical="center" wrapText="1"/>
    </xf>
    <xf numFmtId="38" fontId="27" fillId="0" borderId="0" xfId="1" applyFont="1" applyAlignment="1">
      <alignment vertical="center" wrapText="1"/>
    </xf>
    <xf numFmtId="38" fontId="4" fillId="6" borderId="21" xfId="1" applyFont="1" applyFill="1" applyBorder="1" applyAlignment="1">
      <alignment horizontal="center" vertical="center" textRotation="255" wrapText="1"/>
    </xf>
    <xf numFmtId="38" fontId="4" fillId="6" borderId="23" xfId="1" applyFont="1" applyFill="1" applyBorder="1" applyAlignment="1">
      <alignment horizontal="center" vertical="center" textRotation="255" wrapText="1"/>
    </xf>
    <xf numFmtId="38" fontId="4" fillId="6" borderId="35" xfId="1" applyFont="1" applyFill="1" applyBorder="1" applyAlignment="1">
      <alignment horizontal="center" vertical="center" textRotation="255" wrapText="1"/>
    </xf>
    <xf numFmtId="181" fontId="0" fillId="4" borderId="10" xfId="1" applyNumberFormat="1" applyFont="1" applyFill="1" applyBorder="1" applyAlignment="1">
      <alignment vertical="center" shrinkToFit="1"/>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22" xfId="1" applyFont="1" applyBorder="1" applyAlignment="1">
      <alignment horizontal="center" vertical="center" wrapText="1"/>
    </xf>
    <xf numFmtId="38" fontId="4" fillId="0" borderId="123" xfId="1" applyFont="1" applyBorder="1" applyAlignment="1">
      <alignment vertical="center" wrapText="1"/>
    </xf>
    <xf numFmtId="38" fontId="4" fillId="0" borderId="124" xfId="1" applyFont="1" applyBorder="1" applyAlignment="1">
      <alignment vertical="center" wrapText="1"/>
    </xf>
    <xf numFmtId="38" fontId="8" fillId="0" borderId="16" xfId="1" applyFont="1" applyBorder="1" applyAlignment="1">
      <alignment horizontal="center" vertical="center" wrapText="1"/>
    </xf>
    <xf numFmtId="38" fontId="0" fillId="0" borderId="17" xfId="1" applyFont="1" applyBorder="1" applyAlignment="1">
      <alignment horizontal="center" vertical="center" wrapText="1"/>
    </xf>
    <xf numFmtId="38" fontId="4" fillId="0" borderId="125" xfId="1" applyFont="1" applyBorder="1" applyAlignment="1">
      <alignment horizontal="center" vertical="center"/>
    </xf>
    <xf numFmtId="38" fontId="4" fillId="0" borderId="62" xfId="1" applyFont="1" applyBorder="1" applyAlignment="1">
      <alignment horizontal="center" vertical="center"/>
    </xf>
    <xf numFmtId="38" fontId="4" fillId="0" borderId="126" xfId="1" applyFont="1" applyBorder="1" applyAlignment="1">
      <alignment horizontal="center" vertical="center"/>
    </xf>
    <xf numFmtId="38" fontId="10" fillId="0" borderId="0" xfId="1" applyFont="1" applyBorder="1" applyAlignment="1">
      <alignment vertical="top" wrapText="1"/>
    </xf>
    <xf numFmtId="38" fontId="4" fillId="0" borderId="112" xfId="1" applyFont="1" applyBorder="1" applyAlignment="1">
      <alignment vertical="center" wrapText="1" shrinkToFit="1"/>
    </xf>
    <xf numFmtId="38" fontId="4" fillId="0" borderId="113" xfId="1" applyFont="1" applyBorder="1" applyAlignment="1">
      <alignment vertical="center" wrapText="1" shrinkToFit="1"/>
    </xf>
    <xf numFmtId="181" fontId="0" fillId="0" borderId="111" xfId="0" applyNumberFormat="1" applyBorder="1" applyProtection="1">
      <alignment vertical="center"/>
      <protection locked="0"/>
    </xf>
    <xf numFmtId="38" fontId="15" fillId="0" borderId="0" xfId="1" applyFont="1" applyAlignment="1">
      <alignment vertical="center" wrapText="1"/>
    </xf>
    <xf numFmtId="38" fontId="8" fillId="0" borderId="44" xfId="1" applyFont="1" applyBorder="1" applyAlignment="1">
      <alignment horizontal="center" vertical="center" wrapText="1"/>
    </xf>
    <xf numFmtId="38" fontId="0" fillId="0" borderId="0" xfId="1" applyFont="1" applyBorder="1" applyAlignment="1">
      <alignment horizontal="center" vertical="center" wrapText="1"/>
    </xf>
    <xf numFmtId="181" fontId="0" fillId="3" borderId="111" xfId="1" applyNumberFormat="1" applyFont="1" applyFill="1" applyBorder="1" applyAlignment="1" applyProtection="1">
      <alignment vertical="center" shrinkToFit="1"/>
      <protection locked="0"/>
    </xf>
    <xf numFmtId="181" fontId="0" fillId="3" borderId="10" xfId="1" applyNumberFormat="1" applyFont="1" applyFill="1" applyBorder="1" applyAlignment="1" applyProtection="1">
      <alignment vertical="center" shrinkToFit="1"/>
      <protection locked="0"/>
    </xf>
    <xf numFmtId="49" fontId="0" fillId="0" borderId="37" xfId="1" applyNumberFormat="1" applyFont="1" applyFill="1" applyBorder="1" applyAlignment="1">
      <alignment horizontal="center" vertical="center" shrinkToFit="1"/>
    </xf>
    <xf numFmtId="49" fontId="2" fillId="0" borderId="38" xfId="0" applyNumberFormat="1" applyFont="1" applyBorder="1" applyAlignment="1">
      <alignment horizontal="center" vertical="center" shrinkToFit="1"/>
    </xf>
    <xf numFmtId="49" fontId="2" fillId="0" borderId="7" xfId="0" applyNumberFormat="1" applyFont="1" applyBorder="1" applyAlignment="1">
      <alignment horizontal="center" vertical="center" shrinkToFit="1"/>
    </xf>
    <xf numFmtId="49" fontId="2" fillId="0" borderId="41" xfId="0" applyNumberFormat="1" applyFont="1" applyBorder="1" applyAlignment="1">
      <alignment horizontal="center" vertical="center" shrinkToFit="1"/>
    </xf>
    <xf numFmtId="49" fontId="2" fillId="0" borderId="17" xfId="0" applyNumberFormat="1" applyFont="1" applyBorder="1" applyAlignment="1">
      <alignment horizontal="center" vertical="center" shrinkToFit="1"/>
    </xf>
    <xf numFmtId="49" fontId="2" fillId="0" borderId="25" xfId="0" applyNumberFormat="1" applyFont="1" applyBorder="1" applyAlignment="1">
      <alignment horizontal="center" vertical="center" shrinkToFit="1"/>
    </xf>
    <xf numFmtId="38" fontId="4" fillId="0" borderId="1" xfId="1" applyFont="1" applyBorder="1" applyAlignment="1">
      <alignment vertical="center" wrapText="1"/>
    </xf>
    <xf numFmtId="38" fontId="4" fillId="0" borderId="12" xfId="1" applyFont="1" applyBorder="1" applyAlignment="1">
      <alignment vertical="center" wrapText="1"/>
    </xf>
    <xf numFmtId="0" fontId="2" fillId="0" borderId="108" xfId="0" applyFont="1" applyBorder="1" applyAlignment="1">
      <alignment horizontal="center"/>
    </xf>
    <xf numFmtId="0" fontId="0" fillId="0" borderId="34" xfId="0" applyBorder="1" applyAlignment="1">
      <alignment horizontal="center"/>
    </xf>
    <xf numFmtId="0" fontId="2" fillId="4" borderId="73" xfId="0" applyFont="1" applyFill="1" applyBorder="1" applyAlignment="1">
      <alignment horizontal="center" vertical="center"/>
    </xf>
    <xf numFmtId="0" fontId="0" fillId="4" borderId="61" xfId="0" applyFill="1" applyBorder="1" applyAlignment="1">
      <alignment horizontal="center" vertical="center"/>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6" borderId="21" xfId="1" applyFont="1" applyFill="1" applyBorder="1" applyAlignment="1">
      <alignment horizontal="center" vertical="center" textRotation="255" shrinkToFit="1"/>
    </xf>
    <xf numFmtId="38" fontId="4" fillId="6" borderId="23" xfId="1" applyFont="1" applyFill="1" applyBorder="1" applyAlignment="1">
      <alignment horizontal="center" vertical="center" textRotation="255" shrinkToFit="1"/>
    </xf>
    <xf numFmtId="38" fontId="4" fillId="6" borderId="35" xfId="1" applyFont="1" applyFill="1" applyBorder="1" applyAlignment="1">
      <alignment horizontal="center" vertical="center" textRotation="255" shrinkToFit="1"/>
    </xf>
    <xf numFmtId="38" fontId="2" fillId="0" borderId="0" xfId="1" applyFont="1" applyAlignment="1">
      <alignment horizontal="center" vertical="center" textRotation="180" wrapText="1"/>
    </xf>
    <xf numFmtId="38" fontId="4" fillId="0" borderId="0" xfId="1" applyFont="1" applyFill="1" applyAlignment="1">
      <alignment horizontal="right" vertical="center" shrinkToFit="1"/>
    </xf>
    <xf numFmtId="0" fontId="0" fillId="0" borderId="0" xfId="0" applyAlignment="1">
      <alignment horizontal="right" vertical="center" shrinkToFit="1"/>
    </xf>
    <xf numFmtId="49" fontId="2" fillId="0" borderId="37" xfId="1" applyNumberFormat="1" applyFont="1" applyFill="1" applyBorder="1" applyAlignment="1">
      <alignment horizontal="center" vertical="center" shrinkToFit="1"/>
    </xf>
    <xf numFmtId="0" fontId="5" fillId="0" borderId="17" xfId="0" applyFont="1" applyBorder="1" applyAlignment="1">
      <alignment horizontal="left" vertical="center" shrinkToFit="1"/>
    </xf>
    <xf numFmtId="49" fontId="21" fillId="0" borderId="21" xfId="0" applyNumberFormat="1" applyFont="1" applyBorder="1" applyAlignment="1">
      <alignment horizontal="center" vertical="center"/>
    </xf>
    <xf numFmtId="49" fontId="0" fillId="0" borderId="35" xfId="0" applyNumberFormat="1" applyBorder="1" applyAlignment="1">
      <alignment horizontal="center" vertical="center"/>
    </xf>
    <xf numFmtId="180" fontId="5" fillId="0" borderId="17" xfId="0" applyNumberFormat="1" applyFont="1" applyBorder="1" applyAlignment="1">
      <alignment vertical="center" shrinkToFit="1"/>
    </xf>
    <xf numFmtId="0" fontId="5" fillId="0" borderId="127" xfId="0" applyFont="1" applyBorder="1" applyAlignment="1">
      <alignment vertical="center" shrinkToFit="1"/>
    </xf>
    <xf numFmtId="0" fontId="5" fillId="0" borderId="128" xfId="0" applyFont="1" applyBorder="1" applyAlignment="1">
      <alignment vertical="center" shrinkToFit="1"/>
    </xf>
    <xf numFmtId="0" fontId="5" fillId="0" borderId="129" xfId="0" applyFont="1" applyBorder="1" applyAlignment="1">
      <alignment vertical="center" wrapText="1" shrinkToFit="1"/>
    </xf>
    <xf numFmtId="0" fontId="5" fillId="0" borderId="55" xfId="0" applyFont="1" applyBorder="1" applyAlignment="1">
      <alignment vertical="center" wrapText="1" shrinkToFit="1"/>
    </xf>
    <xf numFmtId="0" fontId="5" fillId="0" borderId="50" xfId="0" applyFont="1" applyBorder="1" applyAlignment="1">
      <alignment vertical="center" wrapText="1" shrinkToFit="1"/>
    </xf>
    <xf numFmtId="0" fontId="5" fillId="0" borderId="130" xfId="0" applyFont="1" applyBorder="1" applyAlignment="1">
      <alignment vertical="center" wrapText="1" shrinkToFit="1"/>
    </xf>
    <xf numFmtId="0" fontId="5" fillId="0" borderId="131" xfId="0" applyFont="1" applyBorder="1" applyAlignment="1">
      <alignment vertical="center" shrinkToFit="1"/>
    </xf>
    <xf numFmtId="0" fontId="5" fillId="0" borderId="50" xfId="0" applyFont="1" applyBorder="1" applyAlignment="1">
      <alignment vertical="center" shrinkToFit="1"/>
    </xf>
    <xf numFmtId="0" fontId="5" fillId="0" borderId="130" xfId="0" applyFont="1" applyBorder="1" applyAlignment="1">
      <alignment vertical="center" shrinkToFit="1"/>
    </xf>
    <xf numFmtId="0" fontId="6" fillId="0" borderId="0" xfId="0" applyFont="1" applyAlignment="1">
      <alignment vertical="top"/>
    </xf>
    <xf numFmtId="0" fontId="5" fillId="0" borderId="112" xfId="0" applyFont="1" applyBorder="1" applyAlignment="1">
      <alignment vertical="center" wrapText="1" shrinkToFit="1"/>
    </xf>
    <xf numFmtId="0" fontId="5" fillId="0" borderId="132" xfId="0" applyFont="1" applyBorder="1" applyAlignment="1">
      <alignment vertical="center" wrapText="1" shrinkToFit="1"/>
    </xf>
    <xf numFmtId="0" fontId="5" fillId="0" borderId="1" xfId="0" applyFont="1" applyBorder="1" applyAlignment="1">
      <alignment vertical="center" shrinkToFit="1"/>
    </xf>
    <xf numFmtId="0" fontId="5" fillId="0" borderId="12" xfId="0" applyFont="1" applyBorder="1" applyAlignment="1">
      <alignment vertical="center" shrinkToFit="1"/>
    </xf>
    <xf numFmtId="0" fontId="5" fillId="0" borderId="133" xfId="0" applyFont="1" applyBorder="1" applyAlignment="1">
      <alignment vertical="center" shrinkToFit="1"/>
    </xf>
    <xf numFmtId="0" fontId="5" fillId="0" borderId="134" xfId="0" applyFont="1" applyBorder="1" applyAlignment="1">
      <alignment vertical="center" shrinkToFit="1"/>
    </xf>
    <xf numFmtId="0" fontId="5" fillId="0" borderId="129" xfId="0" applyFont="1" applyBorder="1" applyAlignment="1">
      <alignment vertical="center" shrinkToFit="1"/>
    </xf>
    <xf numFmtId="0" fontId="5" fillId="0" borderId="55" xfId="0" applyFont="1" applyBorder="1" applyAlignment="1">
      <alignment vertical="center" shrinkToFit="1"/>
    </xf>
    <xf numFmtId="0" fontId="5" fillId="0" borderId="112" xfId="0" applyFont="1" applyBorder="1" applyAlignment="1">
      <alignment vertical="center" shrinkToFit="1"/>
    </xf>
    <xf numFmtId="0" fontId="5" fillId="0" borderId="132" xfId="0" applyFont="1" applyBorder="1" applyAlignment="1">
      <alignment vertical="center" shrinkToFit="1"/>
    </xf>
    <xf numFmtId="0" fontId="5" fillId="0" borderId="71" xfId="0" applyFont="1" applyBorder="1" applyAlignment="1">
      <alignment vertical="center" shrinkToFit="1"/>
    </xf>
    <xf numFmtId="0" fontId="5" fillId="0" borderId="72" xfId="0" applyFont="1" applyBorder="1" applyAlignment="1">
      <alignment vertical="center" shrinkToFit="1"/>
    </xf>
    <xf numFmtId="0" fontId="5" fillId="0" borderId="52" xfId="0" applyFont="1" applyBorder="1" applyAlignment="1">
      <alignment vertical="center" shrinkToFit="1"/>
    </xf>
    <xf numFmtId="0" fontId="5" fillId="0" borderId="135"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39" xfId="0" applyFont="1" applyBorder="1" applyAlignment="1">
      <alignment horizontal="center" vertical="center" textRotation="255"/>
    </xf>
    <xf numFmtId="0" fontId="5" fillId="0" borderId="53" xfId="0" applyFont="1" applyBorder="1" applyAlignment="1">
      <alignment horizontal="center" vertical="center" textRotation="255"/>
    </xf>
    <xf numFmtId="0" fontId="4" fillId="0" borderId="84" xfId="0" applyFont="1" applyBorder="1" applyAlignment="1">
      <alignment horizontal="center" vertical="center" textRotation="255" wrapText="1" shrinkToFit="1"/>
    </xf>
    <xf numFmtId="0" fontId="4" fillId="0" borderId="56" xfId="0" applyFont="1" applyBorder="1" applyAlignment="1">
      <alignment horizontal="center" vertical="center" textRotation="255" wrapText="1" shrinkToFit="1"/>
    </xf>
    <xf numFmtId="0" fontId="4" fillId="0" borderId="75" xfId="0" applyFont="1" applyBorder="1" applyAlignment="1">
      <alignment horizontal="center" vertical="center" textRotation="255" wrapText="1" shrinkToFit="1"/>
    </xf>
    <xf numFmtId="0" fontId="5" fillId="0" borderId="39" xfId="0" applyFont="1" applyBorder="1" applyAlignment="1">
      <alignment vertical="center" textRotation="255"/>
    </xf>
    <xf numFmtId="0" fontId="7" fillId="0" borderId="39" xfId="0" applyFont="1" applyBorder="1" applyAlignment="1">
      <alignment vertical="center" textRotation="255"/>
    </xf>
    <xf numFmtId="0" fontId="5" fillId="0" borderId="9" xfId="0" applyFont="1" applyBorder="1" applyAlignment="1">
      <alignment vertical="center" shrinkToFit="1"/>
    </xf>
    <xf numFmtId="0" fontId="5" fillId="0" borderId="14" xfId="0" applyFont="1" applyBorder="1" applyAlignment="1">
      <alignment vertical="center" shrinkToFit="1"/>
    </xf>
    <xf numFmtId="0" fontId="4" fillId="0" borderId="51" xfId="0" applyFont="1" applyBorder="1" applyAlignment="1">
      <alignment vertical="center" wrapText="1" shrinkToFit="1"/>
    </xf>
    <xf numFmtId="0" fontId="4" fillId="0" borderId="136" xfId="0" applyFont="1" applyBorder="1" applyAlignment="1">
      <alignment vertical="center" wrapText="1" shrinkToFit="1"/>
    </xf>
    <xf numFmtId="0" fontId="5" fillId="0" borderId="109" xfId="0" applyFont="1" applyBorder="1" applyAlignment="1">
      <alignment vertical="center" shrinkToFit="1"/>
    </xf>
    <xf numFmtId="0" fontId="5" fillId="0" borderId="137" xfId="0" applyFont="1" applyBorder="1" applyAlignment="1">
      <alignment vertical="center" shrinkToFit="1"/>
    </xf>
    <xf numFmtId="40" fontId="4" fillId="0" borderId="19" xfId="1" applyNumberFormat="1" applyFont="1" applyFill="1" applyBorder="1" applyAlignment="1" applyProtection="1">
      <alignment horizontal="right" vertical="center"/>
    </xf>
    <xf numFmtId="40" fontId="4" fillId="0" borderId="10" xfId="1" applyNumberFormat="1" applyFont="1" applyFill="1" applyBorder="1" applyAlignment="1" applyProtection="1">
      <alignment horizontal="right" vertical="center"/>
    </xf>
    <xf numFmtId="0" fontId="2" fillId="0" borderId="19" xfId="4"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0" fillId="0" borderId="0" xfId="0" applyAlignment="1">
      <alignment horizontal="center"/>
    </xf>
    <xf numFmtId="0" fontId="4" fillId="0" borderId="57" xfId="4" applyFont="1" applyBorder="1" applyAlignment="1">
      <alignment vertical="top" wrapText="1"/>
    </xf>
    <xf numFmtId="0" fontId="4" fillId="0" borderId="9" xfId="4" applyFont="1" applyBorder="1" applyAlignment="1">
      <alignment vertical="top" wrapText="1"/>
    </xf>
    <xf numFmtId="0" fontId="4" fillId="0" borderId="14" xfId="4" applyFont="1" applyBorder="1" applyAlignment="1">
      <alignment vertical="top" wrapText="1"/>
    </xf>
    <xf numFmtId="40" fontId="4" fillId="0" borderId="19" xfId="1" applyNumberFormat="1" applyFont="1" applyFill="1" applyBorder="1" applyAlignment="1">
      <alignment horizontal="right" vertical="center"/>
    </xf>
    <xf numFmtId="40" fontId="4" fillId="0" borderId="10" xfId="1" applyNumberFormat="1" applyFont="1" applyFill="1" applyBorder="1" applyAlignment="1">
      <alignment horizontal="right" vertical="center"/>
    </xf>
    <xf numFmtId="0" fontId="0" fillId="0" borderId="56" xfId="4" applyFont="1" applyBorder="1" applyAlignment="1">
      <alignment horizontal="center" vertical="center"/>
    </xf>
    <xf numFmtId="0" fontId="2" fillId="0" borderId="56" xfId="4" applyBorder="1" applyAlignment="1">
      <alignment horizontal="center" vertical="center"/>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0" xfId="0" applyNumberFormat="1" applyBorder="1" applyAlignment="1">
      <alignment horizontal="left" vertical="center" wrapText="1"/>
    </xf>
    <xf numFmtId="178" fontId="0" fillId="0" borderId="29"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0" xfId="4" applyFont="1" applyBorder="1" applyAlignment="1">
      <alignment horizontal="left"/>
    </xf>
    <xf numFmtId="0" fontId="4" fillId="0" borderId="19" xfId="4" applyFont="1" applyBorder="1" applyAlignment="1">
      <alignment horizontal="center" vertical="center" wrapText="1"/>
    </xf>
    <xf numFmtId="0" fontId="4" fillId="0" borderId="10" xfId="4" applyFont="1" applyBorder="1" applyAlignment="1">
      <alignment horizontal="center" vertical="center" wrapText="1"/>
    </xf>
    <xf numFmtId="0" fontId="4" fillId="0" borderId="11" xfId="4" applyFont="1" applyBorder="1" applyAlignment="1">
      <alignment horizontal="center" vertical="center" wrapText="1"/>
    </xf>
    <xf numFmtId="178" fontId="4" fillId="0" borderId="54"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57" xfId="0" applyNumberFormat="1" applyFont="1" applyBorder="1">
      <alignment vertical="center"/>
    </xf>
    <xf numFmtId="178" fontId="4" fillId="0" borderId="9" xfId="0" applyNumberFormat="1" applyFont="1" applyBorder="1">
      <alignment vertical="center"/>
    </xf>
    <xf numFmtId="0" fontId="0" fillId="0" borderId="1" xfId="0" applyBorder="1" applyAlignment="1">
      <alignment horizontal="center" vertical="center"/>
    </xf>
    <xf numFmtId="0" fontId="0" fillId="0" borderId="12" xfId="0" applyBorder="1" applyAlignment="1">
      <alignment horizontal="center" vertical="center"/>
    </xf>
    <xf numFmtId="179" fontId="4" fillId="0" borderId="57" xfId="0" applyNumberFormat="1" applyFont="1" applyBorder="1" applyAlignment="1">
      <alignment horizontal="center" vertical="center" wrapText="1"/>
    </xf>
    <xf numFmtId="179" fontId="4" fillId="0" borderId="9" xfId="0" applyNumberFormat="1" applyFont="1" applyBorder="1" applyAlignment="1">
      <alignment horizontal="center" vertical="center" wrapText="1"/>
    </xf>
    <xf numFmtId="179" fontId="4" fillId="0" borderId="14" xfId="0" applyNumberFormat="1" applyFont="1" applyBorder="1" applyAlignment="1">
      <alignment horizontal="center" vertical="center" wrapText="1"/>
    </xf>
    <xf numFmtId="0" fontId="0" fillId="0" borderId="29" xfId="4" applyFont="1" applyBorder="1" applyAlignment="1">
      <alignment vertical="top" wrapText="1"/>
    </xf>
    <xf numFmtId="0" fontId="2" fillId="0" borderId="0" xfId="4" applyAlignment="1">
      <alignment vertical="top" wrapText="1"/>
    </xf>
    <xf numFmtId="0" fontId="2" fillId="0" borderId="30" xfId="4" applyBorder="1" applyAlignment="1">
      <alignment vertical="top" wrapText="1"/>
    </xf>
    <xf numFmtId="178" fontId="4" fillId="0" borderId="54"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57" xfId="4" applyNumberFormat="1" applyFont="1" applyBorder="1" applyAlignment="1">
      <alignment vertical="center" wrapText="1"/>
    </xf>
    <xf numFmtId="178" fontId="4" fillId="0" borderId="9" xfId="4" applyNumberFormat="1" applyFont="1" applyBorder="1" applyAlignment="1">
      <alignment vertical="center" wrapText="1"/>
    </xf>
    <xf numFmtId="0" fontId="0" fillId="0" borderId="0" xfId="0"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vertical="center" wrapText="1"/>
    </xf>
    <xf numFmtId="0" fontId="0" fillId="0" borderId="0" xfId="0" applyAlignment="1">
      <alignment vertical="center" wrapText="1"/>
    </xf>
    <xf numFmtId="0" fontId="0" fillId="0" borderId="30"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0" xfId="0" applyNumberFormat="1" applyFont="1" applyBorder="1" applyAlignment="1"/>
    <xf numFmtId="0" fontId="4" fillId="0" borderId="19" xfId="0" applyFont="1" applyBorder="1" applyAlignment="1">
      <alignment horizontal="center" vertical="center" wrapText="1"/>
    </xf>
    <xf numFmtId="0" fontId="0" fillId="0" borderId="11" xfId="0" applyBorder="1" applyAlignment="1">
      <alignment horizontal="center" vertical="center" wrapText="1"/>
    </xf>
    <xf numFmtId="0" fontId="4" fillId="0" borderId="10" xfId="0" applyFont="1" applyBorder="1" applyAlignment="1">
      <alignment horizontal="center" vertical="center" wrapText="1"/>
    </xf>
    <xf numFmtId="182" fontId="4" fillId="0" borderId="139" xfId="4" applyNumberFormat="1" applyFont="1" applyBorder="1" applyAlignment="1">
      <alignment horizontal="center" vertical="center" wrapText="1"/>
    </xf>
    <xf numFmtId="0" fontId="0" fillId="0" borderId="10" xfId="0" applyBorder="1" applyAlignment="1">
      <alignment horizontal="center" vertical="center" wrapText="1"/>
    </xf>
    <xf numFmtId="0" fontId="4" fillId="0" borderId="1" xfId="0" applyFont="1" applyBorder="1" applyAlignment="1">
      <alignment vertical="center" wrapText="1" shrinkToFit="1"/>
    </xf>
    <xf numFmtId="0" fontId="4" fillId="0" borderId="12" xfId="0" applyFont="1" applyBorder="1" applyAlignment="1">
      <alignment vertical="center" wrapText="1" shrinkToFit="1"/>
    </xf>
    <xf numFmtId="0" fontId="4" fillId="0" borderId="10" xfId="4"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57" xfId="0" applyFont="1" applyBorder="1" applyAlignment="1">
      <alignment horizontal="left" vertical="center" wrapText="1"/>
    </xf>
    <xf numFmtId="0" fontId="0" fillId="0" borderId="9" xfId="0" applyBorder="1" applyAlignment="1">
      <alignment horizontal="left" vertical="center"/>
    </xf>
    <xf numFmtId="0" fontId="0" fillId="0" borderId="14" xfId="0" applyBorder="1" applyAlignment="1">
      <alignment horizontal="left" vertical="center"/>
    </xf>
    <xf numFmtId="0" fontId="4" fillId="0" borderId="19" xfId="0" applyFont="1" applyBorder="1" applyAlignment="1">
      <alignment horizontal="left" vertical="center" wrapText="1"/>
    </xf>
    <xf numFmtId="0" fontId="38" fillId="0" borderId="10" xfId="0" applyFont="1" applyBorder="1" applyAlignment="1">
      <alignment horizontal="left" vertical="center"/>
    </xf>
    <xf numFmtId="0" fontId="38" fillId="0" borderId="11" xfId="0" applyFont="1" applyBorder="1" applyAlignment="1">
      <alignment horizontal="left" vertical="center"/>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8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CC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8510" name="Line 1">
          <a:extLst>
            <a:ext uri="{FF2B5EF4-FFF2-40B4-BE49-F238E27FC236}">
              <a16:creationId xmlns:a16="http://schemas.microsoft.com/office/drawing/2014/main" id="{00000000-0008-0000-0100-00002EA0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8511" name="Line 2">
          <a:extLst>
            <a:ext uri="{FF2B5EF4-FFF2-40B4-BE49-F238E27FC236}">
              <a16:creationId xmlns:a16="http://schemas.microsoft.com/office/drawing/2014/main" id="{00000000-0008-0000-0100-00002FA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8512" name="Line 3">
          <a:extLst>
            <a:ext uri="{FF2B5EF4-FFF2-40B4-BE49-F238E27FC236}">
              <a16:creationId xmlns:a16="http://schemas.microsoft.com/office/drawing/2014/main" id="{00000000-0008-0000-0100-000030A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8513" name="Line 4">
          <a:extLst>
            <a:ext uri="{FF2B5EF4-FFF2-40B4-BE49-F238E27FC236}">
              <a16:creationId xmlns:a16="http://schemas.microsoft.com/office/drawing/2014/main" id="{00000000-0008-0000-0100-000031A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8514" name="Line 5">
          <a:extLst>
            <a:ext uri="{FF2B5EF4-FFF2-40B4-BE49-F238E27FC236}">
              <a16:creationId xmlns:a16="http://schemas.microsoft.com/office/drawing/2014/main" id="{00000000-0008-0000-0100-000032A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8515" name="Line 6">
          <a:extLst>
            <a:ext uri="{FF2B5EF4-FFF2-40B4-BE49-F238E27FC236}">
              <a16:creationId xmlns:a16="http://schemas.microsoft.com/office/drawing/2014/main" id="{00000000-0008-0000-0100-000033A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8516" name="Line 7">
          <a:extLst>
            <a:ext uri="{FF2B5EF4-FFF2-40B4-BE49-F238E27FC236}">
              <a16:creationId xmlns:a16="http://schemas.microsoft.com/office/drawing/2014/main" id="{00000000-0008-0000-0100-000034A0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8517" name="Line 8">
          <a:extLst>
            <a:ext uri="{FF2B5EF4-FFF2-40B4-BE49-F238E27FC236}">
              <a16:creationId xmlns:a16="http://schemas.microsoft.com/office/drawing/2014/main" id="{00000000-0008-0000-0100-000035A0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8518" name="Line 9">
          <a:extLst>
            <a:ext uri="{FF2B5EF4-FFF2-40B4-BE49-F238E27FC236}">
              <a16:creationId xmlns:a16="http://schemas.microsoft.com/office/drawing/2014/main" id="{00000000-0008-0000-0100-000036A0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8519" name="AutoShape 15">
          <a:extLst>
            <a:ext uri="{FF2B5EF4-FFF2-40B4-BE49-F238E27FC236}">
              <a16:creationId xmlns:a16="http://schemas.microsoft.com/office/drawing/2014/main" id="{00000000-0008-0000-0100-000037A0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8520" name="Line 16">
          <a:extLst>
            <a:ext uri="{FF2B5EF4-FFF2-40B4-BE49-F238E27FC236}">
              <a16:creationId xmlns:a16="http://schemas.microsoft.com/office/drawing/2014/main" id="{00000000-0008-0000-0100-000038A0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58521" name="AutoShape 18">
          <a:extLst>
            <a:ext uri="{FF2B5EF4-FFF2-40B4-BE49-F238E27FC236}">
              <a16:creationId xmlns:a16="http://schemas.microsoft.com/office/drawing/2014/main" id="{00000000-0008-0000-0100-000039A00E00}"/>
            </a:ext>
          </a:extLst>
        </xdr:cNvPr>
        <xdr:cNvSpPr>
          <a:spLocks/>
        </xdr:cNvSpPr>
      </xdr:nvSpPr>
      <xdr:spPr bwMode="auto">
        <a:xfrm>
          <a:off x="13211175" y="444817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8522" name="Line 27">
          <a:extLst>
            <a:ext uri="{FF2B5EF4-FFF2-40B4-BE49-F238E27FC236}">
              <a16:creationId xmlns:a16="http://schemas.microsoft.com/office/drawing/2014/main" id="{00000000-0008-0000-0100-00003AA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8523" name="Line 28">
          <a:extLst>
            <a:ext uri="{FF2B5EF4-FFF2-40B4-BE49-F238E27FC236}">
              <a16:creationId xmlns:a16="http://schemas.microsoft.com/office/drawing/2014/main" id="{00000000-0008-0000-0100-00003BA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8524" name="Line 29">
          <a:extLst>
            <a:ext uri="{FF2B5EF4-FFF2-40B4-BE49-F238E27FC236}">
              <a16:creationId xmlns:a16="http://schemas.microsoft.com/office/drawing/2014/main" id="{00000000-0008-0000-0100-00003CA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8525" name="Line 30">
          <a:extLst>
            <a:ext uri="{FF2B5EF4-FFF2-40B4-BE49-F238E27FC236}">
              <a16:creationId xmlns:a16="http://schemas.microsoft.com/office/drawing/2014/main" id="{00000000-0008-0000-0100-00003DA0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8526" name="Line 28">
          <a:extLst>
            <a:ext uri="{FF2B5EF4-FFF2-40B4-BE49-F238E27FC236}">
              <a16:creationId xmlns:a16="http://schemas.microsoft.com/office/drawing/2014/main" id="{00000000-0008-0000-0100-00003EA0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58527" name="グループ化 31">
          <a:extLst>
            <a:ext uri="{FF2B5EF4-FFF2-40B4-BE49-F238E27FC236}">
              <a16:creationId xmlns:a16="http://schemas.microsoft.com/office/drawing/2014/main" id="{00000000-0008-0000-0100-00003FA00E00}"/>
            </a:ext>
          </a:extLst>
        </xdr:cNvPr>
        <xdr:cNvGrpSpPr>
          <a:grpSpLocks/>
        </xdr:cNvGrpSpPr>
      </xdr:nvGrpSpPr>
      <xdr:grpSpPr bwMode="auto">
        <a:xfrm>
          <a:off x="1847850" y="2200275"/>
          <a:ext cx="657225" cy="638175"/>
          <a:chOff x="159258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59258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54846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85618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58528" name="Line 5">
          <a:extLst>
            <a:ext uri="{FF2B5EF4-FFF2-40B4-BE49-F238E27FC236}">
              <a16:creationId xmlns:a16="http://schemas.microsoft.com/office/drawing/2014/main" id="{00000000-0008-0000-0100-000040A0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58529" name="Line 5">
          <a:extLst>
            <a:ext uri="{FF2B5EF4-FFF2-40B4-BE49-F238E27FC236}">
              <a16:creationId xmlns:a16="http://schemas.microsoft.com/office/drawing/2014/main" id="{00000000-0008-0000-0100-000041A0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58530" name="Line 19">
          <a:extLst>
            <a:ext uri="{FF2B5EF4-FFF2-40B4-BE49-F238E27FC236}">
              <a16:creationId xmlns:a16="http://schemas.microsoft.com/office/drawing/2014/main" id="{00000000-0008-0000-0100-000042A0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58531" name="Line 30">
          <a:extLst>
            <a:ext uri="{FF2B5EF4-FFF2-40B4-BE49-F238E27FC236}">
              <a16:creationId xmlns:a16="http://schemas.microsoft.com/office/drawing/2014/main" id="{00000000-0008-0000-0100-000043A00E00}"/>
            </a:ext>
          </a:extLst>
        </xdr:cNvPr>
        <xdr:cNvSpPr>
          <a:spLocks noChangeShapeType="1"/>
        </xdr:cNvSpPr>
      </xdr:nvSpPr>
      <xdr:spPr bwMode="auto">
        <a:xfrm rot="-5400000">
          <a:off x="73056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8532" name="Line 1">
          <a:extLst>
            <a:ext uri="{FF2B5EF4-FFF2-40B4-BE49-F238E27FC236}">
              <a16:creationId xmlns:a16="http://schemas.microsoft.com/office/drawing/2014/main" id="{00000000-0008-0000-0100-000044A0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8533" name="Line 1">
          <a:extLst>
            <a:ext uri="{FF2B5EF4-FFF2-40B4-BE49-F238E27FC236}">
              <a16:creationId xmlns:a16="http://schemas.microsoft.com/office/drawing/2014/main" id="{00000000-0008-0000-0100-000045A0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9497" name="Line 1">
          <a:extLst>
            <a:ext uri="{FF2B5EF4-FFF2-40B4-BE49-F238E27FC236}">
              <a16:creationId xmlns:a16="http://schemas.microsoft.com/office/drawing/2014/main" id="{00000000-0008-0000-0200-000009A4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9498" name="Line 2">
          <a:extLst>
            <a:ext uri="{FF2B5EF4-FFF2-40B4-BE49-F238E27FC236}">
              <a16:creationId xmlns:a16="http://schemas.microsoft.com/office/drawing/2014/main" id="{00000000-0008-0000-0200-00000AA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9499" name="Line 3">
          <a:extLst>
            <a:ext uri="{FF2B5EF4-FFF2-40B4-BE49-F238E27FC236}">
              <a16:creationId xmlns:a16="http://schemas.microsoft.com/office/drawing/2014/main" id="{00000000-0008-0000-0200-00000BA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9500" name="Line 4">
          <a:extLst>
            <a:ext uri="{FF2B5EF4-FFF2-40B4-BE49-F238E27FC236}">
              <a16:creationId xmlns:a16="http://schemas.microsoft.com/office/drawing/2014/main" id="{00000000-0008-0000-0200-00000CA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9501" name="Line 5">
          <a:extLst>
            <a:ext uri="{FF2B5EF4-FFF2-40B4-BE49-F238E27FC236}">
              <a16:creationId xmlns:a16="http://schemas.microsoft.com/office/drawing/2014/main" id="{00000000-0008-0000-0200-00000DA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9502" name="Line 6">
          <a:extLst>
            <a:ext uri="{FF2B5EF4-FFF2-40B4-BE49-F238E27FC236}">
              <a16:creationId xmlns:a16="http://schemas.microsoft.com/office/drawing/2014/main" id="{00000000-0008-0000-0200-00000EA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9503" name="Line 7">
          <a:extLst>
            <a:ext uri="{FF2B5EF4-FFF2-40B4-BE49-F238E27FC236}">
              <a16:creationId xmlns:a16="http://schemas.microsoft.com/office/drawing/2014/main" id="{00000000-0008-0000-0200-00000FA4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9504" name="Line 8">
          <a:extLst>
            <a:ext uri="{FF2B5EF4-FFF2-40B4-BE49-F238E27FC236}">
              <a16:creationId xmlns:a16="http://schemas.microsoft.com/office/drawing/2014/main" id="{00000000-0008-0000-0200-000010A4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9505" name="Line 9">
          <a:extLst>
            <a:ext uri="{FF2B5EF4-FFF2-40B4-BE49-F238E27FC236}">
              <a16:creationId xmlns:a16="http://schemas.microsoft.com/office/drawing/2014/main" id="{00000000-0008-0000-0200-000011A4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9506" name="Line 16">
          <a:extLst>
            <a:ext uri="{FF2B5EF4-FFF2-40B4-BE49-F238E27FC236}">
              <a16:creationId xmlns:a16="http://schemas.microsoft.com/office/drawing/2014/main" id="{00000000-0008-0000-0200-000012A4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9507" name="Line 27">
          <a:extLst>
            <a:ext uri="{FF2B5EF4-FFF2-40B4-BE49-F238E27FC236}">
              <a16:creationId xmlns:a16="http://schemas.microsoft.com/office/drawing/2014/main" id="{00000000-0008-0000-0200-000013A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9508" name="Line 28">
          <a:extLst>
            <a:ext uri="{FF2B5EF4-FFF2-40B4-BE49-F238E27FC236}">
              <a16:creationId xmlns:a16="http://schemas.microsoft.com/office/drawing/2014/main" id="{00000000-0008-0000-0200-000014A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9509" name="Line 29">
          <a:extLst>
            <a:ext uri="{FF2B5EF4-FFF2-40B4-BE49-F238E27FC236}">
              <a16:creationId xmlns:a16="http://schemas.microsoft.com/office/drawing/2014/main" id="{00000000-0008-0000-0200-000015A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9510" name="Line 79">
          <a:extLst>
            <a:ext uri="{FF2B5EF4-FFF2-40B4-BE49-F238E27FC236}">
              <a16:creationId xmlns:a16="http://schemas.microsoft.com/office/drawing/2014/main" id="{00000000-0008-0000-0200-000016A4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9511" name="AutoShape 86">
          <a:extLst>
            <a:ext uri="{FF2B5EF4-FFF2-40B4-BE49-F238E27FC236}">
              <a16:creationId xmlns:a16="http://schemas.microsoft.com/office/drawing/2014/main" id="{00000000-0008-0000-0200-000017A4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9512" name="Line 87">
          <a:extLst>
            <a:ext uri="{FF2B5EF4-FFF2-40B4-BE49-F238E27FC236}">
              <a16:creationId xmlns:a16="http://schemas.microsoft.com/office/drawing/2014/main" id="{00000000-0008-0000-0200-000018A4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59513" name="AutoShape 89">
          <a:extLst>
            <a:ext uri="{FF2B5EF4-FFF2-40B4-BE49-F238E27FC236}">
              <a16:creationId xmlns:a16="http://schemas.microsoft.com/office/drawing/2014/main" id="{00000000-0008-0000-0200-000019A4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59514" name="Line 101">
          <a:extLst>
            <a:ext uri="{FF2B5EF4-FFF2-40B4-BE49-F238E27FC236}">
              <a16:creationId xmlns:a16="http://schemas.microsoft.com/office/drawing/2014/main" id="{00000000-0008-0000-0200-00001AA40E00}"/>
            </a:ext>
          </a:extLst>
        </xdr:cNvPr>
        <xdr:cNvSpPr>
          <a:spLocks noChangeShapeType="1"/>
        </xdr:cNvSpPr>
      </xdr:nvSpPr>
      <xdr:spPr bwMode="auto">
        <a:xfrm rot="-5400000">
          <a:off x="9648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9515" name="Line 99">
          <a:extLst>
            <a:ext uri="{FF2B5EF4-FFF2-40B4-BE49-F238E27FC236}">
              <a16:creationId xmlns:a16="http://schemas.microsoft.com/office/drawing/2014/main" id="{00000000-0008-0000-0200-00001BA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9516" name="グループ化 33">
          <a:extLst>
            <a:ext uri="{FF2B5EF4-FFF2-40B4-BE49-F238E27FC236}">
              <a16:creationId xmlns:a16="http://schemas.microsoft.com/office/drawing/2014/main" id="{00000000-0008-0000-0200-00001CA40E00}"/>
            </a:ext>
          </a:extLst>
        </xdr:cNvPr>
        <xdr:cNvGrpSpPr>
          <a:grpSpLocks/>
        </xdr:cNvGrpSpPr>
      </xdr:nvGrpSpPr>
      <xdr:grpSpPr bwMode="auto">
        <a:xfrm>
          <a:off x="1838325" y="2190750"/>
          <a:ext cx="657225" cy="638175"/>
          <a:chOff x="158496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9517" name="Line 5">
          <a:extLst>
            <a:ext uri="{FF2B5EF4-FFF2-40B4-BE49-F238E27FC236}">
              <a16:creationId xmlns:a16="http://schemas.microsoft.com/office/drawing/2014/main" id="{00000000-0008-0000-0200-00001DA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9518" name="Line 5">
          <a:extLst>
            <a:ext uri="{FF2B5EF4-FFF2-40B4-BE49-F238E27FC236}">
              <a16:creationId xmlns:a16="http://schemas.microsoft.com/office/drawing/2014/main" id="{00000000-0008-0000-0200-00001EA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59519" name="Line 90">
          <a:extLst>
            <a:ext uri="{FF2B5EF4-FFF2-40B4-BE49-F238E27FC236}">
              <a16:creationId xmlns:a16="http://schemas.microsoft.com/office/drawing/2014/main" id="{00000000-0008-0000-0200-00001FA4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59520" name="Line 101">
          <a:extLst>
            <a:ext uri="{FF2B5EF4-FFF2-40B4-BE49-F238E27FC236}">
              <a16:creationId xmlns:a16="http://schemas.microsoft.com/office/drawing/2014/main" id="{00000000-0008-0000-0200-000020A40E00}"/>
            </a:ext>
          </a:extLst>
        </xdr:cNvPr>
        <xdr:cNvSpPr>
          <a:spLocks noChangeShapeType="1"/>
        </xdr:cNvSpPr>
      </xdr:nvSpPr>
      <xdr:spPr bwMode="auto">
        <a:xfrm rot="-5400000">
          <a:off x="7377113"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9521" name="Line 1">
          <a:extLst>
            <a:ext uri="{FF2B5EF4-FFF2-40B4-BE49-F238E27FC236}">
              <a16:creationId xmlns:a16="http://schemas.microsoft.com/office/drawing/2014/main" id="{00000000-0008-0000-0200-000021A4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9522" name="Line 1">
          <a:extLst>
            <a:ext uri="{FF2B5EF4-FFF2-40B4-BE49-F238E27FC236}">
              <a16:creationId xmlns:a16="http://schemas.microsoft.com/office/drawing/2014/main" id="{00000000-0008-0000-0200-000022A4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891" name="Line 1">
          <a:extLst>
            <a:ext uri="{FF2B5EF4-FFF2-40B4-BE49-F238E27FC236}">
              <a16:creationId xmlns:a16="http://schemas.microsoft.com/office/drawing/2014/main" id="{00000000-0008-0000-0300-0000CB72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892" name="Line 2">
          <a:extLst>
            <a:ext uri="{FF2B5EF4-FFF2-40B4-BE49-F238E27FC236}">
              <a16:creationId xmlns:a16="http://schemas.microsoft.com/office/drawing/2014/main" id="{00000000-0008-0000-0300-0000CC7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893" name="Line 3">
          <a:extLst>
            <a:ext uri="{FF2B5EF4-FFF2-40B4-BE49-F238E27FC236}">
              <a16:creationId xmlns:a16="http://schemas.microsoft.com/office/drawing/2014/main" id="{00000000-0008-0000-0300-0000CD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894" name="Line 4">
          <a:extLst>
            <a:ext uri="{FF2B5EF4-FFF2-40B4-BE49-F238E27FC236}">
              <a16:creationId xmlns:a16="http://schemas.microsoft.com/office/drawing/2014/main" id="{00000000-0008-0000-0300-0000CE7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895" name="Line 5">
          <a:extLst>
            <a:ext uri="{FF2B5EF4-FFF2-40B4-BE49-F238E27FC236}">
              <a16:creationId xmlns:a16="http://schemas.microsoft.com/office/drawing/2014/main" id="{00000000-0008-0000-0300-0000CF7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896" name="Line 6">
          <a:extLst>
            <a:ext uri="{FF2B5EF4-FFF2-40B4-BE49-F238E27FC236}">
              <a16:creationId xmlns:a16="http://schemas.microsoft.com/office/drawing/2014/main" id="{00000000-0008-0000-0300-0000D07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897" name="Line 7">
          <a:extLst>
            <a:ext uri="{FF2B5EF4-FFF2-40B4-BE49-F238E27FC236}">
              <a16:creationId xmlns:a16="http://schemas.microsoft.com/office/drawing/2014/main" id="{00000000-0008-0000-0300-0000D172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898" name="Line 8">
          <a:extLst>
            <a:ext uri="{FF2B5EF4-FFF2-40B4-BE49-F238E27FC236}">
              <a16:creationId xmlns:a16="http://schemas.microsoft.com/office/drawing/2014/main" id="{00000000-0008-0000-0300-0000D2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899" name="Line 9">
          <a:extLst>
            <a:ext uri="{FF2B5EF4-FFF2-40B4-BE49-F238E27FC236}">
              <a16:creationId xmlns:a16="http://schemas.microsoft.com/office/drawing/2014/main" id="{00000000-0008-0000-0300-0000D372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0" name="Line 16">
          <a:extLst>
            <a:ext uri="{FF2B5EF4-FFF2-40B4-BE49-F238E27FC236}">
              <a16:creationId xmlns:a16="http://schemas.microsoft.com/office/drawing/2014/main" id="{00000000-0008-0000-0300-0000D4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901" name="Line 27">
          <a:extLst>
            <a:ext uri="{FF2B5EF4-FFF2-40B4-BE49-F238E27FC236}">
              <a16:creationId xmlns:a16="http://schemas.microsoft.com/office/drawing/2014/main" id="{00000000-0008-0000-0300-0000D57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902" name="Line 28">
          <a:extLst>
            <a:ext uri="{FF2B5EF4-FFF2-40B4-BE49-F238E27FC236}">
              <a16:creationId xmlns:a16="http://schemas.microsoft.com/office/drawing/2014/main" id="{00000000-0008-0000-0300-0000D67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903" name="Line 29">
          <a:extLst>
            <a:ext uri="{FF2B5EF4-FFF2-40B4-BE49-F238E27FC236}">
              <a16:creationId xmlns:a16="http://schemas.microsoft.com/office/drawing/2014/main" id="{00000000-0008-0000-0300-0000D77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4" name="Line 78">
          <a:extLst>
            <a:ext uri="{FF2B5EF4-FFF2-40B4-BE49-F238E27FC236}">
              <a16:creationId xmlns:a16="http://schemas.microsoft.com/office/drawing/2014/main" id="{00000000-0008-0000-0300-0000D8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5" name="Line 86">
          <a:extLst>
            <a:ext uri="{FF2B5EF4-FFF2-40B4-BE49-F238E27FC236}">
              <a16:creationId xmlns:a16="http://schemas.microsoft.com/office/drawing/2014/main" id="{00000000-0008-0000-0300-0000D9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6" name="Line 109">
          <a:extLst>
            <a:ext uri="{FF2B5EF4-FFF2-40B4-BE49-F238E27FC236}">
              <a16:creationId xmlns:a16="http://schemas.microsoft.com/office/drawing/2014/main" id="{00000000-0008-0000-0300-0000DA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7" name="Line 117">
          <a:extLst>
            <a:ext uri="{FF2B5EF4-FFF2-40B4-BE49-F238E27FC236}">
              <a16:creationId xmlns:a16="http://schemas.microsoft.com/office/drawing/2014/main" id="{00000000-0008-0000-0300-0000DB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8" name="Line 176">
          <a:extLst>
            <a:ext uri="{FF2B5EF4-FFF2-40B4-BE49-F238E27FC236}">
              <a16:creationId xmlns:a16="http://schemas.microsoft.com/office/drawing/2014/main" id="{00000000-0008-0000-0300-0000DC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9" name="Line 184">
          <a:extLst>
            <a:ext uri="{FF2B5EF4-FFF2-40B4-BE49-F238E27FC236}">
              <a16:creationId xmlns:a16="http://schemas.microsoft.com/office/drawing/2014/main" id="{00000000-0008-0000-0300-0000DD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10" name="Line 207">
          <a:extLst>
            <a:ext uri="{FF2B5EF4-FFF2-40B4-BE49-F238E27FC236}">
              <a16:creationId xmlns:a16="http://schemas.microsoft.com/office/drawing/2014/main" id="{00000000-0008-0000-0300-0000DE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911" name="AutoShape 214">
          <a:extLst>
            <a:ext uri="{FF2B5EF4-FFF2-40B4-BE49-F238E27FC236}">
              <a16:creationId xmlns:a16="http://schemas.microsoft.com/office/drawing/2014/main" id="{00000000-0008-0000-0300-0000DF7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12" name="Line 215">
          <a:extLst>
            <a:ext uri="{FF2B5EF4-FFF2-40B4-BE49-F238E27FC236}">
              <a16:creationId xmlns:a16="http://schemas.microsoft.com/office/drawing/2014/main" id="{00000000-0008-0000-0300-0000E07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913" name="AutoShape 217">
          <a:extLst>
            <a:ext uri="{FF2B5EF4-FFF2-40B4-BE49-F238E27FC236}">
              <a16:creationId xmlns:a16="http://schemas.microsoft.com/office/drawing/2014/main" id="{00000000-0008-0000-0300-0000E172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6914" name="Line 229">
          <a:extLst>
            <a:ext uri="{FF2B5EF4-FFF2-40B4-BE49-F238E27FC236}">
              <a16:creationId xmlns:a16="http://schemas.microsoft.com/office/drawing/2014/main" id="{00000000-0008-0000-0300-0000E272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6915" name="Line 227">
          <a:extLst>
            <a:ext uri="{FF2B5EF4-FFF2-40B4-BE49-F238E27FC236}">
              <a16:creationId xmlns:a16="http://schemas.microsoft.com/office/drawing/2014/main" id="{00000000-0008-0000-0300-0000E372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6916" name="グループ化 39">
          <a:extLst>
            <a:ext uri="{FF2B5EF4-FFF2-40B4-BE49-F238E27FC236}">
              <a16:creationId xmlns:a16="http://schemas.microsoft.com/office/drawing/2014/main" id="{00000000-0008-0000-0300-0000E4720E00}"/>
            </a:ext>
          </a:extLst>
        </xdr:cNvPr>
        <xdr:cNvGrpSpPr>
          <a:grpSpLocks/>
        </xdr:cNvGrpSpPr>
      </xdr:nvGrpSpPr>
      <xdr:grpSpPr bwMode="auto">
        <a:xfrm>
          <a:off x="1838325" y="2200275"/>
          <a:ext cx="657225" cy="638175"/>
          <a:chOff x="158496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6917" name="Line 5">
          <a:extLst>
            <a:ext uri="{FF2B5EF4-FFF2-40B4-BE49-F238E27FC236}">
              <a16:creationId xmlns:a16="http://schemas.microsoft.com/office/drawing/2014/main" id="{00000000-0008-0000-0300-0000E57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6918" name="Line 5">
          <a:extLst>
            <a:ext uri="{FF2B5EF4-FFF2-40B4-BE49-F238E27FC236}">
              <a16:creationId xmlns:a16="http://schemas.microsoft.com/office/drawing/2014/main" id="{00000000-0008-0000-0300-0000E67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6919" name="Line 218">
          <a:extLst>
            <a:ext uri="{FF2B5EF4-FFF2-40B4-BE49-F238E27FC236}">
              <a16:creationId xmlns:a16="http://schemas.microsoft.com/office/drawing/2014/main" id="{00000000-0008-0000-0300-0000E772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6920" name="Line 229">
          <a:extLst>
            <a:ext uri="{FF2B5EF4-FFF2-40B4-BE49-F238E27FC236}">
              <a16:creationId xmlns:a16="http://schemas.microsoft.com/office/drawing/2014/main" id="{00000000-0008-0000-0300-0000E8720E00}"/>
            </a:ext>
          </a:extLst>
        </xdr:cNvPr>
        <xdr:cNvSpPr>
          <a:spLocks noChangeShapeType="1"/>
        </xdr:cNvSpPr>
      </xdr:nvSpPr>
      <xdr:spPr bwMode="auto">
        <a:xfrm rot="-5400000">
          <a:off x="7343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921" name="Line 1">
          <a:extLst>
            <a:ext uri="{FF2B5EF4-FFF2-40B4-BE49-F238E27FC236}">
              <a16:creationId xmlns:a16="http://schemas.microsoft.com/office/drawing/2014/main" id="{00000000-0008-0000-0300-0000E97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922" name="Line 1">
          <a:extLst>
            <a:ext uri="{FF2B5EF4-FFF2-40B4-BE49-F238E27FC236}">
              <a16:creationId xmlns:a16="http://schemas.microsoft.com/office/drawing/2014/main" id="{00000000-0008-0000-0300-0000EA7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6904" name="Line 1">
          <a:extLst>
            <a:ext uri="{FF2B5EF4-FFF2-40B4-BE49-F238E27FC236}">
              <a16:creationId xmlns:a16="http://schemas.microsoft.com/office/drawing/2014/main" id="{00000000-0008-0000-0400-0000E89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6905" name="Line 2">
          <a:extLst>
            <a:ext uri="{FF2B5EF4-FFF2-40B4-BE49-F238E27FC236}">
              <a16:creationId xmlns:a16="http://schemas.microsoft.com/office/drawing/2014/main" id="{00000000-0008-0000-0400-0000E99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6906" name="Line 3">
          <a:extLst>
            <a:ext uri="{FF2B5EF4-FFF2-40B4-BE49-F238E27FC236}">
              <a16:creationId xmlns:a16="http://schemas.microsoft.com/office/drawing/2014/main" id="{00000000-0008-0000-0400-0000EA9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6907" name="Line 4">
          <a:extLst>
            <a:ext uri="{FF2B5EF4-FFF2-40B4-BE49-F238E27FC236}">
              <a16:creationId xmlns:a16="http://schemas.microsoft.com/office/drawing/2014/main" id="{00000000-0008-0000-0400-0000EB9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6908" name="Line 5">
          <a:extLst>
            <a:ext uri="{FF2B5EF4-FFF2-40B4-BE49-F238E27FC236}">
              <a16:creationId xmlns:a16="http://schemas.microsoft.com/office/drawing/2014/main" id="{00000000-0008-0000-0400-0000EC9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6909" name="Line 6">
          <a:extLst>
            <a:ext uri="{FF2B5EF4-FFF2-40B4-BE49-F238E27FC236}">
              <a16:creationId xmlns:a16="http://schemas.microsoft.com/office/drawing/2014/main" id="{00000000-0008-0000-0400-0000ED9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6910" name="Line 7">
          <a:extLst>
            <a:ext uri="{FF2B5EF4-FFF2-40B4-BE49-F238E27FC236}">
              <a16:creationId xmlns:a16="http://schemas.microsoft.com/office/drawing/2014/main" id="{00000000-0008-0000-0400-0000EE9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1" name="Line 8">
          <a:extLst>
            <a:ext uri="{FF2B5EF4-FFF2-40B4-BE49-F238E27FC236}">
              <a16:creationId xmlns:a16="http://schemas.microsoft.com/office/drawing/2014/main" id="{00000000-0008-0000-0400-0000EF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6912" name="Line 9">
          <a:extLst>
            <a:ext uri="{FF2B5EF4-FFF2-40B4-BE49-F238E27FC236}">
              <a16:creationId xmlns:a16="http://schemas.microsoft.com/office/drawing/2014/main" id="{00000000-0008-0000-0400-0000F099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13" name="Line 16">
          <a:extLst>
            <a:ext uri="{FF2B5EF4-FFF2-40B4-BE49-F238E27FC236}">
              <a16:creationId xmlns:a16="http://schemas.microsoft.com/office/drawing/2014/main" id="{00000000-0008-0000-0400-0000F1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6914" name="Line 27">
          <a:extLst>
            <a:ext uri="{FF2B5EF4-FFF2-40B4-BE49-F238E27FC236}">
              <a16:creationId xmlns:a16="http://schemas.microsoft.com/office/drawing/2014/main" id="{00000000-0008-0000-0400-0000F299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6915" name="Line 28">
          <a:extLst>
            <a:ext uri="{FF2B5EF4-FFF2-40B4-BE49-F238E27FC236}">
              <a16:creationId xmlns:a16="http://schemas.microsoft.com/office/drawing/2014/main" id="{00000000-0008-0000-0400-0000F399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6916" name="Line 29">
          <a:extLst>
            <a:ext uri="{FF2B5EF4-FFF2-40B4-BE49-F238E27FC236}">
              <a16:creationId xmlns:a16="http://schemas.microsoft.com/office/drawing/2014/main" id="{00000000-0008-0000-0400-0000F499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7" name="Line 78">
          <a:extLst>
            <a:ext uri="{FF2B5EF4-FFF2-40B4-BE49-F238E27FC236}">
              <a16:creationId xmlns:a16="http://schemas.microsoft.com/office/drawing/2014/main" id="{00000000-0008-0000-0400-0000F5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18" name="Line 86">
          <a:extLst>
            <a:ext uri="{FF2B5EF4-FFF2-40B4-BE49-F238E27FC236}">
              <a16:creationId xmlns:a16="http://schemas.microsoft.com/office/drawing/2014/main" id="{00000000-0008-0000-0400-0000F6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9" name="Line 109">
          <a:extLst>
            <a:ext uri="{FF2B5EF4-FFF2-40B4-BE49-F238E27FC236}">
              <a16:creationId xmlns:a16="http://schemas.microsoft.com/office/drawing/2014/main" id="{00000000-0008-0000-0400-0000F7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0" name="Line 117">
          <a:extLst>
            <a:ext uri="{FF2B5EF4-FFF2-40B4-BE49-F238E27FC236}">
              <a16:creationId xmlns:a16="http://schemas.microsoft.com/office/drawing/2014/main" id="{00000000-0008-0000-0400-0000F8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1" name="Line 140">
          <a:extLst>
            <a:ext uri="{FF2B5EF4-FFF2-40B4-BE49-F238E27FC236}">
              <a16:creationId xmlns:a16="http://schemas.microsoft.com/office/drawing/2014/main" id="{00000000-0008-0000-0400-0000F9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2" name="Line 148">
          <a:extLst>
            <a:ext uri="{FF2B5EF4-FFF2-40B4-BE49-F238E27FC236}">
              <a16:creationId xmlns:a16="http://schemas.microsoft.com/office/drawing/2014/main" id="{00000000-0008-0000-0400-0000FA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3" name="Line 171">
          <a:extLst>
            <a:ext uri="{FF2B5EF4-FFF2-40B4-BE49-F238E27FC236}">
              <a16:creationId xmlns:a16="http://schemas.microsoft.com/office/drawing/2014/main" id="{00000000-0008-0000-0400-0000FB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4" name="Line 179">
          <a:extLst>
            <a:ext uri="{FF2B5EF4-FFF2-40B4-BE49-F238E27FC236}">
              <a16:creationId xmlns:a16="http://schemas.microsoft.com/office/drawing/2014/main" id="{00000000-0008-0000-0400-0000FC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5" name="Line 202">
          <a:extLst>
            <a:ext uri="{FF2B5EF4-FFF2-40B4-BE49-F238E27FC236}">
              <a16:creationId xmlns:a16="http://schemas.microsoft.com/office/drawing/2014/main" id="{00000000-0008-0000-0400-0000FD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6926" name="AutoShape 209">
          <a:extLst>
            <a:ext uri="{FF2B5EF4-FFF2-40B4-BE49-F238E27FC236}">
              <a16:creationId xmlns:a16="http://schemas.microsoft.com/office/drawing/2014/main" id="{00000000-0008-0000-0400-0000FE99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7" name="Line 210">
          <a:extLst>
            <a:ext uri="{FF2B5EF4-FFF2-40B4-BE49-F238E27FC236}">
              <a16:creationId xmlns:a16="http://schemas.microsoft.com/office/drawing/2014/main" id="{00000000-0008-0000-0400-0000FF99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56928" name="AutoShape 212">
          <a:extLst>
            <a:ext uri="{FF2B5EF4-FFF2-40B4-BE49-F238E27FC236}">
              <a16:creationId xmlns:a16="http://schemas.microsoft.com/office/drawing/2014/main" id="{00000000-0008-0000-0400-0000009A0E00}"/>
            </a:ext>
          </a:extLst>
        </xdr:cNvPr>
        <xdr:cNvSpPr>
          <a:spLocks/>
        </xdr:cNvSpPr>
      </xdr:nvSpPr>
      <xdr:spPr bwMode="auto">
        <a:xfrm>
          <a:off x="13211175" y="44767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6929" name="Line 213">
          <a:extLst>
            <a:ext uri="{FF2B5EF4-FFF2-40B4-BE49-F238E27FC236}">
              <a16:creationId xmlns:a16="http://schemas.microsoft.com/office/drawing/2014/main" id="{00000000-0008-0000-0400-0000019A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6930" name="Line 224">
          <a:extLst>
            <a:ext uri="{FF2B5EF4-FFF2-40B4-BE49-F238E27FC236}">
              <a16:creationId xmlns:a16="http://schemas.microsoft.com/office/drawing/2014/main" id="{00000000-0008-0000-0400-0000029A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6931" name="Line 222">
          <a:extLst>
            <a:ext uri="{FF2B5EF4-FFF2-40B4-BE49-F238E27FC236}">
              <a16:creationId xmlns:a16="http://schemas.microsoft.com/office/drawing/2014/main" id="{00000000-0008-0000-0400-0000039A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56932" name="グループ化 41">
          <a:extLst>
            <a:ext uri="{FF2B5EF4-FFF2-40B4-BE49-F238E27FC236}">
              <a16:creationId xmlns:a16="http://schemas.microsoft.com/office/drawing/2014/main" id="{00000000-0008-0000-0400-0000049A0E00}"/>
            </a:ext>
          </a:extLst>
        </xdr:cNvPr>
        <xdr:cNvGrpSpPr>
          <a:grpSpLocks/>
        </xdr:cNvGrpSpPr>
      </xdr:nvGrpSpPr>
      <xdr:grpSpPr bwMode="auto">
        <a:xfrm>
          <a:off x="1838325" y="2181225"/>
          <a:ext cx="657225" cy="638175"/>
          <a:chOff x="158496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58496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54084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84856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56933" name="Line 5">
          <a:extLst>
            <a:ext uri="{FF2B5EF4-FFF2-40B4-BE49-F238E27FC236}">
              <a16:creationId xmlns:a16="http://schemas.microsoft.com/office/drawing/2014/main" id="{00000000-0008-0000-0400-0000059A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56934" name="Line 5">
          <a:extLst>
            <a:ext uri="{FF2B5EF4-FFF2-40B4-BE49-F238E27FC236}">
              <a16:creationId xmlns:a16="http://schemas.microsoft.com/office/drawing/2014/main" id="{00000000-0008-0000-0400-0000069A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56935" name="Line 224">
          <a:extLst>
            <a:ext uri="{FF2B5EF4-FFF2-40B4-BE49-F238E27FC236}">
              <a16:creationId xmlns:a16="http://schemas.microsoft.com/office/drawing/2014/main" id="{00000000-0008-0000-0400-0000079A0E00}"/>
            </a:ext>
          </a:extLst>
        </xdr:cNvPr>
        <xdr:cNvSpPr>
          <a:spLocks noChangeShapeType="1"/>
        </xdr:cNvSpPr>
      </xdr:nvSpPr>
      <xdr:spPr bwMode="auto">
        <a:xfrm rot="-5400000">
          <a:off x="7353300"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6936" name="Line 1">
          <a:extLst>
            <a:ext uri="{FF2B5EF4-FFF2-40B4-BE49-F238E27FC236}">
              <a16:creationId xmlns:a16="http://schemas.microsoft.com/office/drawing/2014/main" id="{00000000-0008-0000-0400-0000089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6937" name="Line 1">
          <a:extLst>
            <a:ext uri="{FF2B5EF4-FFF2-40B4-BE49-F238E27FC236}">
              <a16:creationId xmlns:a16="http://schemas.microsoft.com/office/drawing/2014/main" id="{00000000-0008-0000-0400-0000099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4863" name="Line 1">
          <a:extLst>
            <a:ext uri="{FF2B5EF4-FFF2-40B4-BE49-F238E27FC236}">
              <a16:creationId xmlns:a16="http://schemas.microsoft.com/office/drawing/2014/main" id="{00000000-0008-0000-0500-0000EF91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4864" name="Line 2">
          <a:extLst>
            <a:ext uri="{FF2B5EF4-FFF2-40B4-BE49-F238E27FC236}">
              <a16:creationId xmlns:a16="http://schemas.microsoft.com/office/drawing/2014/main" id="{00000000-0008-0000-0500-0000F09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4865" name="Line 3">
          <a:extLst>
            <a:ext uri="{FF2B5EF4-FFF2-40B4-BE49-F238E27FC236}">
              <a16:creationId xmlns:a16="http://schemas.microsoft.com/office/drawing/2014/main" id="{00000000-0008-0000-0500-0000F19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4866" name="Line 4">
          <a:extLst>
            <a:ext uri="{FF2B5EF4-FFF2-40B4-BE49-F238E27FC236}">
              <a16:creationId xmlns:a16="http://schemas.microsoft.com/office/drawing/2014/main" id="{00000000-0008-0000-0500-0000F29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4867" name="Line 5">
          <a:extLst>
            <a:ext uri="{FF2B5EF4-FFF2-40B4-BE49-F238E27FC236}">
              <a16:creationId xmlns:a16="http://schemas.microsoft.com/office/drawing/2014/main" id="{00000000-0008-0000-0500-0000F39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4868" name="Line 6">
          <a:extLst>
            <a:ext uri="{FF2B5EF4-FFF2-40B4-BE49-F238E27FC236}">
              <a16:creationId xmlns:a16="http://schemas.microsoft.com/office/drawing/2014/main" id="{00000000-0008-0000-0500-0000F49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4869" name="Line 7">
          <a:extLst>
            <a:ext uri="{FF2B5EF4-FFF2-40B4-BE49-F238E27FC236}">
              <a16:creationId xmlns:a16="http://schemas.microsoft.com/office/drawing/2014/main" id="{00000000-0008-0000-0500-0000F591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0" name="Line 8">
          <a:extLst>
            <a:ext uri="{FF2B5EF4-FFF2-40B4-BE49-F238E27FC236}">
              <a16:creationId xmlns:a16="http://schemas.microsoft.com/office/drawing/2014/main" id="{00000000-0008-0000-0500-0000F6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4871" name="Line 9">
          <a:extLst>
            <a:ext uri="{FF2B5EF4-FFF2-40B4-BE49-F238E27FC236}">
              <a16:creationId xmlns:a16="http://schemas.microsoft.com/office/drawing/2014/main" id="{00000000-0008-0000-0500-0000F791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2" name="Line 16">
          <a:extLst>
            <a:ext uri="{FF2B5EF4-FFF2-40B4-BE49-F238E27FC236}">
              <a16:creationId xmlns:a16="http://schemas.microsoft.com/office/drawing/2014/main" id="{00000000-0008-0000-0500-0000F8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4873" name="Line 27">
          <a:extLst>
            <a:ext uri="{FF2B5EF4-FFF2-40B4-BE49-F238E27FC236}">
              <a16:creationId xmlns:a16="http://schemas.microsoft.com/office/drawing/2014/main" id="{00000000-0008-0000-0500-0000F99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4874" name="Line 28">
          <a:extLst>
            <a:ext uri="{FF2B5EF4-FFF2-40B4-BE49-F238E27FC236}">
              <a16:creationId xmlns:a16="http://schemas.microsoft.com/office/drawing/2014/main" id="{00000000-0008-0000-0500-0000FA9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4875" name="Line 29">
          <a:extLst>
            <a:ext uri="{FF2B5EF4-FFF2-40B4-BE49-F238E27FC236}">
              <a16:creationId xmlns:a16="http://schemas.microsoft.com/office/drawing/2014/main" id="{00000000-0008-0000-0500-0000FB9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6" name="Line 78">
          <a:extLst>
            <a:ext uri="{FF2B5EF4-FFF2-40B4-BE49-F238E27FC236}">
              <a16:creationId xmlns:a16="http://schemas.microsoft.com/office/drawing/2014/main" id="{00000000-0008-0000-0500-0000FC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7" name="Line 86">
          <a:extLst>
            <a:ext uri="{FF2B5EF4-FFF2-40B4-BE49-F238E27FC236}">
              <a16:creationId xmlns:a16="http://schemas.microsoft.com/office/drawing/2014/main" id="{00000000-0008-0000-0500-0000FD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8" name="Line 109">
          <a:extLst>
            <a:ext uri="{FF2B5EF4-FFF2-40B4-BE49-F238E27FC236}">
              <a16:creationId xmlns:a16="http://schemas.microsoft.com/office/drawing/2014/main" id="{00000000-0008-0000-0500-0000FE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9" name="Line 117">
          <a:extLst>
            <a:ext uri="{FF2B5EF4-FFF2-40B4-BE49-F238E27FC236}">
              <a16:creationId xmlns:a16="http://schemas.microsoft.com/office/drawing/2014/main" id="{00000000-0008-0000-0500-0000FF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0" name="Line 140">
          <a:extLst>
            <a:ext uri="{FF2B5EF4-FFF2-40B4-BE49-F238E27FC236}">
              <a16:creationId xmlns:a16="http://schemas.microsoft.com/office/drawing/2014/main" id="{00000000-0008-0000-0500-000000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1" name="Line 148">
          <a:extLst>
            <a:ext uri="{FF2B5EF4-FFF2-40B4-BE49-F238E27FC236}">
              <a16:creationId xmlns:a16="http://schemas.microsoft.com/office/drawing/2014/main" id="{00000000-0008-0000-0500-0000019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2" name="Line 171">
          <a:extLst>
            <a:ext uri="{FF2B5EF4-FFF2-40B4-BE49-F238E27FC236}">
              <a16:creationId xmlns:a16="http://schemas.microsoft.com/office/drawing/2014/main" id="{00000000-0008-0000-0500-000002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3" name="Line 179">
          <a:extLst>
            <a:ext uri="{FF2B5EF4-FFF2-40B4-BE49-F238E27FC236}">
              <a16:creationId xmlns:a16="http://schemas.microsoft.com/office/drawing/2014/main" id="{00000000-0008-0000-0500-0000039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4" name="Line 202">
          <a:extLst>
            <a:ext uri="{FF2B5EF4-FFF2-40B4-BE49-F238E27FC236}">
              <a16:creationId xmlns:a16="http://schemas.microsoft.com/office/drawing/2014/main" id="{00000000-0008-0000-0500-000004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4885" name="AutoShape 209">
          <a:extLst>
            <a:ext uri="{FF2B5EF4-FFF2-40B4-BE49-F238E27FC236}">
              <a16:creationId xmlns:a16="http://schemas.microsoft.com/office/drawing/2014/main" id="{00000000-0008-0000-0500-0000059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6" name="Line 210">
          <a:extLst>
            <a:ext uri="{FF2B5EF4-FFF2-40B4-BE49-F238E27FC236}">
              <a16:creationId xmlns:a16="http://schemas.microsoft.com/office/drawing/2014/main" id="{00000000-0008-0000-0500-0000069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54887" name="AutoShape 212">
          <a:extLst>
            <a:ext uri="{FF2B5EF4-FFF2-40B4-BE49-F238E27FC236}">
              <a16:creationId xmlns:a16="http://schemas.microsoft.com/office/drawing/2014/main" id="{00000000-0008-0000-0500-000007920E00}"/>
            </a:ext>
          </a:extLst>
        </xdr:cNvPr>
        <xdr:cNvSpPr>
          <a:spLocks/>
        </xdr:cNvSpPr>
      </xdr:nvSpPr>
      <xdr:spPr bwMode="auto">
        <a:xfrm>
          <a:off x="13211175" y="44767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54888" name="Line 213">
          <a:extLst>
            <a:ext uri="{FF2B5EF4-FFF2-40B4-BE49-F238E27FC236}">
              <a16:creationId xmlns:a16="http://schemas.microsoft.com/office/drawing/2014/main" id="{00000000-0008-0000-0500-00000892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4889" name="Line 224">
          <a:extLst>
            <a:ext uri="{FF2B5EF4-FFF2-40B4-BE49-F238E27FC236}">
              <a16:creationId xmlns:a16="http://schemas.microsoft.com/office/drawing/2014/main" id="{00000000-0008-0000-0500-00000992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4890" name="Line 222">
          <a:extLst>
            <a:ext uri="{FF2B5EF4-FFF2-40B4-BE49-F238E27FC236}">
              <a16:creationId xmlns:a16="http://schemas.microsoft.com/office/drawing/2014/main" id="{00000000-0008-0000-0500-00000A92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54891" name="グループ化 41">
          <a:extLst>
            <a:ext uri="{FF2B5EF4-FFF2-40B4-BE49-F238E27FC236}">
              <a16:creationId xmlns:a16="http://schemas.microsoft.com/office/drawing/2014/main" id="{00000000-0008-0000-0500-00000B920E00}"/>
            </a:ext>
          </a:extLst>
        </xdr:cNvPr>
        <xdr:cNvGrpSpPr>
          <a:grpSpLocks/>
        </xdr:cNvGrpSpPr>
      </xdr:nvGrpSpPr>
      <xdr:grpSpPr bwMode="auto">
        <a:xfrm>
          <a:off x="1838325" y="2219325"/>
          <a:ext cx="657225" cy="628650"/>
          <a:chOff x="158496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58496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54084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84856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54892" name="Line 5">
          <a:extLst>
            <a:ext uri="{FF2B5EF4-FFF2-40B4-BE49-F238E27FC236}">
              <a16:creationId xmlns:a16="http://schemas.microsoft.com/office/drawing/2014/main" id="{00000000-0008-0000-0500-00000C92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54893" name="Line 5">
          <a:extLst>
            <a:ext uri="{FF2B5EF4-FFF2-40B4-BE49-F238E27FC236}">
              <a16:creationId xmlns:a16="http://schemas.microsoft.com/office/drawing/2014/main" id="{00000000-0008-0000-0500-00000D92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54894" name="Line 224">
          <a:extLst>
            <a:ext uri="{FF2B5EF4-FFF2-40B4-BE49-F238E27FC236}">
              <a16:creationId xmlns:a16="http://schemas.microsoft.com/office/drawing/2014/main" id="{00000000-0008-0000-0500-00000E920E00}"/>
            </a:ext>
          </a:extLst>
        </xdr:cNvPr>
        <xdr:cNvSpPr>
          <a:spLocks noChangeShapeType="1"/>
        </xdr:cNvSpPr>
      </xdr:nvSpPr>
      <xdr:spPr bwMode="auto">
        <a:xfrm rot="-5400000">
          <a:off x="7334250"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4895" name="Line 1">
          <a:extLst>
            <a:ext uri="{FF2B5EF4-FFF2-40B4-BE49-F238E27FC236}">
              <a16:creationId xmlns:a16="http://schemas.microsoft.com/office/drawing/2014/main" id="{00000000-0008-0000-0500-00000F9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4896" name="Line 1">
          <a:extLst>
            <a:ext uri="{FF2B5EF4-FFF2-40B4-BE49-F238E27FC236}">
              <a16:creationId xmlns:a16="http://schemas.microsoft.com/office/drawing/2014/main" id="{00000000-0008-0000-0500-0000109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5884" name="Line 1">
          <a:extLst>
            <a:ext uri="{FF2B5EF4-FFF2-40B4-BE49-F238E27FC236}">
              <a16:creationId xmlns:a16="http://schemas.microsoft.com/office/drawing/2014/main" id="{00000000-0008-0000-0600-0000EC95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5885" name="Line 2">
          <a:extLst>
            <a:ext uri="{FF2B5EF4-FFF2-40B4-BE49-F238E27FC236}">
              <a16:creationId xmlns:a16="http://schemas.microsoft.com/office/drawing/2014/main" id="{00000000-0008-0000-0600-0000ED95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5886" name="Line 3">
          <a:extLst>
            <a:ext uri="{FF2B5EF4-FFF2-40B4-BE49-F238E27FC236}">
              <a16:creationId xmlns:a16="http://schemas.microsoft.com/office/drawing/2014/main" id="{00000000-0008-0000-0600-0000EE95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5887" name="Line 4">
          <a:extLst>
            <a:ext uri="{FF2B5EF4-FFF2-40B4-BE49-F238E27FC236}">
              <a16:creationId xmlns:a16="http://schemas.microsoft.com/office/drawing/2014/main" id="{00000000-0008-0000-0600-0000EF95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5888" name="Line 5">
          <a:extLst>
            <a:ext uri="{FF2B5EF4-FFF2-40B4-BE49-F238E27FC236}">
              <a16:creationId xmlns:a16="http://schemas.microsoft.com/office/drawing/2014/main" id="{00000000-0008-0000-0600-0000F095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5889" name="Line 6">
          <a:extLst>
            <a:ext uri="{FF2B5EF4-FFF2-40B4-BE49-F238E27FC236}">
              <a16:creationId xmlns:a16="http://schemas.microsoft.com/office/drawing/2014/main" id="{00000000-0008-0000-0600-0000F195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5890" name="Line 7">
          <a:extLst>
            <a:ext uri="{FF2B5EF4-FFF2-40B4-BE49-F238E27FC236}">
              <a16:creationId xmlns:a16="http://schemas.microsoft.com/office/drawing/2014/main" id="{00000000-0008-0000-0600-0000F295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1" name="Line 8">
          <a:extLst>
            <a:ext uri="{FF2B5EF4-FFF2-40B4-BE49-F238E27FC236}">
              <a16:creationId xmlns:a16="http://schemas.microsoft.com/office/drawing/2014/main" id="{00000000-0008-0000-0600-0000F3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5892" name="Line 9">
          <a:extLst>
            <a:ext uri="{FF2B5EF4-FFF2-40B4-BE49-F238E27FC236}">
              <a16:creationId xmlns:a16="http://schemas.microsoft.com/office/drawing/2014/main" id="{00000000-0008-0000-0600-0000F495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893" name="Line 16">
          <a:extLst>
            <a:ext uri="{FF2B5EF4-FFF2-40B4-BE49-F238E27FC236}">
              <a16:creationId xmlns:a16="http://schemas.microsoft.com/office/drawing/2014/main" id="{00000000-0008-0000-0600-0000F5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5894" name="Line 27">
          <a:extLst>
            <a:ext uri="{FF2B5EF4-FFF2-40B4-BE49-F238E27FC236}">
              <a16:creationId xmlns:a16="http://schemas.microsoft.com/office/drawing/2014/main" id="{00000000-0008-0000-0600-0000F695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5895" name="Line 28">
          <a:extLst>
            <a:ext uri="{FF2B5EF4-FFF2-40B4-BE49-F238E27FC236}">
              <a16:creationId xmlns:a16="http://schemas.microsoft.com/office/drawing/2014/main" id="{00000000-0008-0000-0600-0000F795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5896" name="Line 29">
          <a:extLst>
            <a:ext uri="{FF2B5EF4-FFF2-40B4-BE49-F238E27FC236}">
              <a16:creationId xmlns:a16="http://schemas.microsoft.com/office/drawing/2014/main" id="{00000000-0008-0000-0600-0000F895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7" name="Line 77">
          <a:extLst>
            <a:ext uri="{FF2B5EF4-FFF2-40B4-BE49-F238E27FC236}">
              <a16:creationId xmlns:a16="http://schemas.microsoft.com/office/drawing/2014/main" id="{00000000-0008-0000-0600-0000F9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898" name="Line 85">
          <a:extLst>
            <a:ext uri="{FF2B5EF4-FFF2-40B4-BE49-F238E27FC236}">
              <a16:creationId xmlns:a16="http://schemas.microsoft.com/office/drawing/2014/main" id="{00000000-0008-0000-0600-0000FA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9" name="Line 108">
          <a:extLst>
            <a:ext uri="{FF2B5EF4-FFF2-40B4-BE49-F238E27FC236}">
              <a16:creationId xmlns:a16="http://schemas.microsoft.com/office/drawing/2014/main" id="{00000000-0008-0000-0600-0000FB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0" name="Line 116">
          <a:extLst>
            <a:ext uri="{FF2B5EF4-FFF2-40B4-BE49-F238E27FC236}">
              <a16:creationId xmlns:a16="http://schemas.microsoft.com/office/drawing/2014/main" id="{00000000-0008-0000-0600-0000FC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1" name="Line 139">
          <a:extLst>
            <a:ext uri="{FF2B5EF4-FFF2-40B4-BE49-F238E27FC236}">
              <a16:creationId xmlns:a16="http://schemas.microsoft.com/office/drawing/2014/main" id="{00000000-0008-0000-0600-0000FD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2" name="Line 147">
          <a:extLst>
            <a:ext uri="{FF2B5EF4-FFF2-40B4-BE49-F238E27FC236}">
              <a16:creationId xmlns:a16="http://schemas.microsoft.com/office/drawing/2014/main" id="{00000000-0008-0000-0600-0000FE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3" name="Line 170">
          <a:extLst>
            <a:ext uri="{FF2B5EF4-FFF2-40B4-BE49-F238E27FC236}">
              <a16:creationId xmlns:a16="http://schemas.microsoft.com/office/drawing/2014/main" id="{00000000-0008-0000-0600-0000FF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4" name="Line 178">
          <a:extLst>
            <a:ext uri="{FF2B5EF4-FFF2-40B4-BE49-F238E27FC236}">
              <a16:creationId xmlns:a16="http://schemas.microsoft.com/office/drawing/2014/main" id="{00000000-0008-0000-0600-0000009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5" name="Line 201">
          <a:extLst>
            <a:ext uri="{FF2B5EF4-FFF2-40B4-BE49-F238E27FC236}">
              <a16:creationId xmlns:a16="http://schemas.microsoft.com/office/drawing/2014/main" id="{00000000-0008-0000-0600-0000019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5906" name="AutoShape 208">
          <a:extLst>
            <a:ext uri="{FF2B5EF4-FFF2-40B4-BE49-F238E27FC236}">
              <a16:creationId xmlns:a16="http://schemas.microsoft.com/office/drawing/2014/main" id="{00000000-0008-0000-0600-0000029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7" name="Line 209">
          <a:extLst>
            <a:ext uri="{FF2B5EF4-FFF2-40B4-BE49-F238E27FC236}">
              <a16:creationId xmlns:a16="http://schemas.microsoft.com/office/drawing/2014/main" id="{00000000-0008-0000-0600-0000039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123825</xdr:rowOff>
    </xdr:to>
    <xdr:sp macro="" textlink="">
      <xdr:nvSpPr>
        <xdr:cNvPr id="955908" name="AutoShape 211">
          <a:extLst>
            <a:ext uri="{FF2B5EF4-FFF2-40B4-BE49-F238E27FC236}">
              <a16:creationId xmlns:a16="http://schemas.microsoft.com/office/drawing/2014/main" id="{00000000-0008-0000-0600-000004960E00}"/>
            </a:ext>
          </a:extLst>
        </xdr:cNvPr>
        <xdr:cNvSpPr>
          <a:spLocks/>
        </xdr:cNvSpPr>
      </xdr:nvSpPr>
      <xdr:spPr bwMode="auto">
        <a:xfrm>
          <a:off x="13211175" y="44386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55909" name="Line 212">
          <a:extLst>
            <a:ext uri="{FF2B5EF4-FFF2-40B4-BE49-F238E27FC236}">
              <a16:creationId xmlns:a16="http://schemas.microsoft.com/office/drawing/2014/main" id="{00000000-0008-0000-0600-000005960E00}"/>
            </a:ext>
          </a:extLst>
        </xdr:cNvPr>
        <xdr:cNvSpPr>
          <a:spLocks noChangeShapeType="1"/>
        </xdr:cNvSpPr>
      </xdr:nvSpPr>
      <xdr:spPr bwMode="auto">
        <a:xfrm flipH="1">
          <a:off x="13211175" y="48006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55910" name="Line 223">
          <a:extLst>
            <a:ext uri="{FF2B5EF4-FFF2-40B4-BE49-F238E27FC236}">
              <a16:creationId xmlns:a16="http://schemas.microsoft.com/office/drawing/2014/main" id="{00000000-0008-0000-0600-00000696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55911" name="Line 221">
          <a:extLst>
            <a:ext uri="{FF2B5EF4-FFF2-40B4-BE49-F238E27FC236}">
              <a16:creationId xmlns:a16="http://schemas.microsoft.com/office/drawing/2014/main" id="{00000000-0008-0000-0600-0000079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55912" name="グループ化 41">
          <a:extLst>
            <a:ext uri="{FF2B5EF4-FFF2-40B4-BE49-F238E27FC236}">
              <a16:creationId xmlns:a16="http://schemas.microsoft.com/office/drawing/2014/main" id="{00000000-0008-0000-0600-000008960E00}"/>
            </a:ext>
          </a:extLst>
        </xdr:cNvPr>
        <xdr:cNvGrpSpPr>
          <a:grpSpLocks/>
        </xdr:cNvGrpSpPr>
      </xdr:nvGrpSpPr>
      <xdr:grpSpPr bwMode="auto">
        <a:xfrm>
          <a:off x="1838325" y="2209800"/>
          <a:ext cx="657225" cy="638175"/>
          <a:chOff x="158496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55913" name="Line 5">
          <a:extLst>
            <a:ext uri="{FF2B5EF4-FFF2-40B4-BE49-F238E27FC236}">
              <a16:creationId xmlns:a16="http://schemas.microsoft.com/office/drawing/2014/main" id="{00000000-0008-0000-0600-00000996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55914" name="Line 5">
          <a:extLst>
            <a:ext uri="{FF2B5EF4-FFF2-40B4-BE49-F238E27FC236}">
              <a16:creationId xmlns:a16="http://schemas.microsoft.com/office/drawing/2014/main" id="{00000000-0008-0000-0600-00000A96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55915" name="Line 223">
          <a:extLst>
            <a:ext uri="{FF2B5EF4-FFF2-40B4-BE49-F238E27FC236}">
              <a16:creationId xmlns:a16="http://schemas.microsoft.com/office/drawing/2014/main" id="{00000000-0008-0000-0600-00000B960E00}"/>
            </a:ext>
          </a:extLst>
        </xdr:cNvPr>
        <xdr:cNvSpPr>
          <a:spLocks noChangeShapeType="1"/>
        </xdr:cNvSpPr>
      </xdr:nvSpPr>
      <xdr:spPr bwMode="auto">
        <a:xfrm rot="-5400000">
          <a:off x="7343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5916" name="Line 1">
          <a:extLst>
            <a:ext uri="{FF2B5EF4-FFF2-40B4-BE49-F238E27FC236}">
              <a16:creationId xmlns:a16="http://schemas.microsoft.com/office/drawing/2014/main" id="{00000000-0008-0000-0600-00000C9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5917" name="Line 1">
          <a:extLst>
            <a:ext uri="{FF2B5EF4-FFF2-40B4-BE49-F238E27FC236}">
              <a16:creationId xmlns:a16="http://schemas.microsoft.com/office/drawing/2014/main" id="{00000000-0008-0000-0600-00000D9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728" name="Line 1">
          <a:extLst>
            <a:ext uri="{FF2B5EF4-FFF2-40B4-BE49-F238E27FC236}">
              <a16:creationId xmlns:a16="http://schemas.microsoft.com/office/drawing/2014/main" id="{00000000-0008-0000-0700-0000F87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729" name="Line 2">
          <a:extLst>
            <a:ext uri="{FF2B5EF4-FFF2-40B4-BE49-F238E27FC236}">
              <a16:creationId xmlns:a16="http://schemas.microsoft.com/office/drawing/2014/main" id="{00000000-0008-0000-0700-0000F97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730" name="Line 3">
          <a:extLst>
            <a:ext uri="{FF2B5EF4-FFF2-40B4-BE49-F238E27FC236}">
              <a16:creationId xmlns:a16="http://schemas.microsoft.com/office/drawing/2014/main" id="{00000000-0008-0000-0700-0000FA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731" name="Line 4">
          <a:extLst>
            <a:ext uri="{FF2B5EF4-FFF2-40B4-BE49-F238E27FC236}">
              <a16:creationId xmlns:a16="http://schemas.microsoft.com/office/drawing/2014/main" id="{00000000-0008-0000-0700-0000FB7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732" name="Line 5">
          <a:extLst>
            <a:ext uri="{FF2B5EF4-FFF2-40B4-BE49-F238E27FC236}">
              <a16:creationId xmlns:a16="http://schemas.microsoft.com/office/drawing/2014/main" id="{00000000-0008-0000-0700-0000FC7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733" name="Line 6">
          <a:extLst>
            <a:ext uri="{FF2B5EF4-FFF2-40B4-BE49-F238E27FC236}">
              <a16:creationId xmlns:a16="http://schemas.microsoft.com/office/drawing/2014/main" id="{00000000-0008-0000-0700-0000FD7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734" name="Line 7">
          <a:extLst>
            <a:ext uri="{FF2B5EF4-FFF2-40B4-BE49-F238E27FC236}">
              <a16:creationId xmlns:a16="http://schemas.microsoft.com/office/drawing/2014/main" id="{00000000-0008-0000-0700-0000FE7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35" name="Line 8">
          <a:extLst>
            <a:ext uri="{FF2B5EF4-FFF2-40B4-BE49-F238E27FC236}">
              <a16:creationId xmlns:a16="http://schemas.microsoft.com/office/drawing/2014/main" id="{00000000-0008-0000-0700-0000FF7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736" name="Line 9">
          <a:extLst>
            <a:ext uri="{FF2B5EF4-FFF2-40B4-BE49-F238E27FC236}">
              <a16:creationId xmlns:a16="http://schemas.microsoft.com/office/drawing/2014/main" id="{00000000-0008-0000-0700-0000007A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37" name="Line 16">
          <a:extLst>
            <a:ext uri="{FF2B5EF4-FFF2-40B4-BE49-F238E27FC236}">
              <a16:creationId xmlns:a16="http://schemas.microsoft.com/office/drawing/2014/main" id="{00000000-0008-0000-0700-000001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738" name="Line 27">
          <a:extLst>
            <a:ext uri="{FF2B5EF4-FFF2-40B4-BE49-F238E27FC236}">
              <a16:creationId xmlns:a16="http://schemas.microsoft.com/office/drawing/2014/main" id="{00000000-0008-0000-0700-0000027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739" name="Line 28">
          <a:extLst>
            <a:ext uri="{FF2B5EF4-FFF2-40B4-BE49-F238E27FC236}">
              <a16:creationId xmlns:a16="http://schemas.microsoft.com/office/drawing/2014/main" id="{00000000-0008-0000-0700-0000037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740" name="Line 29">
          <a:extLst>
            <a:ext uri="{FF2B5EF4-FFF2-40B4-BE49-F238E27FC236}">
              <a16:creationId xmlns:a16="http://schemas.microsoft.com/office/drawing/2014/main" id="{00000000-0008-0000-0700-0000047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1" name="Line 78">
          <a:extLst>
            <a:ext uri="{FF2B5EF4-FFF2-40B4-BE49-F238E27FC236}">
              <a16:creationId xmlns:a16="http://schemas.microsoft.com/office/drawing/2014/main" id="{00000000-0008-0000-0700-000005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2" name="Line 86">
          <a:extLst>
            <a:ext uri="{FF2B5EF4-FFF2-40B4-BE49-F238E27FC236}">
              <a16:creationId xmlns:a16="http://schemas.microsoft.com/office/drawing/2014/main" id="{00000000-0008-0000-0700-000006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3" name="Line 109">
          <a:extLst>
            <a:ext uri="{FF2B5EF4-FFF2-40B4-BE49-F238E27FC236}">
              <a16:creationId xmlns:a16="http://schemas.microsoft.com/office/drawing/2014/main" id="{00000000-0008-0000-0700-000007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4" name="Line 117">
          <a:extLst>
            <a:ext uri="{FF2B5EF4-FFF2-40B4-BE49-F238E27FC236}">
              <a16:creationId xmlns:a16="http://schemas.microsoft.com/office/drawing/2014/main" id="{00000000-0008-0000-0700-000008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5" name="Line 140">
          <a:extLst>
            <a:ext uri="{FF2B5EF4-FFF2-40B4-BE49-F238E27FC236}">
              <a16:creationId xmlns:a16="http://schemas.microsoft.com/office/drawing/2014/main" id="{00000000-0008-0000-0700-000009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6" name="Line 148">
          <a:extLst>
            <a:ext uri="{FF2B5EF4-FFF2-40B4-BE49-F238E27FC236}">
              <a16:creationId xmlns:a16="http://schemas.microsoft.com/office/drawing/2014/main" id="{00000000-0008-0000-0700-00000A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7" name="Line 171">
          <a:extLst>
            <a:ext uri="{FF2B5EF4-FFF2-40B4-BE49-F238E27FC236}">
              <a16:creationId xmlns:a16="http://schemas.microsoft.com/office/drawing/2014/main" id="{00000000-0008-0000-0700-00000B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8" name="Line 179">
          <a:extLst>
            <a:ext uri="{FF2B5EF4-FFF2-40B4-BE49-F238E27FC236}">
              <a16:creationId xmlns:a16="http://schemas.microsoft.com/office/drawing/2014/main" id="{00000000-0008-0000-0700-00000C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9" name="Line 202">
          <a:extLst>
            <a:ext uri="{FF2B5EF4-FFF2-40B4-BE49-F238E27FC236}">
              <a16:creationId xmlns:a16="http://schemas.microsoft.com/office/drawing/2014/main" id="{00000000-0008-0000-0700-00000D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750" name="AutoShape 209">
          <a:extLst>
            <a:ext uri="{FF2B5EF4-FFF2-40B4-BE49-F238E27FC236}">
              <a16:creationId xmlns:a16="http://schemas.microsoft.com/office/drawing/2014/main" id="{00000000-0008-0000-0700-00000E7A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51" name="Line 210">
          <a:extLst>
            <a:ext uri="{FF2B5EF4-FFF2-40B4-BE49-F238E27FC236}">
              <a16:creationId xmlns:a16="http://schemas.microsoft.com/office/drawing/2014/main" id="{00000000-0008-0000-0700-00000F7A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8752" name="AutoShape 212">
          <a:extLst>
            <a:ext uri="{FF2B5EF4-FFF2-40B4-BE49-F238E27FC236}">
              <a16:creationId xmlns:a16="http://schemas.microsoft.com/office/drawing/2014/main" id="{00000000-0008-0000-0700-0000107A0E00}"/>
            </a:ext>
          </a:extLst>
        </xdr:cNvPr>
        <xdr:cNvSpPr>
          <a:spLocks/>
        </xdr:cNvSpPr>
      </xdr:nvSpPr>
      <xdr:spPr bwMode="auto">
        <a:xfrm>
          <a:off x="13211175" y="44577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8753" name="Line 213">
          <a:extLst>
            <a:ext uri="{FF2B5EF4-FFF2-40B4-BE49-F238E27FC236}">
              <a16:creationId xmlns:a16="http://schemas.microsoft.com/office/drawing/2014/main" id="{00000000-0008-0000-0700-0000117A0E00}"/>
            </a:ext>
          </a:extLst>
        </xdr:cNvPr>
        <xdr:cNvSpPr>
          <a:spLocks noChangeShapeType="1"/>
        </xdr:cNvSpPr>
      </xdr:nvSpPr>
      <xdr:spPr bwMode="auto">
        <a:xfrm flipH="1">
          <a:off x="13211175" y="48387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8754" name="Line 224">
          <a:extLst>
            <a:ext uri="{FF2B5EF4-FFF2-40B4-BE49-F238E27FC236}">
              <a16:creationId xmlns:a16="http://schemas.microsoft.com/office/drawing/2014/main" id="{00000000-0008-0000-0700-0000127A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8755" name="Line 222">
          <a:extLst>
            <a:ext uri="{FF2B5EF4-FFF2-40B4-BE49-F238E27FC236}">
              <a16:creationId xmlns:a16="http://schemas.microsoft.com/office/drawing/2014/main" id="{00000000-0008-0000-0700-0000137A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8756" name="グループ化 41">
          <a:extLst>
            <a:ext uri="{FF2B5EF4-FFF2-40B4-BE49-F238E27FC236}">
              <a16:creationId xmlns:a16="http://schemas.microsoft.com/office/drawing/2014/main" id="{00000000-0008-0000-0700-0000147A0E00}"/>
            </a:ext>
          </a:extLst>
        </xdr:cNvPr>
        <xdr:cNvGrpSpPr>
          <a:grpSpLocks/>
        </xdr:cNvGrpSpPr>
      </xdr:nvGrpSpPr>
      <xdr:grpSpPr bwMode="auto">
        <a:xfrm>
          <a:off x="1838325" y="2190750"/>
          <a:ext cx="657225" cy="638175"/>
          <a:chOff x="158496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8757" name="Line 5">
          <a:extLst>
            <a:ext uri="{FF2B5EF4-FFF2-40B4-BE49-F238E27FC236}">
              <a16:creationId xmlns:a16="http://schemas.microsoft.com/office/drawing/2014/main" id="{00000000-0008-0000-0700-0000157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8758" name="Line 5">
          <a:extLst>
            <a:ext uri="{FF2B5EF4-FFF2-40B4-BE49-F238E27FC236}">
              <a16:creationId xmlns:a16="http://schemas.microsoft.com/office/drawing/2014/main" id="{00000000-0008-0000-0700-0000167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8759" name="Line 224">
          <a:extLst>
            <a:ext uri="{FF2B5EF4-FFF2-40B4-BE49-F238E27FC236}">
              <a16:creationId xmlns:a16="http://schemas.microsoft.com/office/drawing/2014/main" id="{00000000-0008-0000-0700-0000177A0E00}"/>
            </a:ext>
          </a:extLst>
        </xdr:cNvPr>
        <xdr:cNvSpPr>
          <a:spLocks noChangeShapeType="1"/>
        </xdr:cNvSpPr>
      </xdr:nvSpPr>
      <xdr:spPr bwMode="auto">
        <a:xfrm rot="-5400000">
          <a:off x="7353300"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760" name="Line 1">
          <a:extLst>
            <a:ext uri="{FF2B5EF4-FFF2-40B4-BE49-F238E27FC236}">
              <a16:creationId xmlns:a16="http://schemas.microsoft.com/office/drawing/2014/main" id="{00000000-0008-0000-0700-0000187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761" name="Line 1">
          <a:extLst>
            <a:ext uri="{FF2B5EF4-FFF2-40B4-BE49-F238E27FC236}">
              <a16:creationId xmlns:a16="http://schemas.microsoft.com/office/drawing/2014/main" id="{00000000-0008-0000-0700-0000197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747" name="Line 1">
          <a:extLst>
            <a:ext uri="{FF2B5EF4-FFF2-40B4-BE49-F238E27FC236}">
              <a16:creationId xmlns:a16="http://schemas.microsoft.com/office/drawing/2014/main" id="{00000000-0008-0000-0800-00002376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748" name="Line 2">
          <a:extLst>
            <a:ext uri="{FF2B5EF4-FFF2-40B4-BE49-F238E27FC236}">
              <a16:creationId xmlns:a16="http://schemas.microsoft.com/office/drawing/2014/main" id="{00000000-0008-0000-0800-0000247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749" name="Line 3">
          <a:extLst>
            <a:ext uri="{FF2B5EF4-FFF2-40B4-BE49-F238E27FC236}">
              <a16:creationId xmlns:a16="http://schemas.microsoft.com/office/drawing/2014/main" id="{00000000-0008-0000-0800-000025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750" name="Line 4">
          <a:extLst>
            <a:ext uri="{FF2B5EF4-FFF2-40B4-BE49-F238E27FC236}">
              <a16:creationId xmlns:a16="http://schemas.microsoft.com/office/drawing/2014/main" id="{00000000-0008-0000-0800-0000267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751" name="Line 5">
          <a:extLst>
            <a:ext uri="{FF2B5EF4-FFF2-40B4-BE49-F238E27FC236}">
              <a16:creationId xmlns:a16="http://schemas.microsoft.com/office/drawing/2014/main" id="{00000000-0008-0000-0800-0000277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752" name="Line 6">
          <a:extLst>
            <a:ext uri="{FF2B5EF4-FFF2-40B4-BE49-F238E27FC236}">
              <a16:creationId xmlns:a16="http://schemas.microsoft.com/office/drawing/2014/main" id="{00000000-0008-0000-0800-0000287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753" name="Line 7">
          <a:extLst>
            <a:ext uri="{FF2B5EF4-FFF2-40B4-BE49-F238E27FC236}">
              <a16:creationId xmlns:a16="http://schemas.microsoft.com/office/drawing/2014/main" id="{00000000-0008-0000-0800-00002976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54" name="Line 8">
          <a:extLst>
            <a:ext uri="{FF2B5EF4-FFF2-40B4-BE49-F238E27FC236}">
              <a16:creationId xmlns:a16="http://schemas.microsoft.com/office/drawing/2014/main" id="{00000000-0008-0000-0800-00002A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755" name="Line 9">
          <a:extLst>
            <a:ext uri="{FF2B5EF4-FFF2-40B4-BE49-F238E27FC236}">
              <a16:creationId xmlns:a16="http://schemas.microsoft.com/office/drawing/2014/main" id="{00000000-0008-0000-0800-00002B76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56" name="Line 16">
          <a:extLst>
            <a:ext uri="{FF2B5EF4-FFF2-40B4-BE49-F238E27FC236}">
              <a16:creationId xmlns:a16="http://schemas.microsoft.com/office/drawing/2014/main" id="{00000000-0008-0000-0800-00002C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757" name="Line 27">
          <a:extLst>
            <a:ext uri="{FF2B5EF4-FFF2-40B4-BE49-F238E27FC236}">
              <a16:creationId xmlns:a16="http://schemas.microsoft.com/office/drawing/2014/main" id="{00000000-0008-0000-0800-00002D7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758" name="Line 28">
          <a:extLst>
            <a:ext uri="{FF2B5EF4-FFF2-40B4-BE49-F238E27FC236}">
              <a16:creationId xmlns:a16="http://schemas.microsoft.com/office/drawing/2014/main" id="{00000000-0008-0000-0800-00002E7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759" name="Line 29">
          <a:extLst>
            <a:ext uri="{FF2B5EF4-FFF2-40B4-BE49-F238E27FC236}">
              <a16:creationId xmlns:a16="http://schemas.microsoft.com/office/drawing/2014/main" id="{00000000-0008-0000-0800-00002F7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0" name="Line 77">
          <a:extLst>
            <a:ext uri="{FF2B5EF4-FFF2-40B4-BE49-F238E27FC236}">
              <a16:creationId xmlns:a16="http://schemas.microsoft.com/office/drawing/2014/main" id="{00000000-0008-0000-0800-000030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1" name="Line 85">
          <a:extLst>
            <a:ext uri="{FF2B5EF4-FFF2-40B4-BE49-F238E27FC236}">
              <a16:creationId xmlns:a16="http://schemas.microsoft.com/office/drawing/2014/main" id="{00000000-0008-0000-0800-000031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2" name="Line 108">
          <a:extLst>
            <a:ext uri="{FF2B5EF4-FFF2-40B4-BE49-F238E27FC236}">
              <a16:creationId xmlns:a16="http://schemas.microsoft.com/office/drawing/2014/main" id="{00000000-0008-0000-0800-000032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3" name="Line 116">
          <a:extLst>
            <a:ext uri="{FF2B5EF4-FFF2-40B4-BE49-F238E27FC236}">
              <a16:creationId xmlns:a16="http://schemas.microsoft.com/office/drawing/2014/main" id="{00000000-0008-0000-0800-000033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4" name="Line 139">
          <a:extLst>
            <a:ext uri="{FF2B5EF4-FFF2-40B4-BE49-F238E27FC236}">
              <a16:creationId xmlns:a16="http://schemas.microsoft.com/office/drawing/2014/main" id="{00000000-0008-0000-0800-000034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5" name="Line 147">
          <a:extLst>
            <a:ext uri="{FF2B5EF4-FFF2-40B4-BE49-F238E27FC236}">
              <a16:creationId xmlns:a16="http://schemas.microsoft.com/office/drawing/2014/main" id="{00000000-0008-0000-0800-000035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6" name="Line 170">
          <a:extLst>
            <a:ext uri="{FF2B5EF4-FFF2-40B4-BE49-F238E27FC236}">
              <a16:creationId xmlns:a16="http://schemas.microsoft.com/office/drawing/2014/main" id="{00000000-0008-0000-0800-000036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7" name="Line 178">
          <a:extLst>
            <a:ext uri="{FF2B5EF4-FFF2-40B4-BE49-F238E27FC236}">
              <a16:creationId xmlns:a16="http://schemas.microsoft.com/office/drawing/2014/main" id="{00000000-0008-0000-0800-000037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8" name="Line 201">
          <a:extLst>
            <a:ext uri="{FF2B5EF4-FFF2-40B4-BE49-F238E27FC236}">
              <a16:creationId xmlns:a16="http://schemas.microsoft.com/office/drawing/2014/main" id="{00000000-0008-0000-0800-000038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769" name="AutoShape 208">
          <a:extLst>
            <a:ext uri="{FF2B5EF4-FFF2-40B4-BE49-F238E27FC236}">
              <a16:creationId xmlns:a16="http://schemas.microsoft.com/office/drawing/2014/main" id="{00000000-0008-0000-0800-0000397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70" name="Line 209">
          <a:extLst>
            <a:ext uri="{FF2B5EF4-FFF2-40B4-BE49-F238E27FC236}">
              <a16:creationId xmlns:a16="http://schemas.microsoft.com/office/drawing/2014/main" id="{00000000-0008-0000-0800-00003A7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47771" name="AutoShape 211">
          <a:extLst>
            <a:ext uri="{FF2B5EF4-FFF2-40B4-BE49-F238E27FC236}">
              <a16:creationId xmlns:a16="http://schemas.microsoft.com/office/drawing/2014/main" id="{00000000-0008-0000-0800-00003B760E00}"/>
            </a:ext>
          </a:extLst>
        </xdr:cNvPr>
        <xdr:cNvSpPr>
          <a:spLocks/>
        </xdr:cNvSpPr>
      </xdr:nvSpPr>
      <xdr:spPr bwMode="auto">
        <a:xfrm>
          <a:off x="13211175" y="44196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47772" name="Line 212">
          <a:extLst>
            <a:ext uri="{FF2B5EF4-FFF2-40B4-BE49-F238E27FC236}">
              <a16:creationId xmlns:a16="http://schemas.microsoft.com/office/drawing/2014/main" id="{00000000-0008-0000-0800-00003C76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7773" name="Line 223">
          <a:extLst>
            <a:ext uri="{FF2B5EF4-FFF2-40B4-BE49-F238E27FC236}">
              <a16:creationId xmlns:a16="http://schemas.microsoft.com/office/drawing/2014/main" id="{00000000-0008-0000-0800-00003D7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7774" name="Line 221">
          <a:extLst>
            <a:ext uri="{FF2B5EF4-FFF2-40B4-BE49-F238E27FC236}">
              <a16:creationId xmlns:a16="http://schemas.microsoft.com/office/drawing/2014/main" id="{00000000-0008-0000-0800-00003E7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7775" name="グループ化 41">
          <a:extLst>
            <a:ext uri="{FF2B5EF4-FFF2-40B4-BE49-F238E27FC236}">
              <a16:creationId xmlns:a16="http://schemas.microsoft.com/office/drawing/2014/main" id="{00000000-0008-0000-0800-00003F760E00}"/>
            </a:ext>
          </a:extLst>
        </xdr:cNvPr>
        <xdr:cNvGrpSpPr>
          <a:grpSpLocks/>
        </xdr:cNvGrpSpPr>
      </xdr:nvGrpSpPr>
      <xdr:grpSpPr bwMode="auto">
        <a:xfrm>
          <a:off x="1838325" y="2190750"/>
          <a:ext cx="657225" cy="638175"/>
          <a:chOff x="158496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7776" name="Line 5">
          <a:extLst>
            <a:ext uri="{FF2B5EF4-FFF2-40B4-BE49-F238E27FC236}">
              <a16:creationId xmlns:a16="http://schemas.microsoft.com/office/drawing/2014/main" id="{00000000-0008-0000-0800-00004076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7777" name="Line 5">
          <a:extLst>
            <a:ext uri="{FF2B5EF4-FFF2-40B4-BE49-F238E27FC236}">
              <a16:creationId xmlns:a16="http://schemas.microsoft.com/office/drawing/2014/main" id="{00000000-0008-0000-0800-00004176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47778" name="Line 223">
          <a:extLst>
            <a:ext uri="{FF2B5EF4-FFF2-40B4-BE49-F238E27FC236}">
              <a16:creationId xmlns:a16="http://schemas.microsoft.com/office/drawing/2014/main" id="{00000000-0008-0000-0800-000042760E00}"/>
            </a:ext>
          </a:extLst>
        </xdr:cNvPr>
        <xdr:cNvSpPr>
          <a:spLocks noChangeShapeType="1"/>
        </xdr:cNvSpPr>
      </xdr:nvSpPr>
      <xdr:spPr bwMode="auto">
        <a:xfrm rot="-5400000">
          <a:off x="7386638" y="48148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779" name="Line 1">
          <a:extLst>
            <a:ext uri="{FF2B5EF4-FFF2-40B4-BE49-F238E27FC236}">
              <a16:creationId xmlns:a16="http://schemas.microsoft.com/office/drawing/2014/main" id="{00000000-0008-0000-0800-0000437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780" name="Line 1">
          <a:extLst>
            <a:ext uri="{FF2B5EF4-FFF2-40B4-BE49-F238E27FC236}">
              <a16:creationId xmlns:a16="http://schemas.microsoft.com/office/drawing/2014/main" id="{00000000-0008-0000-0800-0000447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750" name="Line 1">
          <a:extLst>
            <a:ext uri="{FF2B5EF4-FFF2-40B4-BE49-F238E27FC236}">
              <a16:creationId xmlns:a16="http://schemas.microsoft.com/office/drawing/2014/main" id="{00000000-0008-0000-0900-0000F67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751" name="Line 2">
          <a:extLst>
            <a:ext uri="{FF2B5EF4-FFF2-40B4-BE49-F238E27FC236}">
              <a16:creationId xmlns:a16="http://schemas.microsoft.com/office/drawing/2014/main" id="{00000000-0008-0000-0900-0000F77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752" name="Line 3">
          <a:extLst>
            <a:ext uri="{FF2B5EF4-FFF2-40B4-BE49-F238E27FC236}">
              <a16:creationId xmlns:a16="http://schemas.microsoft.com/office/drawing/2014/main" id="{00000000-0008-0000-0900-0000F8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753" name="Line 4">
          <a:extLst>
            <a:ext uri="{FF2B5EF4-FFF2-40B4-BE49-F238E27FC236}">
              <a16:creationId xmlns:a16="http://schemas.microsoft.com/office/drawing/2014/main" id="{00000000-0008-0000-0900-0000F97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754" name="Line 5">
          <a:extLst>
            <a:ext uri="{FF2B5EF4-FFF2-40B4-BE49-F238E27FC236}">
              <a16:creationId xmlns:a16="http://schemas.microsoft.com/office/drawing/2014/main" id="{00000000-0008-0000-0900-0000FA7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755" name="Line 6">
          <a:extLst>
            <a:ext uri="{FF2B5EF4-FFF2-40B4-BE49-F238E27FC236}">
              <a16:creationId xmlns:a16="http://schemas.microsoft.com/office/drawing/2014/main" id="{00000000-0008-0000-0900-0000FB7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756" name="Line 7">
          <a:extLst>
            <a:ext uri="{FF2B5EF4-FFF2-40B4-BE49-F238E27FC236}">
              <a16:creationId xmlns:a16="http://schemas.microsoft.com/office/drawing/2014/main" id="{00000000-0008-0000-0900-0000FC7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57" name="Line 8">
          <a:extLst>
            <a:ext uri="{FF2B5EF4-FFF2-40B4-BE49-F238E27FC236}">
              <a16:creationId xmlns:a16="http://schemas.microsoft.com/office/drawing/2014/main" id="{00000000-0008-0000-0900-0000FD7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758" name="Line 9">
          <a:extLst>
            <a:ext uri="{FF2B5EF4-FFF2-40B4-BE49-F238E27FC236}">
              <a16:creationId xmlns:a16="http://schemas.microsoft.com/office/drawing/2014/main" id="{00000000-0008-0000-0900-0000FE7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59" name="Line 16">
          <a:extLst>
            <a:ext uri="{FF2B5EF4-FFF2-40B4-BE49-F238E27FC236}">
              <a16:creationId xmlns:a16="http://schemas.microsoft.com/office/drawing/2014/main" id="{00000000-0008-0000-0900-0000FF7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760" name="Line 27">
          <a:extLst>
            <a:ext uri="{FF2B5EF4-FFF2-40B4-BE49-F238E27FC236}">
              <a16:creationId xmlns:a16="http://schemas.microsoft.com/office/drawing/2014/main" id="{00000000-0008-0000-0900-0000007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761" name="Line 28">
          <a:extLst>
            <a:ext uri="{FF2B5EF4-FFF2-40B4-BE49-F238E27FC236}">
              <a16:creationId xmlns:a16="http://schemas.microsoft.com/office/drawing/2014/main" id="{00000000-0008-0000-0900-0000017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762" name="Line 29">
          <a:extLst>
            <a:ext uri="{FF2B5EF4-FFF2-40B4-BE49-F238E27FC236}">
              <a16:creationId xmlns:a16="http://schemas.microsoft.com/office/drawing/2014/main" id="{00000000-0008-0000-0900-0000027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3" name="Line 77">
          <a:extLst>
            <a:ext uri="{FF2B5EF4-FFF2-40B4-BE49-F238E27FC236}">
              <a16:creationId xmlns:a16="http://schemas.microsoft.com/office/drawing/2014/main" id="{00000000-0008-0000-0900-000003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4" name="Line 85">
          <a:extLst>
            <a:ext uri="{FF2B5EF4-FFF2-40B4-BE49-F238E27FC236}">
              <a16:creationId xmlns:a16="http://schemas.microsoft.com/office/drawing/2014/main" id="{00000000-0008-0000-0900-000004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5" name="Line 108">
          <a:extLst>
            <a:ext uri="{FF2B5EF4-FFF2-40B4-BE49-F238E27FC236}">
              <a16:creationId xmlns:a16="http://schemas.microsoft.com/office/drawing/2014/main" id="{00000000-0008-0000-0900-000005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6" name="Line 116">
          <a:extLst>
            <a:ext uri="{FF2B5EF4-FFF2-40B4-BE49-F238E27FC236}">
              <a16:creationId xmlns:a16="http://schemas.microsoft.com/office/drawing/2014/main" id="{00000000-0008-0000-0900-000006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7" name="Line 139">
          <a:extLst>
            <a:ext uri="{FF2B5EF4-FFF2-40B4-BE49-F238E27FC236}">
              <a16:creationId xmlns:a16="http://schemas.microsoft.com/office/drawing/2014/main" id="{00000000-0008-0000-0900-000007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8" name="Line 147">
          <a:extLst>
            <a:ext uri="{FF2B5EF4-FFF2-40B4-BE49-F238E27FC236}">
              <a16:creationId xmlns:a16="http://schemas.microsoft.com/office/drawing/2014/main" id="{00000000-0008-0000-0900-000008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9" name="Line 170">
          <a:extLst>
            <a:ext uri="{FF2B5EF4-FFF2-40B4-BE49-F238E27FC236}">
              <a16:creationId xmlns:a16="http://schemas.microsoft.com/office/drawing/2014/main" id="{00000000-0008-0000-0900-000009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70" name="Line 178">
          <a:extLst>
            <a:ext uri="{FF2B5EF4-FFF2-40B4-BE49-F238E27FC236}">
              <a16:creationId xmlns:a16="http://schemas.microsoft.com/office/drawing/2014/main" id="{00000000-0008-0000-0900-00000A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71" name="Line 201">
          <a:extLst>
            <a:ext uri="{FF2B5EF4-FFF2-40B4-BE49-F238E27FC236}">
              <a16:creationId xmlns:a16="http://schemas.microsoft.com/office/drawing/2014/main" id="{00000000-0008-0000-0900-00000B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9772" name="AutoShape 208">
          <a:extLst>
            <a:ext uri="{FF2B5EF4-FFF2-40B4-BE49-F238E27FC236}">
              <a16:creationId xmlns:a16="http://schemas.microsoft.com/office/drawing/2014/main" id="{00000000-0008-0000-0900-00000C7E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73" name="Line 209">
          <a:extLst>
            <a:ext uri="{FF2B5EF4-FFF2-40B4-BE49-F238E27FC236}">
              <a16:creationId xmlns:a16="http://schemas.microsoft.com/office/drawing/2014/main" id="{00000000-0008-0000-0900-00000D7E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9774" name="AutoShape 211">
          <a:extLst>
            <a:ext uri="{FF2B5EF4-FFF2-40B4-BE49-F238E27FC236}">
              <a16:creationId xmlns:a16="http://schemas.microsoft.com/office/drawing/2014/main" id="{00000000-0008-0000-0900-00000E7E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9775" name="Line 212">
          <a:extLst>
            <a:ext uri="{FF2B5EF4-FFF2-40B4-BE49-F238E27FC236}">
              <a16:creationId xmlns:a16="http://schemas.microsoft.com/office/drawing/2014/main" id="{00000000-0008-0000-0900-00000F7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9776" name="Line 223">
          <a:extLst>
            <a:ext uri="{FF2B5EF4-FFF2-40B4-BE49-F238E27FC236}">
              <a16:creationId xmlns:a16="http://schemas.microsoft.com/office/drawing/2014/main" id="{00000000-0008-0000-0900-0000107E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777" name="Line 221">
          <a:extLst>
            <a:ext uri="{FF2B5EF4-FFF2-40B4-BE49-F238E27FC236}">
              <a16:creationId xmlns:a16="http://schemas.microsoft.com/office/drawing/2014/main" id="{00000000-0008-0000-0900-0000117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778" name="グループ化 41">
          <a:extLst>
            <a:ext uri="{FF2B5EF4-FFF2-40B4-BE49-F238E27FC236}">
              <a16:creationId xmlns:a16="http://schemas.microsoft.com/office/drawing/2014/main" id="{00000000-0008-0000-0900-0000127E0E00}"/>
            </a:ext>
          </a:extLst>
        </xdr:cNvPr>
        <xdr:cNvGrpSpPr>
          <a:grpSpLocks/>
        </xdr:cNvGrpSpPr>
      </xdr:nvGrpSpPr>
      <xdr:grpSpPr bwMode="auto">
        <a:xfrm>
          <a:off x="1838325" y="2209800"/>
          <a:ext cx="657225" cy="638175"/>
          <a:chOff x="158496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779" name="Line 5">
          <a:extLst>
            <a:ext uri="{FF2B5EF4-FFF2-40B4-BE49-F238E27FC236}">
              <a16:creationId xmlns:a16="http://schemas.microsoft.com/office/drawing/2014/main" id="{00000000-0008-0000-0900-0000137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780" name="Line 5">
          <a:extLst>
            <a:ext uri="{FF2B5EF4-FFF2-40B4-BE49-F238E27FC236}">
              <a16:creationId xmlns:a16="http://schemas.microsoft.com/office/drawing/2014/main" id="{00000000-0008-0000-0900-0000147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9781" name="Line 223">
          <a:extLst>
            <a:ext uri="{FF2B5EF4-FFF2-40B4-BE49-F238E27FC236}">
              <a16:creationId xmlns:a16="http://schemas.microsoft.com/office/drawing/2014/main" id="{00000000-0008-0000-0900-0000157E0E00}"/>
            </a:ext>
          </a:extLst>
        </xdr:cNvPr>
        <xdr:cNvSpPr>
          <a:spLocks noChangeShapeType="1"/>
        </xdr:cNvSpPr>
      </xdr:nvSpPr>
      <xdr:spPr bwMode="auto">
        <a:xfrm rot="-5400000">
          <a:off x="7353300"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782" name="Line 1">
          <a:extLst>
            <a:ext uri="{FF2B5EF4-FFF2-40B4-BE49-F238E27FC236}">
              <a16:creationId xmlns:a16="http://schemas.microsoft.com/office/drawing/2014/main" id="{00000000-0008-0000-0900-0000167E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783" name="Line 1">
          <a:extLst>
            <a:ext uri="{FF2B5EF4-FFF2-40B4-BE49-F238E27FC236}">
              <a16:creationId xmlns:a16="http://schemas.microsoft.com/office/drawing/2014/main" id="{00000000-0008-0000-0900-0000177E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0775" name="Line 1">
          <a:extLst>
            <a:ext uri="{FF2B5EF4-FFF2-40B4-BE49-F238E27FC236}">
              <a16:creationId xmlns:a16="http://schemas.microsoft.com/office/drawing/2014/main" id="{00000000-0008-0000-0A00-0000F781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0776" name="Line 2">
          <a:extLst>
            <a:ext uri="{FF2B5EF4-FFF2-40B4-BE49-F238E27FC236}">
              <a16:creationId xmlns:a16="http://schemas.microsoft.com/office/drawing/2014/main" id="{00000000-0008-0000-0A00-0000F88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0777" name="Line 3">
          <a:extLst>
            <a:ext uri="{FF2B5EF4-FFF2-40B4-BE49-F238E27FC236}">
              <a16:creationId xmlns:a16="http://schemas.microsoft.com/office/drawing/2014/main" id="{00000000-0008-0000-0A00-0000F98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0778" name="Line 4">
          <a:extLst>
            <a:ext uri="{FF2B5EF4-FFF2-40B4-BE49-F238E27FC236}">
              <a16:creationId xmlns:a16="http://schemas.microsoft.com/office/drawing/2014/main" id="{00000000-0008-0000-0A00-0000FA8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0779" name="Line 5">
          <a:extLst>
            <a:ext uri="{FF2B5EF4-FFF2-40B4-BE49-F238E27FC236}">
              <a16:creationId xmlns:a16="http://schemas.microsoft.com/office/drawing/2014/main" id="{00000000-0008-0000-0A00-0000FB8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0780" name="Line 6">
          <a:extLst>
            <a:ext uri="{FF2B5EF4-FFF2-40B4-BE49-F238E27FC236}">
              <a16:creationId xmlns:a16="http://schemas.microsoft.com/office/drawing/2014/main" id="{00000000-0008-0000-0A00-0000FC8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0781" name="Line 7">
          <a:extLst>
            <a:ext uri="{FF2B5EF4-FFF2-40B4-BE49-F238E27FC236}">
              <a16:creationId xmlns:a16="http://schemas.microsoft.com/office/drawing/2014/main" id="{00000000-0008-0000-0A00-0000FD81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82" name="Line 8">
          <a:extLst>
            <a:ext uri="{FF2B5EF4-FFF2-40B4-BE49-F238E27FC236}">
              <a16:creationId xmlns:a16="http://schemas.microsoft.com/office/drawing/2014/main" id="{00000000-0008-0000-0A00-0000FE8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0783" name="Line 9">
          <a:extLst>
            <a:ext uri="{FF2B5EF4-FFF2-40B4-BE49-F238E27FC236}">
              <a16:creationId xmlns:a16="http://schemas.microsoft.com/office/drawing/2014/main" id="{00000000-0008-0000-0A00-0000FF81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84" name="Line 16">
          <a:extLst>
            <a:ext uri="{FF2B5EF4-FFF2-40B4-BE49-F238E27FC236}">
              <a16:creationId xmlns:a16="http://schemas.microsoft.com/office/drawing/2014/main" id="{00000000-0008-0000-0A00-000000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0785" name="Line 27">
          <a:extLst>
            <a:ext uri="{FF2B5EF4-FFF2-40B4-BE49-F238E27FC236}">
              <a16:creationId xmlns:a16="http://schemas.microsoft.com/office/drawing/2014/main" id="{00000000-0008-0000-0A00-0000018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0786" name="Line 28">
          <a:extLst>
            <a:ext uri="{FF2B5EF4-FFF2-40B4-BE49-F238E27FC236}">
              <a16:creationId xmlns:a16="http://schemas.microsoft.com/office/drawing/2014/main" id="{00000000-0008-0000-0A00-0000028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0787" name="Line 29">
          <a:extLst>
            <a:ext uri="{FF2B5EF4-FFF2-40B4-BE49-F238E27FC236}">
              <a16:creationId xmlns:a16="http://schemas.microsoft.com/office/drawing/2014/main" id="{00000000-0008-0000-0A00-0000038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88" name="Line 78">
          <a:extLst>
            <a:ext uri="{FF2B5EF4-FFF2-40B4-BE49-F238E27FC236}">
              <a16:creationId xmlns:a16="http://schemas.microsoft.com/office/drawing/2014/main" id="{00000000-0008-0000-0A00-000004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89" name="Line 86">
          <a:extLst>
            <a:ext uri="{FF2B5EF4-FFF2-40B4-BE49-F238E27FC236}">
              <a16:creationId xmlns:a16="http://schemas.microsoft.com/office/drawing/2014/main" id="{00000000-0008-0000-0A00-000005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0" name="Line 109">
          <a:extLst>
            <a:ext uri="{FF2B5EF4-FFF2-40B4-BE49-F238E27FC236}">
              <a16:creationId xmlns:a16="http://schemas.microsoft.com/office/drawing/2014/main" id="{00000000-0008-0000-0A00-000006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1" name="Line 117">
          <a:extLst>
            <a:ext uri="{FF2B5EF4-FFF2-40B4-BE49-F238E27FC236}">
              <a16:creationId xmlns:a16="http://schemas.microsoft.com/office/drawing/2014/main" id="{00000000-0008-0000-0A00-000007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2" name="Line 140">
          <a:extLst>
            <a:ext uri="{FF2B5EF4-FFF2-40B4-BE49-F238E27FC236}">
              <a16:creationId xmlns:a16="http://schemas.microsoft.com/office/drawing/2014/main" id="{00000000-0008-0000-0A00-000008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3" name="Line 148">
          <a:extLst>
            <a:ext uri="{FF2B5EF4-FFF2-40B4-BE49-F238E27FC236}">
              <a16:creationId xmlns:a16="http://schemas.microsoft.com/office/drawing/2014/main" id="{00000000-0008-0000-0A00-000009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4" name="Line 171">
          <a:extLst>
            <a:ext uri="{FF2B5EF4-FFF2-40B4-BE49-F238E27FC236}">
              <a16:creationId xmlns:a16="http://schemas.microsoft.com/office/drawing/2014/main" id="{00000000-0008-0000-0A00-00000A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5" name="Line 179">
          <a:extLst>
            <a:ext uri="{FF2B5EF4-FFF2-40B4-BE49-F238E27FC236}">
              <a16:creationId xmlns:a16="http://schemas.microsoft.com/office/drawing/2014/main" id="{00000000-0008-0000-0A00-00000B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6" name="Line 202">
          <a:extLst>
            <a:ext uri="{FF2B5EF4-FFF2-40B4-BE49-F238E27FC236}">
              <a16:creationId xmlns:a16="http://schemas.microsoft.com/office/drawing/2014/main" id="{00000000-0008-0000-0A00-00000C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0797" name="AutoShape 209">
          <a:extLst>
            <a:ext uri="{FF2B5EF4-FFF2-40B4-BE49-F238E27FC236}">
              <a16:creationId xmlns:a16="http://schemas.microsoft.com/office/drawing/2014/main" id="{00000000-0008-0000-0A00-00000D8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8" name="Line 210">
          <a:extLst>
            <a:ext uri="{FF2B5EF4-FFF2-40B4-BE49-F238E27FC236}">
              <a16:creationId xmlns:a16="http://schemas.microsoft.com/office/drawing/2014/main" id="{00000000-0008-0000-0A00-00000E8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50799" name="AutoShape 212">
          <a:extLst>
            <a:ext uri="{FF2B5EF4-FFF2-40B4-BE49-F238E27FC236}">
              <a16:creationId xmlns:a16="http://schemas.microsoft.com/office/drawing/2014/main" id="{00000000-0008-0000-0A00-00000F82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0800" name="Line 213">
          <a:extLst>
            <a:ext uri="{FF2B5EF4-FFF2-40B4-BE49-F238E27FC236}">
              <a16:creationId xmlns:a16="http://schemas.microsoft.com/office/drawing/2014/main" id="{00000000-0008-0000-0A00-00001082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0801" name="Line 224">
          <a:extLst>
            <a:ext uri="{FF2B5EF4-FFF2-40B4-BE49-F238E27FC236}">
              <a16:creationId xmlns:a16="http://schemas.microsoft.com/office/drawing/2014/main" id="{00000000-0008-0000-0A00-00001182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50802" name="Line 222">
          <a:extLst>
            <a:ext uri="{FF2B5EF4-FFF2-40B4-BE49-F238E27FC236}">
              <a16:creationId xmlns:a16="http://schemas.microsoft.com/office/drawing/2014/main" id="{00000000-0008-0000-0A00-0000128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0803" name="グループ化 41">
          <a:extLst>
            <a:ext uri="{FF2B5EF4-FFF2-40B4-BE49-F238E27FC236}">
              <a16:creationId xmlns:a16="http://schemas.microsoft.com/office/drawing/2014/main" id="{00000000-0008-0000-0A00-000013820E00}"/>
            </a:ext>
          </a:extLst>
        </xdr:cNvPr>
        <xdr:cNvGrpSpPr>
          <a:grpSpLocks/>
        </xdr:cNvGrpSpPr>
      </xdr:nvGrpSpPr>
      <xdr:grpSpPr bwMode="auto">
        <a:xfrm>
          <a:off x="1838325" y="2190750"/>
          <a:ext cx="657225" cy="638175"/>
          <a:chOff x="158496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0804" name="Line 5">
          <a:extLst>
            <a:ext uri="{FF2B5EF4-FFF2-40B4-BE49-F238E27FC236}">
              <a16:creationId xmlns:a16="http://schemas.microsoft.com/office/drawing/2014/main" id="{00000000-0008-0000-0A00-00001482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0805" name="Line 5">
          <a:extLst>
            <a:ext uri="{FF2B5EF4-FFF2-40B4-BE49-F238E27FC236}">
              <a16:creationId xmlns:a16="http://schemas.microsoft.com/office/drawing/2014/main" id="{00000000-0008-0000-0A00-00001582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50806" name="Line 224">
          <a:extLst>
            <a:ext uri="{FF2B5EF4-FFF2-40B4-BE49-F238E27FC236}">
              <a16:creationId xmlns:a16="http://schemas.microsoft.com/office/drawing/2014/main" id="{00000000-0008-0000-0A00-000016820E00}"/>
            </a:ext>
          </a:extLst>
        </xdr:cNvPr>
        <xdr:cNvSpPr>
          <a:spLocks noChangeShapeType="1"/>
        </xdr:cNvSpPr>
      </xdr:nvSpPr>
      <xdr:spPr bwMode="auto">
        <a:xfrm rot="-5400000">
          <a:off x="7367588" y="479583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0807" name="Line 1">
          <a:extLst>
            <a:ext uri="{FF2B5EF4-FFF2-40B4-BE49-F238E27FC236}">
              <a16:creationId xmlns:a16="http://schemas.microsoft.com/office/drawing/2014/main" id="{00000000-0008-0000-0A00-0000178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0808" name="Line 1">
          <a:extLst>
            <a:ext uri="{FF2B5EF4-FFF2-40B4-BE49-F238E27FC236}">
              <a16:creationId xmlns:a16="http://schemas.microsoft.com/office/drawing/2014/main" id="{00000000-0008-0000-0A00-0000188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1799" name="Line 1">
          <a:extLst>
            <a:ext uri="{FF2B5EF4-FFF2-40B4-BE49-F238E27FC236}">
              <a16:creationId xmlns:a16="http://schemas.microsoft.com/office/drawing/2014/main" id="{00000000-0008-0000-0B00-0000F785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1800" name="Line 2">
          <a:extLst>
            <a:ext uri="{FF2B5EF4-FFF2-40B4-BE49-F238E27FC236}">
              <a16:creationId xmlns:a16="http://schemas.microsoft.com/office/drawing/2014/main" id="{00000000-0008-0000-0B00-0000F885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1801" name="Line 3">
          <a:extLst>
            <a:ext uri="{FF2B5EF4-FFF2-40B4-BE49-F238E27FC236}">
              <a16:creationId xmlns:a16="http://schemas.microsoft.com/office/drawing/2014/main" id="{00000000-0008-0000-0B00-0000F985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1802" name="Line 4">
          <a:extLst>
            <a:ext uri="{FF2B5EF4-FFF2-40B4-BE49-F238E27FC236}">
              <a16:creationId xmlns:a16="http://schemas.microsoft.com/office/drawing/2014/main" id="{00000000-0008-0000-0B00-0000FA85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1803" name="Line 5">
          <a:extLst>
            <a:ext uri="{FF2B5EF4-FFF2-40B4-BE49-F238E27FC236}">
              <a16:creationId xmlns:a16="http://schemas.microsoft.com/office/drawing/2014/main" id="{00000000-0008-0000-0B00-0000FB85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1804" name="Line 6">
          <a:extLst>
            <a:ext uri="{FF2B5EF4-FFF2-40B4-BE49-F238E27FC236}">
              <a16:creationId xmlns:a16="http://schemas.microsoft.com/office/drawing/2014/main" id="{00000000-0008-0000-0B00-0000FC85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1805" name="Line 7">
          <a:extLst>
            <a:ext uri="{FF2B5EF4-FFF2-40B4-BE49-F238E27FC236}">
              <a16:creationId xmlns:a16="http://schemas.microsoft.com/office/drawing/2014/main" id="{00000000-0008-0000-0B00-0000FD85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06" name="Line 8">
          <a:extLst>
            <a:ext uri="{FF2B5EF4-FFF2-40B4-BE49-F238E27FC236}">
              <a16:creationId xmlns:a16="http://schemas.microsoft.com/office/drawing/2014/main" id="{00000000-0008-0000-0B00-0000FE8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1807" name="Line 9">
          <a:extLst>
            <a:ext uri="{FF2B5EF4-FFF2-40B4-BE49-F238E27FC236}">
              <a16:creationId xmlns:a16="http://schemas.microsoft.com/office/drawing/2014/main" id="{00000000-0008-0000-0B00-0000FF85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08" name="Line 16">
          <a:extLst>
            <a:ext uri="{FF2B5EF4-FFF2-40B4-BE49-F238E27FC236}">
              <a16:creationId xmlns:a16="http://schemas.microsoft.com/office/drawing/2014/main" id="{00000000-0008-0000-0B00-000000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1809" name="Line 27">
          <a:extLst>
            <a:ext uri="{FF2B5EF4-FFF2-40B4-BE49-F238E27FC236}">
              <a16:creationId xmlns:a16="http://schemas.microsoft.com/office/drawing/2014/main" id="{00000000-0008-0000-0B00-0000018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1810" name="Line 28">
          <a:extLst>
            <a:ext uri="{FF2B5EF4-FFF2-40B4-BE49-F238E27FC236}">
              <a16:creationId xmlns:a16="http://schemas.microsoft.com/office/drawing/2014/main" id="{00000000-0008-0000-0B00-0000028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1811" name="Line 29">
          <a:extLst>
            <a:ext uri="{FF2B5EF4-FFF2-40B4-BE49-F238E27FC236}">
              <a16:creationId xmlns:a16="http://schemas.microsoft.com/office/drawing/2014/main" id="{00000000-0008-0000-0B00-0000038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2" name="Line 78">
          <a:extLst>
            <a:ext uri="{FF2B5EF4-FFF2-40B4-BE49-F238E27FC236}">
              <a16:creationId xmlns:a16="http://schemas.microsoft.com/office/drawing/2014/main" id="{00000000-0008-0000-0B00-000004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3" name="Line 86">
          <a:extLst>
            <a:ext uri="{FF2B5EF4-FFF2-40B4-BE49-F238E27FC236}">
              <a16:creationId xmlns:a16="http://schemas.microsoft.com/office/drawing/2014/main" id="{00000000-0008-0000-0B00-000005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4" name="Line 109">
          <a:extLst>
            <a:ext uri="{FF2B5EF4-FFF2-40B4-BE49-F238E27FC236}">
              <a16:creationId xmlns:a16="http://schemas.microsoft.com/office/drawing/2014/main" id="{00000000-0008-0000-0B00-000006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5" name="Line 117">
          <a:extLst>
            <a:ext uri="{FF2B5EF4-FFF2-40B4-BE49-F238E27FC236}">
              <a16:creationId xmlns:a16="http://schemas.microsoft.com/office/drawing/2014/main" id="{00000000-0008-0000-0B00-000007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6" name="Line 140">
          <a:extLst>
            <a:ext uri="{FF2B5EF4-FFF2-40B4-BE49-F238E27FC236}">
              <a16:creationId xmlns:a16="http://schemas.microsoft.com/office/drawing/2014/main" id="{00000000-0008-0000-0B00-000008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7" name="Line 148">
          <a:extLst>
            <a:ext uri="{FF2B5EF4-FFF2-40B4-BE49-F238E27FC236}">
              <a16:creationId xmlns:a16="http://schemas.microsoft.com/office/drawing/2014/main" id="{00000000-0008-0000-0B00-000009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8" name="Line 171">
          <a:extLst>
            <a:ext uri="{FF2B5EF4-FFF2-40B4-BE49-F238E27FC236}">
              <a16:creationId xmlns:a16="http://schemas.microsoft.com/office/drawing/2014/main" id="{00000000-0008-0000-0B00-00000A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9" name="Line 179">
          <a:extLst>
            <a:ext uri="{FF2B5EF4-FFF2-40B4-BE49-F238E27FC236}">
              <a16:creationId xmlns:a16="http://schemas.microsoft.com/office/drawing/2014/main" id="{00000000-0008-0000-0B00-00000B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20" name="Line 202">
          <a:extLst>
            <a:ext uri="{FF2B5EF4-FFF2-40B4-BE49-F238E27FC236}">
              <a16:creationId xmlns:a16="http://schemas.microsoft.com/office/drawing/2014/main" id="{00000000-0008-0000-0B00-00000C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1821" name="AutoShape 209">
          <a:extLst>
            <a:ext uri="{FF2B5EF4-FFF2-40B4-BE49-F238E27FC236}">
              <a16:creationId xmlns:a16="http://schemas.microsoft.com/office/drawing/2014/main" id="{00000000-0008-0000-0B00-00000D8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22" name="Line 210">
          <a:extLst>
            <a:ext uri="{FF2B5EF4-FFF2-40B4-BE49-F238E27FC236}">
              <a16:creationId xmlns:a16="http://schemas.microsoft.com/office/drawing/2014/main" id="{00000000-0008-0000-0B00-00000E8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51823" name="AutoShape 212">
          <a:extLst>
            <a:ext uri="{FF2B5EF4-FFF2-40B4-BE49-F238E27FC236}">
              <a16:creationId xmlns:a16="http://schemas.microsoft.com/office/drawing/2014/main" id="{00000000-0008-0000-0B00-00000F860E00}"/>
            </a:ext>
          </a:extLst>
        </xdr:cNvPr>
        <xdr:cNvSpPr>
          <a:spLocks/>
        </xdr:cNvSpPr>
      </xdr:nvSpPr>
      <xdr:spPr bwMode="auto">
        <a:xfrm>
          <a:off x="13211175" y="444817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1824" name="Line 213">
          <a:extLst>
            <a:ext uri="{FF2B5EF4-FFF2-40B4-BE49-F238E27FC236}">
              <a16:creationId xmlns:a16="http://schemas.microsoft.com/office/drawing/2014/main" id="{00000000-0008-0000-0B00-00001086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1825" name="Line 224">
          <a:extLst>
            <a:ext uri="{FF2B5EF4-FFF2-40B4-BE49-F238E27FC236}">
              <a16:creationId xmlns:a16="http://schemas.microsoft.com/office/drawing/2014/main" id="{00000000-0008-0000-0B00-00001186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1826" name="Line 222">
          <a:extLst>
            <a:ext uri="{FF2B5EF4-FFF2-40B4-BE49-F238E27FC236}">
              <a16:creationId xmlns:a16="http://schemas.microsoft.com/office/drawing/2014/main" id="{00000000-0008-0000-0B00-00001286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51827" name="グループ化 41">
          <a:extLst>
            <a:ext uri="{FF2B5EF4-FFF2-40B4-BE49-F238E27FC236}">
              <a16:creationId xmlns:a16="http://schemas.microsoft.com/office/drawing/2014/main" id="{00000000-0008-0000-0B00-000013860E00}"/>
            </a:ext>
          </a:extLst>
        </xdr:cNvPr>
        <xdr:cNvGrpSpPr>
          <a:grpSpLocks/>
        </xdr:cNvGrpSpPr>
      </xdr:nvGrpSpPr>
      <xdr:grpSpPr bwMode="auto">
        <a:xfrm>
          <a:off x="1838325" y="2200275"/>
          <a:ext cx="657225" cy="638175"/>
          <a:chOff x="158496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51828" name="Line 5">
          <a:extLst>
            <a:ext uri="{FF2B5EF4-FFF2-40B4-BE49-F238E27FC236}">
              <a16:creationId xmlns:a16="http://schemas.microsoft.com/office/drawing/2014/main" id="{00000000-0008-0000-0B00-0000148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51829" name="Line 5">
          <a:extLst>
            <a:ext uri="{FF2B5EF4-FFF2-40B4-BE49-F238E27FC236}">
              <a16:creationId xmlns:a16="http://schemas.microsoft.com/office/drawing/2014/main" id="{00000000-0008-0000-0B00-0000158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51830" name="Line 224">
          <a:extLst>
            <a:ext uri="{FF2B5EF4-FFF2-40B4-BE49-F238E27FC236}">
              <a16:creationId xmlns:a16="http://schemas.microsoft.com/office/drawing/2014/main" id="{00000000-0008-0000-0B00-00001686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1831" name="Line 1">
          <a:extLst>
            <a:ext uri="{FF2B5EF4-FFF2-40B4-BE49-F238E27FC236}">
              <a16:creationId xmlns:a16="http://schemas.microsoft.com/office/drawing/2014/main" id="{00000000-0008-0000-0B00-0000178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1832" name="Line 1">
          <a:extLst>
            <a:ext uri="{FF2B5EF4-FFF2-40B4-BE49-F238E27FC236}">
              <a16:creationId xmlns:a16="http://schemas.microsoft.com/office/drawing/2014/main" id="{00000000-0008-0000-0B00-0000188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2822" name="Line 1">
          <a:extLst>
            <a:ext uri="{FF2B5EF4-FFF2-40B4-BE49-F238E27FC236}">
              <a16:creationId xmlns:a16="http://schemas.microsoft.com/office/drawing/2014/main" id="{00000000-0008-0000-0C00-0000F68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2823" name="Line 2">
          <a:extLst>
            <a:ext uri="{FF2B5EF4-FFF2-40B4-BE49-F238E27FC236}">
              <a16:creationId xmlns:a16="http://schemas.microsoft.com/office/drawing/2014/main" id="{00000000-0008-0000-0C00-0000F78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2824" name="Line 3">
          <a:extLst>
            <a:ext uri="{FF2B5EF4-FFF2-40B4-BE49-F238E27FC236}">
              <a16:creationId xmlns:a16="http://schemas.microsoft.com/office/drawing/2014/main" id="{00000000-0008-0000-0C00-0000F88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2825" name="Line 4">
          <a:extLst>
            <a:ext uri="{FF2B5EF4-FFF2-40B4-BE49-F238E27FC236}">
              <a16:creationId xmlns:a16="http://schemas.microsoft.com/office/drawing/2014/main" id="{00000000-0008-0000-0C00-0000F98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2826" name="Line 5">
          <a:extLst>
            <a:ext uri="{FF2B5EF4-FFF2-40B4-BE49-F238E27FC236}">
              <a16:creationId xmlns:a16="http://schemas.microsoft.com/office/drawing/2014/main" id="{00000000-0008-0000-0C00-0000FA8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2827" name="Line 6">
          <a:extLst>
            <a:ext uri="{FF2B5EF4-FFF2-40B4-BE49-F238E27FC236}">
              <a16:creationId xmlns:a16="http://schemas.microsoft.com/office/drawing/2014/main" id="{00000000-0008-0000-0C00-0000FB8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2828" name="Line 7">
          <a:extLst>
            <a:ext uri="{FF2B5EF4-FFF2-40B4-BE49-F238E27FC236}">
              <a16:creationId xmlns:a16="http://schemas.microsoft.com/office/drawing/2014/main" id="{00000000-0008-0000-0C00-0000FC8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29" name="Line 8">
          <a:extLst>
            <a:ext uri="{FF2B5EF4-FFF2-40B4-BE49-F238E27FC236}">
              <a16:creationId xmlns:a16="http://schemas.microsoft.com/office/drawing/2014/main" id="{00000000-0008-0000-0C00-0000FD8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2830" name="Line 9">
          <a:extLst>
            <a:ext uri="{FF2B5EF4-FFF2-40B4-BE49-F238E27FC236}">
              <a16:creationId xmlns:a16="http://schemas.microsoft.com/office/drawing/2014/main" id="{00000000-0008-0000-0C00-0000FE89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1" name="Line 16">
          <a:extLst>
            <a:ext uri="{FF2B5EF4-FFF2-40B4-BE49-F238E27FC236}">
              <a16:creationId xmlns:a16="http://schemas.microsoft.com/office/drawing/2014/main" id="{00000000-0008-0000-0C00-0000FF8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2832" name="Line 27">
          <a:extLst>
            <a:ext uri="{FF2B5EF4-FFF2-40B4-BE49-F238E27FC236}">
              <a16:creationId xmlns:a16="http://schemas.microsoft.com/office/drawing/2014/main" id="{00000000-0008-0000-0C00-0000008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2833" name="Line 28">
          <a:extLst>
            <a:ext uri="{FF2B5EF4-FFF2-40B4-BE49-F238E27FC236}">
              <a16:creationId xmlns:a16="http://schemas.microsoft.com/office/drawing/2014/main" id="{00000000-0008-0000-0C00-0000018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2834" name="Line 29">
          <a:extLst>
            <a:ext uri="{FF2B5EF4-FFF2-40B4-BE49-F238E27FC236}">
              <a16:creationId xmlns:a16="http://schemas.microsoft.com/office/drawing/2014/main" id="{00000000-0008-0000-0C00-0000028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5" name="Line 77">
          <a:extLst>
            <a:ext uri="{FF2B5EF4-FFF2-40B4-BE49-F238E27FC236}">
              <a16:creationId xmlns:a16="http://schemas.microsoft.com/office/drawing/2014/main" id="{00000000-0008-0000-0C00-000003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6" name="Line 85">
          <a:extLst>
            <a:ext uri="{FF2B5EF4-FFF2-40B4-BE49-F238E27FC236}">
              <a16:creationId xmlns:a16="http://schemas.microsoft.com/office/drawing/2014/main" id="{00000000-0008-0000-0C00-000004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7" name="Line 108">
          <a:extLst>
            <a:ext uri="{FF2B5EF4-FFF2-40B4-BE49-F238E27FC236}">
              <a16:creationId xmlns:a16="http://schemas.microsoft.com/office/drawing/2014/main" id="{00000000-0008-0000-0C00-000005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8" name="Line 116">
          <a:extLst>
            <a:ext uri="{FF2B5EF4-FFF2-40B4-BE49-F238E27FC236}">
              <a16:creationId xmlns:a16="http://schemas.microsoft.com/office/drawing/2014/main" id="{00000000-0008-0000-0C00-000006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9" name="Line 139">
          <a:extLst>
            <a:ext uri="{FF2B5EF4-FFF2-40B4-BE49-F238E27FC236}">
              <a16:creationId xmlns:a16="http://schemas.microsoft.com/office/drawing/2014/main" id="{00000000-0008-0000-0C00-000007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0" name="Line 147">
          <a:extLst>
            <a:ext uri="{FF2B5EF4-FFF2-40B4-BE49-F238E27FC236}">
              <a16:creationId xmlns:a16="http://schemas.microsoft.com/office/drawing/2014/main" id="{00000000-0008-0000-0C00-000008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41" name="Line 170">
          <a:extLst>
            <a:ext uri="{FF2B5EF4-FFF2-40B4-BE49-F238E27FC236}">
              <a16:creationId xmlns:a16="http://schemas.microsoft.com/office/drawing/2014/main" id="{00000000-0008-0000-0C00-000009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2" name="Line 178">
          <a:extLst>
            <a:ext uri="{FF2B5EF4-FFF2-40B4-BE49-F238E27FC236}">
              <a16:creationId xmlns:a16="http://schemas.microsoft.com/office/drawing/2014/main" id="{00000000-0008-0000-0C00-00000A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43" name="Line 201">
          <a:extLst>
            <a:ext uri="{FF2B5EF4-FFF2-40B4-BE49-F238E27FC236}">
              <a16:creationId xmlns:a16="http://schemas.microsoft.com/office/drawing/2014/main" id="{00000000-0008-0000-0C00-00000B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2844" name="AutoShape 208">
          <a:extLst>
            <a:ext uri="{FF2B5EF4-FFF2-40B4-BE49-F238E27FC236}">
              <a16:creationId xmlns:a16="http://schemas.microsoft.com/office/drawing/2014/main" id="{00000000-0008-0000-0C00-00000C8A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5" name="Line 209">
          <a:extLst>
            <a:ext uri="{FF2B5EF4-FFF2-40B4-BE49-F238E27FC236}">
              <a16:creationId xmlns:a16="http://schemas.microsoft.com/office/drawing/2014/main" id="{00000000-0008-0000-0C00-00000D8A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52846" name="AutoShape 211">
          <a:extLst>
            <a:ext uri="{FF2B5EF4-FFF2-40B4-BE49-F238E27FC236}">
              <a16:creationId xmlns:a16="http://schemas.microsoft.com/office/drawing/2014/main" id="{00000000-0008-0000-0C00-00000E8A0E00}"/>
            </a:ext>
          </a:extLst>
        </xdr:cNvPr>
        <xdr:cNvSpPr>
          <a:spLocks/>
        </xdr:cNvSpPr>
      </xdr:nvSpPr>
      <xdr:spPr bwMode="auto">
        <a:xfrm>
          <a:off x="13211175" y="44767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52847" name="Line 212">
          <a:extLst>
            <a:ext uri="{FF2B5EF4-FFF2-40B4-BE49-F238E27FC236}">
              <a16:creationId xmlns:a16="http://schemas.microsoft.com/office/drawing/2014/main" id="{00000000-0008-0000-0C00-00000F8A0E00}"/>
            </a:ext>
          </a:extLst>
        </xdr:cNvPr>
        <xdr:cNvSpPr>
          <a:spLocks noChangeShapeType="1"/>
        </xdr:cNvSpPr>
      </xdr:nvSpPr>
      <xdr:spPr bwMode="auto">
        <a:xfrm flipH="1">
          <a:off x="13211175" y="48006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2848" name="Line 223">
          <a:extLst>
            <a:ext uri="{FF2B5EF4-FFF2-40B4-BE49-F238E27FC236}">
              <a16:creationId xmlns:a16="http://schemas.microsoft.com/office/drawing/2014/main" id="{00000000-0008-0000-0C00-0000108A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2849" name="Line 221">
          <a:extLst>
            <a:ext uri="{FF2B5EF4-FFF2-40B4-BE49-F238E27FC236}">
              <a16:creationId xmlns:a16="http://schemas.microsoft.com/office/drawing/2014/main" id="{00000000-0008-0000-0C00-0000118A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2850" name="グループ化 41">
          <a:extLst>
            <a:ext uri="{FF2B5EF4-FFF2-40B4-BE49-F238E27FC236}">
              <a16:creationId xmlns:a16="http://schemas.microsoft.com/office/drawing/2014/main" id="{00000000-0008-0000-0C00-0000128A0E00}"/>
            </a:ext>
          </a:extLst>
        </xdr:cNvPr>
        <xdr:cNvGrpSpPr>
          <a:grpSpLocks/>
        </xdr:cNvGrpSpPr>
      </xdr:nvGrpSpPr>
      <xdr:grpSpPr bwMode="auto">
        <a:xfrm>
          <a:off x="1838325" y="2190750"/>
          <a:ext cx="657225" cy="638175"/>
          <a:chOff x="158496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2851" name="Line 5">
          <a:extLst>
            <a:ext uri="{FF2B5EF4-FFF2-40B4-BE49-F238E27FC236}">
              <a16:creationId xmlns:a16="http://schemas.microsoft.com/office/drawing/2014/main" id="{00000000-0008-0000-0C00-0000138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2852" name="Line 5">
          <a:extLst>
            <a:ext uri="{FF2B5EF4-FFF2-40B4-BE49-F238E27FC236}">
              <a16:creationId xmlns:a16="http://schemas.microsoft.com/office/drawing/2014/main" id="{00000000-0008-0000-0C00-0000148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52853" name="Line 223">
          <a:extLst>
            <a:ext uri="{FF2B5EF4-FFF2-40B4-BE49-F238E27FC236}">
              <a16:creationId xmlns:a16="http://schemas.microsoft.com/office/drawing/2014/main" id="{00000000-0008-0000-0C00-0000158A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2854" name="Line 1">
          <a:extLst>
            <a:ext uri="{FF2B5EF4-FFF2-40B4-BE49-F238E27FC236}">
              <a16:creationId xmlns:a16="http://schemas.microsoft.com/office/drawing/2014/main" id="{00000000-0008-0000-0C00-0000168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2855" name="Line 1">
          <a:extLst>
            <a:ext uri="{FF2B5EF4-FFF2-40B4-BE49-F238E27FC236}">
              <a16:creationId xmlns:a16="http://schemas.microsoft.com/office/drawing/2014/main" id="{00000000-0008-0000-0C00-0000178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3846" name="Line 1">
          <a:extLst>
            <a:ext uri="{FF2B5EF4-FFF2-40B4-BE49-F238E27FC236}">
              <a16:creationId xmlns:a16="http://schemas.microsoft.com/office/drawing/2014/main" id="{00000000-0008-0000-0D00-0000F68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3847" name="Line 2">
          <a:extLst>
            <a:ext uri="{FF2B5EF4-FFF2-40B4-BE49-F238E27FC236}">
              <a16:creationId xmlns:a16="http://schemas.microsoft.com/office/drawing/2014/main" id="{00000000-0008-0000-0D00-0000F78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3848" name="Line 3">
          <a:extLst>
            <a:ext uri="{FF2B5EF4-FFF2-40B4-BE49-F238E27FC236}">
              <a16:creationId xmlns:a16="http://schemas.microsoft.com/office/drawing/2014/main" id="{00000000-0008-0000-0D00-0000F88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3849" name="Line 4">
          <a:extLst>
            <a:ext uri="{FF2B5EF4-FFF2-40B4-BE49-F238E27FC236}">
              <a16:creationId xmlns:a16="http://schemas.microsoft.com/office/drawing/2014/main" id="{00000000-0008-0000-0D00-0000F98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3850" name="Line 5">
          <a:extLst>
            <a:ext uri="{FF2B5EF4-FFF2-40B4-BE49-F238E27FC236}">
              <a16:creationId xmlns:a16="http://schemas.microsoft.com/office/drawing/2014/main" id="{00000000-0008-0000-0D00-0000FA8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3851" name="Line 6">
          <a:extLst>
            <a:ext uri="{FF2B5EF4-FFF2-40B4-BE49-F238E27FC236}">
              <a16:creationId xmlns:a16="http://schemas.microsoft.com/office/drawing/2014/main" id="{00000000-0008-0000-0D00-0000FB8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3852" name="Line 7">
          <a:extLst>
            <a:ext uri="{FF2B5EF4-FFF2-40B4-BE49-F238E27FC236}">
              <a16:creationId xmlns:a16="http://schemas.microsoft.com/office/drawing/2014/main" id="{00000000-0008-0000-0D00-0000FC8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53" name="Line 8">
          <a:extLst>
            <a:ext uri="{FF2B5EF4-FFF2-40B4-BE49-F238E27FC236}">
              <a16:creationId xmlns:a16="http://schemas.microsoft.com/office/drawing/2014/main" id="{00000000-0008-0000-0D00-0000FD8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3854" name="Line 9">
          <a:extLst>
            <a:ext uri="{FF2B5EF4-FFF2-40B4-BE49-F238E27FC236}">
              <a16:creationId xmlns:a16="http://schemas.microsoft.com/office/drawing/2014/main" id="{00000000-0008-0000-0D00-0000FE8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55" name="Line 16">
          <a:extLst>
            <a:ext uri="{FF2B5EF4-FFF2-40B4-BE49-F238E27FC236}">
              <a16:creationId xmlns:a16="http://schemas.microsoft.com/office/drawing/2014/main" id="{00000000-0008-0000-0D00-0000FF8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3856" name="Line 27">
          <a:extLst>
            <a:ext uri="{FF2B5EF4-FFF2-40B4-BE49-F238E27FC236}">
              <a16:creationId xmlns:a16="http://schemas.microsoft.com/office/drawing/2014/main" id="{00000000-0008-0000-0D00-0000008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3857" name="Line 28">
          <a:extLst>
            <a:ext uri="{FF2B5EF4-FFF2-40B4-BE49-F238E27FC236}">
              <a16:creationId xmlns:a16="http://schemas.microsoft.com/office/drawing/2014/main" id="{00000000-0008-0000-0D00-0000018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3858" name="Line 29">
          <a:extLst>
            <a:ext uri="{FF2B5EF4-FFF2-40B4-BE49-F238E27FC236}">
              <a16:creationId xmlns:a16="http://schemas.microsoft.com/office/drawing/2014/main" id="{00000000-0008-0000-0D00-0000028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59" name="Line 77">
          <a:extLst>
            <a:ext uri="{FF2B5EF4-FFF2-40B4-BE49-F238E27FC236}">
              <a16:creationId xmlns:a16="http://schemas.microsoft.com/office/drawing/2014/main" id="{00000000-0008-0000-0D00-000003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0" name="Line 85">
          <a:extLst>
            <a:ext uri="{FF2B5EF4-FFF2-40B4-BE49-F238E27FC236}">
              <a16:creationId xmlns:a16="http://schemas.microsoft.com/office/drawing/2014/main" id="{00000000-0008-0000-0D00-000004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1" name="Line 108">
          <a:extLst>
            <a:ext uri="{FF2B5EF4-FFF2-40B4-BE49-F238E27FC236}">
              <a16:creationId xmlns:a16="http://schemas.microsoft.com/office/drawing/2014/main" id="{00000000-0008-0000-0D00-000005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2" name="Line 116">
          <a:extLst>
            <a:ext uri="{FF2B5EF4-FFF2-40B4-BE49-F238E27FC236}">
              <a16:creationId xmlns:a16="http://schemas.microsoft.com/office/drawing/2014/main" id="{00000000-0008-0000-0D00-000006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3" name="Line 139">
          <a:extLst>
            <a:ext uri="{FF2B5EF4-FFF2-40B4-BE49-F238E27FC236}">
              <a16:creationId xmlns:a16="http://schemas.microsoft.com/office/drawing/2014/main" id="{00000000-0008-0000-0D00-000007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4" name="Line 147">
          <a:extLst>
            <a:ext uri="{FF2B5EF4-FFF2-40B4-BE49-F238E27FC236}">
              <a16:creationId xmlns:a16="http://schemas.microsoft.com/office/drawing/2014/main" id="{00000000-0008-0000-0D00-000008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5" name="Line 170">
          <a:extLst>
            <a:ext uri="{FF2B5EF4-FFF2-40B4-BE49-F238E27FC236}">
              <a16:creationId xmlns:a16="http://schemas.microsoft.com/office/drawing/2014/main" id="{00000000-0008-0000-0D00-000009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6" name="Line 178">
          <a:extLst>
            <a:ext uri="{FF2B5EF4-FFF2-40B4-BE49-F238E27FC236}">
              <a16:creationId xmlns:a16="http://schemas.microsoft.com/office/drawing/2014/main" id="{00000000-0008-0000-0D00-00000A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7" name="Line 201">
          <a:extLst>
            <a:ext uri="{FF2B5EF4-FFF2-40B4-BE49-F238E27FC236}">
              <a16:creationId xmlns:a16="http://schemas.microsoft.com/office/drawing/2014/main" id="{00000000-0008-0000-0D00-00000B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3868" name="AutoShape 208">
          <a:extLst>
            <a:ext uri="{FF2B5EF4-FFF2-40B4-BE49-F238E27FC236}">
              <a16:creationId xmlns:a16="http://schemas.microsoft.com/office/drawing/2014/main" id="{00000000-0008-0000-0D00-00000C8E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9" name="Line 209">
          <a:extLst>
            <a:ext uri="{FF2B5EF4-FFF2-40B4-BE49-F238E27FC236}">
              <a16:creationId xmlns:a16="http://schemas.microsoft.com/office/drawing/2014/main" id="{00000000-0008-0000-0D00-00000D8E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53870" name="AutoShape 211">
          <a:extLst>
            <a:ext uri="{FF2B5EF4-FFF2-40B4-BE49-F238E27FC236}">
              <a16:creationId xmlns:a16="http://schemas.microsoft.com/office/drawing/2014/main" id="{00000000-0008-0000-0D00-00000E8E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3871" name="Line 212">
          <a:extLst>
            <a:ext uri="{FF2B5EF4-FFF2-40B4-BE49-F238E27FC236}">
              <a16:creationId xmlns:a16="http://schemas.microsoft.com/office/drawing/2014/main" id="{00000000-0008-0000-0D00-00000F8E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3872" name="Line 223">
          <a:extLst>
            <a:ext uri="{FF2B5EF4-FFF2-40B4-BE49-F238E27FC236}">
              <a16:creationId xmlns:a16="http://schemas.microsoft.com/office/drawing/2014/main" id="{00000000-0008-0000-0D00-0000108E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53873" name="Line 221">
          <a:extLst>
            <a:ext uri="{FF2B5EF4-FFF2-40B4-BE49-F238E27FC236}">
              <a16:creationId xmlns:a16="http://schemas.microsoft.com/office/drawing/2014/main" id="{00000000-0008-0000-0D00-0000118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53874" name="グループ化 41">
          <a:extLst>
            <a:ext uri="{FF2B5EF4-FFF2-40B4-BE49-F238E27FC236}">
              <a16:creationId xmlns:a16="http://schemas.microsoft.com/office/drawing/2014/main" id="{00000000-0008-0000-0D00-0000128E0E00}"/>
            </a:ext>
          </a:extLst>
        </xdr:cNvPr>
        <xdr:cNvGrpSpPr>
          <a:grpSpLocks/>
        </xdr:cNvGrpSpPr>
      </xdr:nvGrpSpPr>
      <xdr:grpSpPr bwMode="auto">
        <a:xfrm>
          <a:off x="1838325" y="2181225"/>
          <a:ext cx="657225" cy="628650"/>
          <a:chOff x="158496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58496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54084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84856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53875" name="Line 5">
          <a:extLst>
            <a:ext uri="{FF2B5EF4-FFF2-40B4-BE49-F238E27FC236}">
              <a16:creationId xmlns:a16="http://schemas.microsoft.com/office/drawing/2014/main" id="{00000000-0008-0000-0D00-0000138E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53876" name="Line 5">
          <a:extLst>
            <a:ext uri="{FF2B5EF4-FFF2-40B4-BE49-F238E27FC236}">
              <a16:creationId xmlns:a16="http://schemas.microsoft.com/office/drawing/2014/main" id="{00000000-0008-0000-0D00-0000148E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53877" name="Line 223">
          <a:extLst>
            <a:ext uri="{FF2B5EF4-FFF2-40B4-BE49-F238E27FC236}">
              <a16:creationId xmlns:a16="http://schemas.microsoft.com/office/drawing/2014/main" id="{00000000-0008-0000-0D00-0000158E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3878" name="Line 1">
          <a:extLst>
            <a:ext uri="{FF2B5EF4-FFF2-40B4-BE49-F238E27FC236}">
              <a16:creationId xmlns:a16="http://schemas.microsoft.com/office/drawing/2014/main" id="{00000000-0008-0000-0D00-0000168E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3879" name="Line 1">
          <a:extLst>
            <a:ext uri="{FF2B5EF4-FFF2-40B4-BE49-F238E27FC236}">
              <a16:creationId xmlns:a16="http://schemas.microsoft.com/office/drawing/2014/main" id="{00000000-0008-0000-0D00-0000178E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884" name="Line 1">
          <a:extLst>
            <a:ext uri="{FF2B5EF4-FFF2-40B4-BE49-F238E27FC236}">
              <a16:creationId xmlns:a16="http://schemas.microsoft.com/office/drawing/2014/main" id="{00000000-0008-0000-0E00-0000F46A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885" name="Line 2">
          <a:extLst>
            <a:ext uri="{FF2B5EF4-FFF2-40B4-BE49-F238E27FC236}">
              <a16:creationId xmlns:a16="http://schemas.microsoft.com/office/drawing/2014/main" id="{00000000-0008-0000-0E00-0000F56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886" name="Line 3">
          <a:extLst>
            <a:ext uri="{FF2B5EF4-FFF2-40B4-BE49-F238E27FC236}">
              <a16:creationId xmlns:a16="http://schemas.microsoft.com/office/drawing/2014/main" id="{00000000-0008-0000-0E00-0000F6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887" name="Line 4">
          <a:extLst>
            <a:ext uri="{FF2B5EF4-FFF2-40B4-BE49-F238E27FC236}">
              <a16:creationId xmlns:a16="http://schemas.microsoft.com/office/drawing/2014/main" id="{00000000-0008-0000-0E00-0000F76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888" name="Line 5">
          <a:extLst>
            <a:ext uri="{FF2B5EF4-FFF2-40B4-BE49-F238E27FC236}">
              <a16:creationId xmlns:a16="http://schemas.microsoft.com/office/drawing/2014/main" id="{00000000-0008-0000-0E00-0000F86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889" name="Line 6">
          <a:extLst>
            <a:ext uri="{FF2B5EF4-FFF2-40B4-BE49-F238E27FC236}">
              <a16:creationId xmlns:a16="http://schemas.microsoft.com/office/drawing/2014/main" id="{00000000-0008-0000-0E00-0000F96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890" name="Line 7">
          <a:extLst>
            <a:ext uri="{FF2B5EF4-FFF2-40B4-BE49-F238E27FC236}">
              <a16:creationId xmlns:a16="http://schemas.microsoft.com/office/drawing/2014/main" id="{00000000-0008-0000-0E00-0000FA6A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891" name="Line 8">
          <a:extLst>
            <a:ext uri="{FF2B5EF4-FFF2-40B4-BE49-F238E27FC236}">
              <a16:creationId xmlns:a16="http://schemas.microsoft.com/office/drawing/2014/main" id="{00000000-0008-0000-0E00-0000FB6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892" name="Line 9">
          <a:extLst>
            <a:ext uri="{FF2B5EF4-FFF2-40B4-BE49-F238E27FC236}">
              <a16:creationId xmlns:a16="http://schemas.microsoft.com/office/drawing/2014/main" id="{00000000-0008-0000-0E00-0000FC6A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3" name="Line 16">
          <a:extLst>
            <a:ext uri="{FF2B5EF4-FFF2-40B4-BE49-F238E27FC236}">
              <a16:creationId xmlns:a16="http://schemas.microsoft.com/office/drawing/2014/main" id="{00000000-0008-0000-0E00-0000FD6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894" name="Line 27">
          <a:extLst>
            <a:ext uri="{FF2B5EF4-FFF2-40B4-BE49-F238E27FC236}">
              <a16:creationId xmlns:a16="http://schemas.microsoft.com/office/drawing/2014/main" id="{00000000-0008-0000-0E00-0000FE6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895" name="Line 28">
          <a:extLst>
            <a:ext uri="{FF2B5EF4-FFF2-40B4-BE49-F238E27FC236}">
              <a16:creationId xmlns:a16="http://schemas.microsoft.com/office/drawing/2014/main" id="{00000000-0008-0000-0E00-0000FF6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896" name="Line 29">
          <a:extLst>
            <a:ext uri="{FF2B5EF4-FFF2-40B4-BE49-F238E27FC236}">
              <a16:creationId xmlns:a16="http://schemas.microsoft.com/office/drawing/2014/main" id="{00000000-0008-0000-0E00-0000006B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7" name="Line 85">
          <a:extLst>
            <a:ext uri="{FF2B5EF4-FFF2-40B4-BE49-F238E27FC236}">
              <a16:creationId xmlns:a16="http://schemas.microsoft.com/office/drawing/2014/main" id="{00000000-0008-0000-0E00-000001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8" name="Line 116">
          <a:extLst>
            <a:ext uri="{FF2B5EF4-FFF2-40B4-BE49-F238E27FC236}">
              <a16:creationId xmlns:a16="http://schemas.microsoft.com/office/drawing/2014/main" id="{00000000-0008-0000-0E00-000002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9" name="Line 147">
          <a:extLst>
            <a:ext uri="{FF2B5EF4-FFF2-40B4-BE49-F238E27FC236}">
              <a16:creationId xmlns:a16="http://schemas.microsoft.com/office/drawing/2014/main" id="{00000000-0008-0000-0E00-000003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900" name="Line 178">
          <a:extLst>
            <a:ext uri="{FF2B5EF4-FFF2-40B4-BE49-F238E27FC236}">
              <a16:creationId xmlns:a16="http://schemas.microsoft.com/office/drawing/2014/main" id="{00000000-0008-0000-0E00-000004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901" name="AutoShape 208">
          <a:extLst>
            <a:ext uri="{FF2B5EF4-FFF2-40B4-BE49-F238E27FC236}">
              <a16:creationId xmlns:a16="http://schemas.microsoft.com/office/drawing/2014/main" id="{00000000-0008-0000-0E00-0000056B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902" name="Line 209">
          <a:extLst>
            <a:ext uri="{FF2B5EF4-FFF2-40B4-BE49-F238E27FC236}">
              <a16:creationId xmlns:a16="http://schemas.microsoft.com/office/drawing/2014/main" id="{00000000-0008-0000-0E00-0000066B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4903" name="AutoShape 211">
          <a:extLst>
            <a:ext uri="{FF2B5EF4-FFF2-40B4-BE49-F238E27FC236}">
              <a16:creationId xmlns:a16="http://schemas.microsoft.com/office/drawing/2014/main" id="{00000000-0008-0000-0E00-0000076B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44904" name="Line 212">
          <a:extLst>
            <a:ext uri="{FF2B5EF4-FFF2-40B4-BE49-F238E27FC236}">
              <a16:creationId xmlns:a16="http://schemas.microsoft.com/office/drawing/2014/main" id="{00000000-0008-0000-0E00-0000086B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4905" name="Line 223">
          <a:extLst>
            <a:ext uri="{FF2B5EF4-FFF2-40B4-BE49-F238E27FC236}">
              <a16:creationId xmlns:a16="http://schemas.microsoft.com/office/drawing/2014/main" id="{00000000-0008-0000-0E00-0000096B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4906" name="Line 221">
          <a:extLst>
            <a:ext uri="{FF2B5EF4-FFF2-40B4-BE49-F238E27FC236}">
              <a16:creationId xmlns:a16="http://schemas.microsoft.com/office/drawing/2014/main" id="{00000000-0008-0000-0E00-00000A6B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4907" name="グループ化 36">
          <a:extLst>
            <a:ext uri="{FF2B5EF4-FFF2-40B4-BE49-F238E27FC236}">
              <a16:creationId xmlns:a16="http://schemas.microsoft.com/office/drawing/2014/main" id="{00000000-0008-0000-0E00-00000B6B0E00}"/>
            </a:ext>
          </a:extLst>
        </xdr:cNvPr>
        <xdr:cNvGrpSpPr>
          <a:grpSpLocks/>
        </xdr:cNvGrpSpPr>
      </xdr:nvGrpSpPr>
      <xdr:grpSpPr bwMode="auto">
        <a:xfrm>
          <a:off x="1838325" y="2209800"/>
          <a:ext cx="657225" cy="638175"/>
          <a:chOff x="158496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4908" name="Line 5">
          <a:extLst>
            <a:ext uri="{FF2B5EF4-FFF2-40B4-BE49-F238E27FC236}">
              <a16:creationId xmlns:a16="http://schemas.microsoft.com/office/drawing/2014/main" id="{00000000-0008-0000-0E00-00000C6B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4909" name="Line 5">
          <a:extLst>
            <a:ext uri="{FF2B5EF4-FFF2-40B4-BE49-F238E27FC236}">
              <a16:creationId xmlns:a16="http://schemas.microsoft.com/office/drawing/2014/main" id="{00000000-0008-0000-0E00-00000D6B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910" name="Line 223">
          <a:extLst>
            <a:ext uri="{FF2B5EF4-FFF2-40B4-BE49-F238E27FC236}">
              <a16:creationId xmlns:a16="http://schemas.microsoft.com/office/drawing/2014/main" id="{00000000-0008-0000-0E00-00000E6B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911" name="Line 1">
          <a:extLst>
            <a:ext uri="{FF2B5EF4-FFF2-40B4-BE49-F238E27FC236}">
              <a16:creationId xmlns:a16="http://schemas.microsoft.com/office/drawing/2014/main" id="{00000000-0008-0000-0E00-00000F6B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912" name="Line 1">
          <a:extLst>
            <a:ext uri="{FF2B5EF4-FFF2-40B4-BE49-F238E27FC236}">
              <a16:creationId xmlns:a16="http://schemas.microsoft.com/office/drawing/2014/main" id="{00000000-0008-0000-0E00-0000106B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903" name="Line 1">
          <a:extLst>
            <a:ext uri="{FF2B5EF4-FFF2-40B4-BE49-F238E27FC236}">
              <a16:creationId xmlns:a16="http://schemas.microsoft.com/office/drawing/2014/main" id="{00000000-0008-0000-0F00-0000EF6E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904" name="Line 2">
          <a:extLst>
            <a:ext uri="{FF2B5EF4-FFF2-40B4-BE49-F238E27FC236}">
              <a16:creationId xmlns:a16="http://schemas.microsoft.com/office/drawing/2014/main" id="{00000000-0008-0000-0F00-0000F06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905" name="Line 3">
          <a:extLst>
            <a:ext uri="{FF2B5EF4-FFF2-40B4-BE49-F238E27FC236}">
              <a16:creationId xmlns:a16="http://schemas.microsoft.com/office/drawing/2014/main" id="{00000000-0008-0000-0F00-0000F1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906" name="Line 4">
          <a:extLst>
            <a:ext uri="{FF2B5EF4-FFF2-40B4-BE49-F238E27FC236}">
              <a16:creationId xmlns:a16="http://schemas.microsoft.com/office/drawing/2014/main" id="{00000000-0008-0000-0F00-0000F26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907" name="Line 5">
          <a:extLst>
            <a:ext uri="{FF2B5EF4-FFF2-40B4-BE49-F238E27FC236}">
              <a16:creationId xmlns:a16="http://schemas.microsoft.com/office/drawing/2014/main" id="{00000000-0008-0000-0F00-0000F36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908" name="Line 6">
          <a:extLst>
            <a:ext uri="{FF2B5EF4-FFF2-40B4-BE49-F238E27FC236}">
              <a16:creationId xmlns:a16="http://schemas.microsoft.com/office/drawing/2014/main" id="{00000000-0008-0000-0F00-0000F46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909" name="Line 7">
          <a:extLst>
            <a:ext uri="{FF2B5EF4-FFF2-40B4-BE49-F238E27FC236}">
              <a16:creationId xmlns:a16="http://schemas.microsoft.com/office/drawing/2014/main" id="{00000000-0008-0000-0F00-0000F56E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910" name="Line 8">
          <a:extLst>
            <a:ext uri="{FF2B5EF4-FFF2-40B4-BE49-F238E27FC236}">
              <a16:creationId xmlns:a16="http://schemas.microsoft.com/office/drawing/2014/main" id="{00000000-0008-0000-0F00-0000F66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911" name="Line 9">
          <a:extLst>
            <a:ext uri="{FF2B5EF4-FFF2-40B4-BE49-F238E27FC236}">
              <a16:creationId xmlns:a16="http://schemas.microsoft.com/office/drawing/2014/main" id="{00000000-0008-0000-0F00-0000F76E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2" name="Line 16">
          <a:extLst>
            <a:ext uri="{FF2B5EF4-FFF2-40B4-BE49-F238E27FC236}">
              <a16:creationId xmlns:a16="http://schemas.microsoft.com/office/drawing/2014/main" id="{00000000-0008-0000-0F00-0000F8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913" name="Line 27">
          <a:extLst>
            <a:ext uri="{FF2B5EF4-FFF2-40B4-BE49-F238E27FC236}">
              <a16:creationId xmlns:a16="http://schemas.microsoft.com/office/drawing/2014/main" id="{00000000-0008-0000-0F00-0000F96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914" name="Line 28">
          <a:extLst>
            <a:ext uri="{FF2B5EF4-FFF2-40B4-BE49-F238E27FC236}">
              <a16:creationId xmlns:a16="http://schemas.microsoft.com/office/drawing/2014/main" id="{00000000-0008-0000-0F00-0000FA6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915" name="Line 29">
          <a:extLst>
            <a:ext uri="{FF2B5EF4-FFF2-40B4-BE49-F238E27FC236}">
              <a16:creationId xmlns:a16="http://schemas.microsoft.com/office/drawing/2014/main" id="{00000000-0008-0000-0F00-0000FB6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6" name="Line 85">
          <a:extLst>
            <a:ext uri="{FF2B5EF4-FFF2-40B4-BE49-F238E27FC236}">
              <a16:creationId xmlns:a16="http://schemas.microsoft.com/office/drawing/2014/main" id="{00000000-0008-0000-0F00-0000FC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7" name="Line 116">
          <a:extLst>
            <a:ext uri="{FF2B5EF4-FFF2-40B4-BE49-F238E27FC236}">
              <a16:creationId xmlns:a16="http://schemas.microsoft.com/office/drawing/2014/main" id="{00000000-0008-0000-0F00-0000FD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8" name="Line 147">
          <a:extLst>
            <a:ext uri="{FF2B5EF4-FFF2-40B4-BE49-F238E27FC236}">
              <a16:creationId xmlns:a16="http://schemas.microsoft.com/office/drawing/2014/main" id="{00000000-0008-0000-0F00-0000FE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9" name="Line 178">
          <a:extLst>
            <a:ext uri="{FF2B5EF4-FFF2-40B4-BE49-F238E27FC236}">
              <a16:creationId xmlns:a16="http://schemas.microsoft.com/office/drawing/2014/main" id="{00000000-0008-0000-0F00-0000FF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920" name="AutoShape 208">
          <a:extLst>
            <a:ext uri="{FF2B5EF4-FFF2-40B4-BE49-F238E27FC236}">
              <a16:creationId xmlns:a16="http://schemas.microsoft.com/office/drawing/2014/main" id="{00000000-0008-0000-0F00-0000006F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21" name="Line 209">
          <a:extLst>
            <a:ext uri="{FF2B5EF4-FFF2-40B4-BE49-F238E27FC236}">
              <a16:creationId xmlns:a16="http://schemas.microsoft.com/office/drawing/2014/main" id="{00000000-0008-0000-0F00-0000016F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5922" name="AutoShape 211">
          <a:extLst>
            <a:ext uri="{FF2B5EF4-FFF2-40B4-BE49-F238E27FC236}">
              <a16:creationId xmlns:a16="http://schemas.microsoft.com/office/drawing/2014/main" id="{00000000-0008-0000-0F00-0000026F0E00}"/>
            </a:ext>
          </a:extLst>
        </xdr:cNvPr>
        <xdr:cNvSpPr>
          <a:spLocks/>
        </xdr:cNvSpPr>
      </xdr:nvSpPr>
      <xdr:spPr bwMode="auto">
        <a:xfrm>
          <a:off x="13211175" y="44577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5923" name="Line 212">
          <a:extLst>
            <a:ext uri="{FF2B5EF4-FFF2-40B4-BE49-F238E27FC236}">
              <a16:creationId xmlns:a16="http://schemas.microsoft.com/office/drawing/2014/main" id="{00000000-0008-0000-0F00-0000036F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5924" name="Line 223">
          <a:extLst>
            <a:ext uri="{FF2B5EF4-FFF2-40B4-BE49-F238E27FC236}">
              <a16:creationId xmlns:a16="http://schemas.microsoft.com/office/drawing/2014/main" id="{00000000-0008-0000-0F00-0000046F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5925" name="Line 221">
          <a:extLst>
            <a:ext uri="{FF2B5EF4-FFF2-40B4-BE49-F238E27FC236}">
              <a16:creationId xmlns:a16="http://schemas.microsoft.com/office/drawing/2014/main" id="{00000000-0008-0000-0F00-0000056F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5926" name="グループ化 36">
          <a:extLst>
            <a:ext uri="{FF2B5EF4-FFF2-40B4-BE49-F238E27FC236}">
              <a16:creationId xmlns:a16="http://schemas.microsoft.com/office/drawing/2014/main" id="{00000000-0008-0000-0F00-0000066F0E00}"/>
            </a:ext>
          </a:extLst>
        </xdr:cNvPr>
        <xdr:cNvGrpSpPr>
          <a:grpSpLocks/>
        </xdr:cNvGrpSpPr>
      </xdr:nvGrpSpPr>
      <xdr:grpSpPr bwMode="auto">
        <a:xfrm>
          <a:off x="1838325" y="2200275"/>
          <a:ext cx="657225" cy="638175"/>
          <a:chOff x="158496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5927" name="Line 5">
          <a:extLst>
            <a:ext uri="{FF2B5EF4-FFF2-40B4-BE49-F238E27FC236}">
              <a16:creationId xmlns:a16="http://schemas.microsoft.com/office/drawing/2014/main" id="{00000000-0008-0000-0F00-0000076F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5928" name="Line 5">
          <a:extLst>
            <a:ext uri="{FF2B5EF4-FFF2-40B4-BE49-F238E27FC236}">
              <a16:creationId xmlns:a16="http://schemas.microsoft.com/office/drawing/2014/main" id="{00000000-0008-0000-0F00-0000086F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45929" name="Line 223">
          <a:extLst>
            <a:ext uri="{FF2B5EF4-FFF2-40B4-BE49-F238E27FC236}">
              <a16:creationId xmlns:a16="http://schemas.microsoft.com/office/drawing/2014/main" id="{00000000-0008-0000-0F00-0000096F0E00}"/>
            </a:ext>
          </a:extLst>
        </xdr:cNvPr>
        <xdr:cNvSpPr>
          <a:spLocks noChangeShapeType="1"/>
        </xdr:cNvSpPr>
      </xdr:nvSpPr>
      <xdr:spPr bwMode="auto">
        <a:xfrm rot="-5400000">
          <a:off x="736282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930" name="Line 1">
          <a:extLst>
            <a:ext uri="{FF2B5EF4-FFF2-40B4-BE49-F238E27FC236}">
              <a16:creationId xmlns:a16="http://schemas.microsoft.com/office/drawing/2014/main" id="{00000000-0008-0000-0F00-00000A6F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931" name="Line 1">
          <a:extLst>
            <a:ext uri="{FF2B5EF4-FFF2-40B4-BE49-F238E27FC236}">
              <a16:creationId xmlns:a16="http://schemas.microsoft.com/office/drawing/2014/main" id="{00000000-0008-0000-0F00-00000B6F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124" name="Line 1">
          <a:extLst>
            <a:ext uri="{FF2B5EF4-FFF2-40B4-BE49-F238E27FC236}">
              <a16:creationId xmlns:a16="http://schemas.microsoft.com/office/drawing/2014/main" id="{00000000-0008-0000-1000-0000FC67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125" name="Line 2">
          <a:extLst>
            <a:ext uri="{FF2B5EF4-FFF2-40B4-BE49-F238E27FC236}">
              <a16:creationId xmlns:a16="http://schemas.microsoft.com/office/drawing/2014/main" id="{00000000-0008-0000-1000-0000FD6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126" name="Line 3">
          <a:extLst>
            <a:ext uri="{FF2B5EF4-FFF2-40B4-BE49-F238E27FC236}">
              <a16:creationId xmlns:a16="http://schemas.microsoft.com/office/drawing/2014/main" id="{00000000-0008-0000-1000-0000FE6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127" name="Line 4">
          <a:extLst>
            <a:ext uri="{FF2B5EF4-FFF2-40B4-BE49-F238E27FC236}">
              <a16:creationId xmlns:a16="http://schemas.microsoft.com/office/drawing/2014/main" id="{00000000-0008-0000-1000-0000FF6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60512" name="Line 5">
          <a:extLst>
            <a:ext uri="{FF2B5EF4-FFF2-40B4-BE49-F238E27FC236}">
              <a16:creationId xmlns:a16="http://schemas.microsoft.com/office/drawing/2014/main" id="{00000000-0008-0000-1000-000000A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60513" name="Line 6">
          <a:extLst>
            <a:ext uri="{FF2B5EF4-FFF2-40B4-BE49-F238E27FC236}">
              <a16:creationId xmlns:a16="http://schemas.microsoft.com/office/drawing/2014/main" id="{00000000-0008-0000-1000-000001A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60514" name="Line 7">
          <a:extLst>
            <a:ext uri="{FF2B5EF4-FFF2-40B4-BE49-F238E27FC236}">
              <a16:creationId xmlns:a16="http://schemas.microsoft.com/office/drawing/2014/main" id="{00000000-0008-0000-1000-000002A8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60515" name="Line 8">
          <a:extLst>
            <a:ext uri="{FF2B5EF4-FFF2-40B4-BE49-F238E27FC236}">
              <a16:creationId xmlns:a16="http://schemas.microsoft.com/office/drawing/2014/main" id="{00000000-0008-0000-1000-000003A8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60516" name="Line 9">
          <a:extLst>
            <a:ext uri="{FF2B5EF4-FFF2-40B4-BE49-F238E27FC236}">
              <a16:creationId xmlns:a16="http://schemas.microsoft.com/office/drawing/2014/main" id="{00000000-0008-0000-1000-000004A8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17" name="Line 16">
          <a:extLst>
            <a:ext uri="{FF2B5EF4-FFF2-40B4-BE49-F238E27FC236}">
              <a16:creationId xmlns:a16="http://schemas.microsoft.com/office/drawing/2014/main" id="{00000000-0008-0000-1000-000005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60518" name="Line 27">
          <a:extLst>
            <a:ext uri="{FF2B5EF4-FFF2-40B4-BE49-F238E27FC236}">
              <a16:creationId xmlns:a16="http://schemas.microsoft.com/office/drawing/2014/main" id="{00000000-0008-0000-1000-000006A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60519" name="Line 28">
          <a:extLst>
            <a:ext uri="{FF2B5EF4-FFF2-40B4-BE49-F238E27FC236}">
              <a16:creationId xmlns:a16="http://schemas.microsoft.com/office/drawing/2014/main" id="{00000000-0008-0000-1000-000007A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60520" name="Line 29">
          <a:extLst>
            <a:ext uri="{FF2B5EF4-FFF2-40B4-BE49-F238E27FC236}">
              <a16:creationId xmlns:a16="http://schemas.microsoft.com/office/drawing/2014/main" id="{00000000-0008-0000-1000-000008A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1" name="Line 85">
          <a:extLst>
            <a:ext uri="{FF2B5EF4-FFF2-40B4-BE49-F238E27FC236}">
              <a16:creationId xmlns:a16="http://schemas.microsoft.com/office/drawing/2014/main" id="{00000000-0008-0000-1000-000009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2" name="Line 116">
          <a:extLst>
            <a:ext uri="{FF2B5EF4-FFF2-40B4-BE49-F238E27FC236}">
              <a16:creationId xmlns:a16="http://schemas.microsoft.com/office/drawing/2014/main" id="{00000000-0008-0000-1000-00000A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3" name="Line 147">
          <a:extLst>
            <a:ext uri="{FF2B5EF4-FFF2-40B4-BE49-F238E27FC236}">
              <a16:creationId xmlns:a16="http://schemas.microsoft.com/office/drawing/2014/main" id="{00000000-0008-0000-1000-00000B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4" name="Line 178">
          <a:extLst>
            <a:ext uri="{FF2B5EF4-FFF2-40B4-BE49-F238E27FC236}">
              <a16:creationId xmlns:a16="http://schemas.microsoft.com/office/drawing/2014/main" id="{00000000-0008-0000-1000-00000C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60525" name="AutoShape 208">
          <a:extLst>
            <a:ext uri="{FF2B5EF4-FFF2-40B4-BE49-F238E27FC236}">
              <a16:creationId xmlns:a16="http://schemas.microsoft.com/office/drawing/2014/main" id="{00000000-0008-0000-1000-00000DA8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6" name="Line 209">
          <a:extLst>
            <a:ext uri="{FF2B5EF4-FFF2-40B4-BE49-F238E27FC236}">
              <a16:creationId xmlns:a16="http://schemas.microsoft.com/office/drawing/2014/main" id="{00000000-0008-0000-1000-00000EA8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60527" name="AutoShape 211">
          <a:extLst>
            <a:ext uri="{FF2B5EF4-FFF2-40B4-BE49-F238E27FC236}">
              <a16:creationId xmlns:a16="http://schemas.microsoft.com/office/drawing/2014/main" id="{00000000-0008-0000-1000-00000FA8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60528" name="Line 212">
          <a:extLst>
            <a:ext uri="{FF2B5EF4-FFF2-40B4-BE49-F238E27FC236}">
              <a16:creationId xmlns:a16="http://schemas.microsoft.com/office/drawing/2014/main" id="{00000000-0008-0000-1000-000010A8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60529" name="Line 223">
          <a:extLst>
            <a:ext uri="{FF2B5EF4-FFF2-40B4-BE49-F238E27FC236}">
              <a16:creationId xmlns:a16="http://schemas.microsoft.com/office/drawing/2014/main" id="{00000000-0008-0000-1000-000011A8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60530" name="Line 221">
          <a:extLst>
            <a:ext uri="{FF2B5EF4-FFF2-40B4-BE49-F238E27FC236}">
              <a16:creationId xmlns:a16="http://schemas.microsoft.com/office/drawing/2014/main" id="{00000000-0008-0000-1000-000012A8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60531" name="グループ化 46">
          <a:extLst>
            <a:ext uri="{FF2B5EF4-FFF2-40B4-BE49-F238E27FC236}">
              <a16:creationId xmlns:a16="http://schemas.microsoft.com/office/drawing/2014/main" id="{00000000-0008-0000-1000-000013A80E00}"/>
            </a:ext>
          </a:extLst>
        </xdr:cNvPr>
        <xdr:cNvGrpSpPr>
          <a:grpSpLocks/>
        </xdr:cNvGrpSpPr>
      </xdr:nvGrpSpPr>
      <xdr:grpSpPr bwMode="auto">
        <a:xfrm>
          <a:off x="1838325" y="2200275"/>
          <a:ext cx="657225" cy="638175"/>
          <a:chOff x="158496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60532" name="Line 5">
          <a:extLst>
            <a:ext uri="{FF2B5EF4-FFF2-40B4-BE49-F238E27FC236}">
              <a16:creationId xmlns:a16="http://schemas.microsoft.com/office/drawing/2014/main" id="{00000000-0008-0000-1000-000014A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60533" name="Line 5">
          <a:extLst>
            <a:ext uri="{FF2B5EF4-FFF2-40B4-BE49-F238E27FC236}">
              <a16:creationId xmlns:a16="http://schemas.microsoft.com/office/drawing/2014/main" id="{00000000-0008-0000-1000-000015A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60534" name="Line 223">
          <a:extLst>
            <a:ext uri="{FF2B5EF4-FFF2-40B4-BE49-F238E27FC236}">
              <a16:creationId xmlns:a16="http://schemas.microsoft.com/office/drawing/2014/main" id="{00000000-0008-0000-1000-000016A80E00}"/>
            </a:ext>
          </a:extLst>
        </xdr:cNvPr>
        <xdr:cNvSpPr>
          <a:spLocks noChangeShapeType="1"/>
        </xdr:cNvSpPr>
      </xdr:nvSpPr>
      <xdr:spPr bwMode="auto">
        <a:xfrm rot="-5400000">
          <a:off x="7362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60535" name="Line 1">
          <a:extLst>
            <a:ext uri="{FF2B5EF4-FFF2-40B4-BE49-F238E27FC236}">
              <a16:creationId xmlns:a16="http://schemas.microsoft.com/office/drawing/2014/main" id="{00000000-0008-0000-1000-000017A8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60536" name="Line 1">
          <a:extLst>
            <a:ext uri="{FF2B5EF4-FFF2-40B4-BE49-F238E27FC236}">
              <a16:creationId xmlns:a16="http://schemas.microsoft.com/office/drawing/2014/main" id="{00000000-0008-0000-1000-000018A8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7725" name="Line 1">
          <a:extLst>
            <a:ext uri="{FF2B5EF4-FFF2-40B4-BE49-F238E27FC236}">
              <a16:creationId xmlns:a16="http://schemas.microsoft.com/office/drawing/2014/main" id="{00000000-0008-0000-1100-00001D9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7726" name="Line 2">
          <a:extLst>
            <a:ext uri="{FF2B5EF4-FFF2-40B4-BE49-F238E27FC236}">
              <a16:creationId xmlns:a16="http://schemas.microsoft.com/office/drawing/2014/main" id="{00000000-0008-0000-1100-00001E9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7727" name="Line 3">
          <a:extLst>
            <a:ext uri="{FF2B5EF4-FFF2-40B4-BE49-F238E27FC236}">
              <a16:creationId xmlns:a16="http://schemas.microsoft.com/office/drawing/2014/main" id="{00000000-0008-0000-1100-00001F9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7728" name="Line 4">
          <a:extLst>
            <a:ext uri="{FF2B5EF4-FFF2-40B4-BE49-F238E27FC236}">
              <a16:creationId xmlns:a16="http://schemas.microsoft.com/office/drawing/2014/main" id="{00000000-0008-0000-1100-0000209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7729" name="Line 5">
          <a:extLst>
            <a:ext uri="{FF2B5EF4-FFF2-40B4-BE49-F238E27FC236}">
              <a16:creationId xmlns:a16="http://schemas.microsoft.com/office/drawing/2014/main" id="{00000000-0008-0000-1100-0000219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7730" name="Line 6">
          <a:extLst>
            <a:ext uri="{FF2B5EF4-FFF2-40B4-BE49-F238E27FC236}">
              <a16:creationId xmlns:a16="http://schemas.microsoft.com/office/drawing/2014/main" id="{00000000-0008-0000-1100-0000229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7731" name="Line 7">
          <a:extLst>
            <a:ext uri="{FF2B5EF4-FFF2-40B4-BE49-F238E27FC236}">
              <a16:creationId xmlns:a16="http://schemas.microsoft.com/office/drawing/2014/main" id="{00000000-0008-0000-1100-0000239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7732" name="Line 8">
          <a:extLst>
            <a:ext uri="{FF2B5EF4-FFF2-40B4-BE49-F238E27FC236}">
              <a16:creationId xmlns:a16="http://schemas.microsoft.com/office/drawing/2014/main" id="{00000000-0008-0000-1100-0000249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7733" name="Line 9">
          <a:extLst>
            <a:ext uri="{FF2B5EF4-FFF2-40B4-BE49-F238E27FC236}">
              <a16:creationId xmlns:a16="http://schemas.microsoft.com/office/drawing/2014/main" id="{00000000-0008-0000-1100-0000259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4" name="Line 16">
          <a:extLst>
            <a:ext uri="{FF2B5EF4-FFF2-40B4-BE49-F238E27FC236}">
              <a16:creationId xmlns:a16="http://schemas.microsoft.com/office/drawing/2014/main" id="{00000000-0008-0000-1100-000026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7735" name="Line 27">
          <a:extLst>
            <a:ext uri="{FF2B5EF4-FFF2-40B4-BE49-F238E27FC236}">
              <a16:creationId xmlns:a16="http://schemas.microsoft.com/office/drawing/2014/main" id="{00000000-0008-0000-1100-0000279D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7736" name="Line 28">
          <a:extLst>
            <a:ext uri="{FF2B5EF4-FFF2-40B4-BE49-F238E27FC236}">
              <a16:creationId xmlns:a16="http://schemas.microsoft.com/office/drawing/2014/main" id="{00000000-0008-0000-1100-0000289D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7737" name="Line 29">
          <a:extLst>
            <a:ext uri="{FF2B5EF4-FFF2-40B4-BE49-F238E27FC236}">
              <a16:creationId xmlns:a16="http://schemas.microsoft.com/office/drawing/2014/main" id="{00000000-0008-0000-1100-0000299D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8" name="Line 85">
          <a:extLst>
            <a:ext uri="{FF2B5EF4-FFF2-40B4-BE49-F238E27FC236}">
              <a16:creationId xmlns:a16="http://schemas.microsoft.com/office/drawing/2014/main" id="{00000000-0008-0000-1100-00002A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9" name="Line 116">
          <a:extLst>
            <a:ext uri="{FF2B5EF4-FFF2-40B4-BE49-F238E27FC236}">
              <a16:creationId xmlns:a16="http://schemas.microsoft.com/office/drawing/2014/main" id="{00000000-0008-0000-1100-00002B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0" name="Line 147">
          <a:extLst>
            <a:ext uri="{FF2B5EF4-FFF2-40B4-BE49-F238E27FC236}">
              <a16:creationId xmlns:a16="http://schemas.microsoft.com/office/drawing/2014/main" id="{00000000-0008-0000-1100-00002C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1" name="Line 178">
          <a:extLst>
            <a:ext uri="{FF2B5EF4-FFF2-40B4-BE49-F238E27FC236}">
              <a16:creationId xmlns:a16="http://schemas.microsoft.com/office/drawing/2014/main" id="{00000000-0008-0000-1100-00002D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7742" name="AutoShape 208">
          <a:extLst>
            <a:ext uri="{FF2B5EF4-FFF2-40B4-BE49-F238E27FC236}">
              <a16:creationId xmlns:a16="http://schemas.microsoft.com/office/drawing/2014/main" id="{00000000-0008-0000-1100-00002E9D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3" name="Line 209">
          <a:extLst>
            <a:ext uri="{FF2B5EF4-FFF2-40B4-BE49-F238E27FC236}">
              <a16:creationId xmlns:a16="http://schemas.microsoft.com/office/drawing/2014/main" id="{00000000-0008-0000-1100-00002F9D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57744" name="AutoShape 211">
          <a:extLst>
            <a:ext uri="{FF2B5EF4-FFF2-40B4-BE49-F238E27FC236}">
              <a16:creationId xmlns:a16="http://schemas.microsoft.com/office/drawing/2014/main" id="{00000000-0008-0000-1100-0000309D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57745" name="Line 212">
          <a:extLst>
            <a:ext uri="{FF2B5EF4-FFF2-40B4-BE49-F238E27FC236}">
              <a16:creationId xmlns:a16="http://schemas.microsoft.com/office/drawing/2014/main" id="{00000000-0008-0000-1100-0000319D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7746" name="Line 223">
          <a:extLst>
            <a:ext uri="{FF2B5EF4-FFF2-40B4-BE49-F238E27FC236}">
              <a16:creationId xmlns:a16="http://schemas.microsoft.com/office/drawing/2014/main" id="{00000000-0008-0000-1100-0000329D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57747" name="Line 221">
          <a:extLst>
            <a:ext uri="{FF2B5EF4-FFF2-40B4-BE49-F238E27FC236}">
              <a16:creationId xmlns:a16="http://schemas.microsoft.com/office/drawing/2014/main" id="{00000000-0008-0000-1100-0000339D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57748" name="グループ化 46">
          <a:extLst>
            <a:ext uri="{FF2B5EF4-FFF2-40B4-BE49-F238E27FC236}">
              <a16:creationId xmlns:a16="http://schemas.microsoft.com/office/drawing/2014/main" id="{00000000-0008-0000-1100-0000349D0E00}"/>
            </a:ext>
          </a:extLst>
        </xdr:cNvPr>
        <xdr:cNvGrpSpPr>
          <a:grpSpLocks/>
        </xdr:cNvGrpSpPr>
      </xdr:nvGrpSpPr>
      <xdr:grpSpPr bwMode="auto">
        <a:xfrm>
          <a:off x="1838325" y="2200275"/>
          <a:ext cx="657225" cy="638175"/>
          <a:chOff x="1584960" y="2194560"/>
          <a:chExt cx="586740" cy="632460"/>
        </a:xfrm>
      </xdr:grpSpPr>
      <xdr:cxnSp macro="">
        <xdr:nvCxnSpPr>
          <xdr:cNvPr id="26" name="直線コネクタ 25">
            <a:extLst>
              <a:ext uri="{FF2B5EF4-FFF2-40B4-BE49-F238E27FC236}">
                <a16:creationId xmlns:a16="http://schemas.microsoft.com/office/drawing/2014/main" id="{00000000-0008-0000-1100-00001A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1100-00001B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00000000-0008-0000-1100-00001C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57749" name="Line 5">
          <a:extLst>
            <a:ext uri="{FF2B5EF4-FFF2-40B4-BE49-F238E27FC236}">
              <a16:creationId xmlns:a16="http://schemas.microsoft.com/office/drawing/2014/main" id="{00000000-0008-0000-1100-0000359D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57750" name="Line 5">
          <a:extLst>
            <a:ext uri="{FF2B5EF4-FFF2-40B4-BE49-F238E27FC236}">
              <a16:creationId xmlns:a16="http://schemas.microsoft.com/office/drawing/2014/main" id="{00000000-0008-0000-1100-0000369D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57751" name="Line 223">
          <a:extLst>
            <a:ext uri="{FF2B5EF4-FFF2-40B4-BE49-F238E27FC236}">
              <a16:creationId xmlns:a16="http://schemas.microsoft.com/office/drawing/2014/main" id="{00000000-0008-0000-1100-0000379D0E00}"/>
            </a:ext>
          </a:extLst>
        </xdr:cNvPr>
        <xdr:cNvSpPr>
          <a:spLocks noChangeShapeType="1"/>
        </xdr:cNvSpPr>
      </xdr:nvSpPr>
      <xdr:spPr bwMode="auto">
        <a:xfrm rot="-5400000">
          <a:off x="7362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7752" name="Line 1">
          <a:extLst>
            <a:ext uri="{FF2B5EF4-FFF2-40B4-BE49-F238E27FC236}">
              <a16:creationId xmlns:a16="http://schemas.microsoft.com/office/drawing/2014/main" id="{00000000-0008-0000-1100-0000389D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7753" name="Line 1">
          <a:extLst>
            <a:ext uri="{FF2B5EF4-FFF2-40B4-BE49-F238E27FC236}">
              <a16:creationId xmlns:a16="http://schemas.microsoft.com/office/drawing/2014/main" id="{00000000-0008-0000-1100-0000399D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66675</xdr:colOff>
      <xdr:row>1</xdr:row>
      <xdr:rowOff>38100</xdr:rowOff>
    </xdr:from>
    <xdr:to>
      <xdr:col>3</xdr:col>
      <xdr:colOff>209550</xdr:colOff>
      <xdr:row>1</xdr:row>
      <xdr:rowOff>238125</xdr:rowOff>
    </xdr:to>
    <xdr:sp macro="" textlink="">
      <xdr:nvSpPr>
        <xdr:cNvPr id="414754" name="Rectangle 1">
          <a:extLst>
            <a:ext uri="{FF2B5EF4-FFF2-40B4-BE49-F238E27FC236}">
              <a16:creationId xmlns:a16="http://schemas.microsoft.com/office/drawing/2014/main" id="{00000000-0008-0000-1200-000022540600}"/>
            </a:ext>
          </a:extLst>
        </xdr:cNvPr>
        <xdr:cNvSpPr>
          <a:spLocks noChangeArrowheads="1"/>
        </xdr:cNvSpPr>
      </xdr:nvSpPr>
      <xdr:spPr bwMode="auto">
        <a:xfrm>
          <a:off x="542925" y="304800"/>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50"/>
  <sheetViews>
    <sheetView showGridLines="0" tabSelected="1" view="pageBreakPreview" zoomScaleNormal="100" zoomScaleSheetLayoutView="100" workbookViewId="0">
      <selection activeCell="C26" sqref="C26"/>
    </sheetView>
  </sheetViews>
  <sheetFormatPr defaultColWidth="9" defaultRowHeight="12"/>
  <cols>
    <col min="1" max="1" width="1.125" style="17" customWidth="1"/>
    <col min="2" max="2" width="3.375" style="17" customWidth="1"/>
    <col min="3" max="3" width="3.375" style="16" customWidth="1"/>
    <col min="4" max="4" width="3.75" style="16" customWidth="1"/>
    <col min="5" max="5" width="9.875" style="16" customWidth="1"/>
    <col min="6" max="6" width="2.75" style="16" customWidth="1"/>
    <col min="7" max="7" width="7.875" style="16" customWidth="1"/>
    <col min="8" max="8" width="13.75" style="16" customWidth="1"/>
    <col min="9" max="9" width="5.75" style="16" customWidth="1"/>
    <col min="10" max="10" width="3.75" style="16" customWidth="1"/>
    <col min="11" max="11" width="10.75" style="16" customWidth="1"/>
    <col min="12" max="12" width="9.375" style="16" customWidth="1"/>
    <col min="13" max="13" width="7.75" style="16" customWidth="1"/>
    <col min="14" max="14" width="6.75" style="16" customWidth="1"/>
    <col min="15" max="15" width="7.75" style="16" customWidth="1"/>
    <col min="16" max="16" width="2.25" style="16" customWidth="1"/>
    <col min="17" max="18" width="9" style="16"/>
    <col min="19" max="19" width="10.75" style="16" customWidth="1"/>
    <col min="20" max="20" width="9" style="16"/>
    <col min="21" max="21" width="13.375" style="16" customWidth="1"/>
    <col min="22" max="27" width="9" style="16"/>
    <col min="28" max="28" width="33.75" style="16" customWidth="1"/>
    <col min="29" max="16384" width="9" style="16"/>
  </cols>
  <sheetData>
    <row r="2" spans="1:25" ht="13.5">
      <c r="C2" s="15" t="s">
        <v>50</v>
      </c>
    </row>
    <row r="3" spans="1:25" ht="13.5">
      <c r="C3" s="15" t="s">
        <v>284</v>
      </c>
    </row>
    <row r="4" spans="1:25" s="71" customFormat="1" ht="13.5">
      <c r="A4" s="70"/>
      <c r="B4" s="70"/>
      <c r="C4" s="15" t="s">
        <v>334</v>
      </c>
      <c r="E4" s="90"/>
    </row>
    <row r="5" spans="1:25" s="268" customFormat="1" ht="13.5">
      <c r="A5" s="266"/>
      <c r="B5" s="266"/>
      <c r="C5" s="271" t="s">
        <v>315</v>
      </c>
      <c r="E5" s="269"/>
    </row>
    <row r="6" spans="1:25" ht="13.5">
      <c r="C6" s="15"/>
    </row>
    <row r="7" spans="1:25" ht="13.5">
      <c r="C7" s="15" t="s">
        <v>2</v>
      </c>
      <c r="Q7" s="15"/>
    </row>
    <row r="8" spans="1:25" s="268" customFormat="1" ht="13.5">
      <c r="A8" s="266"/>
      <c r="B8" s="266"/>
      <c r="C8" s="271" t="s">
        <v>318</v>
      </c>
      <c r="W8" s="267"/>
      <c r="X8" s="267"/>
      <c r="Y8" s="270"/>
    </row>
    <row r="9" spans="1:25" s="268" customFormat="1" ht="13.5">
      <c r="A9" s="266"/>
      <c r="B9" s="266"/>
      <c r="C9" s="267"/>
      <c r="D9" s="271" t="s">
        <v>411</v>
      </c>
      <c r="W9" s="267"/>
      <c r="X9" s="267"/>
      <c r="Y9" s="270"/>
    </row>
    <row r="10" spans="1:25" s="268" customFormat="1" ht="13.5">
      <c r="A10" s="266"/>
      <c r="B10" s="266"/>
      <c r="E10" s="271" t="s">
        <v>397</v>
      </c>
      <c r="W10" s="267"/>
      <c r="X10" s="267"/>
      <c r="Y10" s="270"/>
    </row>
    <row r="11" spans="1:25" ht="13.5">
      <c r="C11" s="271" t="s">
        <v>319</v>
      </c>
      <c r="W11" s="15"/>
      <c r="X11" s="15"/>
      <c r="Y11" s="253"/>
    </row>
    <row r="12" spans="1:25" ht="13.5">
      <c r="C12" s="271" t="s">
        <v>320</v>
      </c>
      <c r="Q12" s="15"/>
      <c r="R12" s="15"/>
      <c r="S12" s="86"/>
    </row>
    <row r="13" spans="1:25" ht="13.5">
      <c r="C13" s="271" t="s">
        <v>321</v>
      </c>
      <c r="X13" s="15"/>
      <c r="Y13" s="253"/>
    </row>
    <row r="14" spans="1:25" ht="13.5">
      <c r="C14" s="15"/>
      <c r="X14" s="15"/>
      <c r="Y14" s="253"/>
    </row>
    <row r="15" spans="1:25" ht="13.5">
      <c r="B15" s="70"/>
      <c r="C15" s="271" t="s">
        <v>412</v>
      </c>
      <c r="D15" s="71"/>
      <c r="E15" s="71"/>
      <c r="W15" s="15"/>
      <c r="X15" s="15"/>
      <c r="Y15" s="253"/>
    </row>
    <row r="16" spans="1:25" s="71" customFormat="1" ht="13.5">
      <c r="A16" s="70"/>
      <c r="B16" s="70"/>
      <c r="C16" s="15" t="s">
        <v>312</v>
      </c>
      <c r="W16" s="15"/>
      <c r="X16" s="264"/>
      <c r="Y16" s="264"/>
    </row>
    <row r="17" spans="1:25" ht="36.75" customHeight="1">
      <c r="C17" s="396" t="s">
        <v>313</v>
      </c>
      <c r="D17" s="397"/>
      <c r="E17" s="397"/>
      <c r="F17" s="397"/>
      <c r="G17" s="397"/>
      <c r="H17" s="397"/>
      <c r="I17" s="397"/>
      <c r="J17" s="397"/>
      <c r="K17" s="397"/>
      <c r="L17" s="397"/>
      <c r="M17" s="397"/>
      <c r="N17" s="397"/>
      <c r="O17" s="397"/>
      <c r="P17" s="397"/>
      <c r="Q17" s="397"/>
      <c r="R17" s="397"/>
      <c r="S17" s="265"/>
      <c r="T17" s="265"/>
      <c r="U17" s="265"/>
      <c r="V17" s="265"/>
      <c r="W17" s="265"/>
      <c r="X17" s="265"/>
      <c r="Y17" s="253"/>
    </row>
    <row r="19" spans="1:25" ht="13.5">
      <c r="C19" s="15" t="s">
        <v>3</v>
      </c>
      <c r="Q19" s="15"/>
      <c r="R19" s="15"/>
      <c r="S19" s="86"/>
    </row>
    <row r="20" spans="1:25" ht="13.5">
      <c r="C20" s="398"/>
      <c r="D20" s="399"/>
      <c r="E20" s="15" t="s">
        <v>49</v>
      </c>
      <c r="Q20" s="15"/>
      <c r="R20" s="86"/>
      <c r="S20" s="86"/>
    </row>
    <row r="21" spans="1:25" ht="13.5">
      <c r="C21" s="400" t="s">
        <v>330</v>
      </c>
      <c r="D21" s="401"/>
      <c r="E21" s="15" t="s">
        <v>314</v>
      </c>
      <c r="Q21" s="15"/>
      <c r="R21" s="86"/>
      <c r="S21" s="86"/>
    </row>
    <row r="22" spans="1:25" ht="13.5">
      <c r="C22" s="402" t="s">
        <v>331</v>
      </c>
      <c r="D22" s="402"/>
      <c r="E22" s="15" t="s">
        <v>1</v>
      </c>
      <c r="Q22" s="15"/>
      <c r="R22" s="86"/>
      <c r="S22" s="86"/>
    </row>
    <row r="23" spans="1:25" ht="13.5">
      <c r="C23" s="403" t="s">
        <v>332</v>
      </c>
      <c r="D23" s="404"/>
      <c r="E23" s="15" t="s">
        <v>46</v>
      </c>
      <c r="Q23" s="15"/>
      <c r="R23" s="15"/>
      <c r="S23" s="86"/>
    </row>
    <row r="24" spans="1:25" ht="13.5">
      <c r="C24" s="395" t="s">
        <v>333</v>
      </c>
      <c r="D24" s="395"/>
      <c r="E24" s="271" t="s">
        <v>316</v>
      </c>
      <c r="Q24" s="15"/>
      <c r="R24" s="15"/>
      <c r="S24" s="86"/>
    </row>
    <row r="25" spans="1:25" ht="13.5">
      <c r="C25"/>
      <c r="D25"/>
      <c r="E25" s="271" t="s">
        <v>317</v>
      </c>
      <c r="Q25" s="15"/>
      <c r="R25" s="15"/>
      <c r="S25" s="86"/>
    </row>
    <row r="26" spans="1:25" ht="14.25" thickBot="1">
      <c r="E26" s="366"/>
      <c r="O26" s="95" t="s">
        <v>133</v>
      </c>
      <c r="Q26" s="15"/>
      <c r="R26" s="15"/>
      <c r="S26" s="86"/>
    </row>
    <row r="27" spans="1:25" ht="13.5">
      <c r="A27" s="16">
        <v>14</v>
      </c>
      <c r="M27" s="424" t="s">
        <v>296</v>
      </c>
      <c r="N27" s="93" t="s">
        <v>87</v>
      </c>
      <c r="O27" s="94" t="s">
        <v>88</v>
      </c>
      <c r="Q27" s="15"/>
      <c r="R27" s="15"/>
      <c r="S27" s="86"/>
    </row>
    <row r="28" spans="1:25" ht="20.100000000000001" customHeight="1" thickBot="1">
      <c r="A28" s="17">
        <f>+R91</f>
        <v>0</v>
      </c>
      <c r="C28" s="16" t="s">
        <v>285</v>
      </c>
      <c r="M28" s="425"/>
      <c r="N28" s="219" t="s">
        <v>434</v>
      </c>
      <c r="O28" s="220" t="s">
        <v>130</v>
      </c>
      <c r="Q28" s="15"/>
      <c r="R28" s="15"/>
      <c r="S28" s="253"/>
    </row>
    <row r="29" spans="1:25" ht="13.5">
      <c r="C29" s="501" t="s">
        <v>380</v>
      </c>
      <c r="D29" s="502"/>
      <c r="E29" s="502"/>
      <c r="F29" s="502"/>
      <c r="G29" s="502"/>
      <c r="H29" s="502"/>
      <c r="I29" s="502"/>
      <c r="J29" s="502"/>
      <c r="K29" s="502"/>
      <c r="L29" s="502"/>
      <c r="M29" s="502"/>
      <c r="N29" s="502"/>
      <c r="O29" s="502"/>
      <c r="Q29" s="15"/>
      <c r="R29" s="15"/>
      <c r="S29" s="253"/>
    </row>
    <row r="30" spans="1:25" ht="13.5">
      <c r="C30" s="73"/>
      <c r="D30" s="74"/>
      <c r="E30" s="74"/>
      <c r="F30" s="74"/>
      <c r="G30" s="74"/>
      <c r="H30" s="74"/>
      <c r="I30" s="74"/>
      <c r="J30" s="74"/>
      <c r="K30" s="74"/>
      <c r="L30" s="74"/>
      <c r="M30" s="74"/>
      <c r="N30" s="74"/>
      <c r="O30" s="75"/>
      <c r="Q30" s="15"/>
      <c r="R30" s="15"/>
      <c r="S30" s="253"/>
      <c r="U30" s="87"/>
    </row>
    <row r="31" spans="1:25" ht="12" customHeight="1">
      <c r="C31" s="454" t="s">
        <v>286</v>
      </c>
      <c r="D31" s="455"/>
      <c r="E31" s="455"/>
      <c r="F31" s="455"/>
      <c r="G31" s="455"/>
      <c r="H31" s="455"/>
      <c r="I31" s="455"/>
      <c r="J31" s="455"/>
      <c r="K31" s="455"/>
      <c r="L31" s="455"/>
      <c r="M31" s="455"/>
      <c r="N31" s="455"/>
      <c r="O31" s="456"/>
      <c r="P31" s="15"/>
      <c r="Q31" s="15"/>
      <c r="S31" s="15"/>
      <c r="T31" s="15"/>
      <c r="U31" s="253"/>
    </row>
    <row r="32" spans="1:25" ht="12" customHeight="1">
      <c r="C32" s="457"/>
      <c r="D32" s="458"/>
      <c r="E32" s="458"/>
      <c r="F32" s="458"/>
      <c r="G32" s="458"/>
      <c r="H32" s="458"/>
      <c r="I32" s="458"/>
      <c r="J32" s="458"/>
      <c r="K32" s="458"/>
      <c r="L32" s="458"/>
      <c r="M32" s="458"/>
      <c r="N32" s="458"/>
      <c r="O32" s="459"/>
      <c r="Q32" s="15"/>
      <c r="R32" s="15"/>
      <c r="S32" s="253"/>
    </row>
    <row r="33" spans="1:19" ht="10.15" customHeight="1">
      <c r="C33" s="76"/>
      <c r="O33" s="77"/>
      <c r="Q33" s="15"/>
      <c r="R33" s="15"/>
      <c r="S33" s="15"/>
    </row>
    <row r="34" spans="1:19" ht="14.25">
      <c r="C34" s="76"/>
      <c r="L34" s="460" t="s">
        <v>425</v>
      </c>
      <c r="M34" s="461"/>
      <c r="N34" s="461"/>
      <c r="O34" s="462"/>
      <c r="Q34" s="15"/>
      <c r="R34" s="15"/>
      <c r="S34" s="15"/>
    </row>
    <row r="35" spans="1:19" ht="13.5">
      <c r="C35" s="76"/>
      <c r="O35" s="78"/>
      <c r="Q35" s="15"/>
      <c r="R35" s="15"/>
      <c r="S35" s="15"/>
    </row>
    <row r="36" spans="1:19" ht="13.5">
      <c r="C36" s="480" t="s">
        <v>431</v>
      </c>
      <c r="D36" s="481"/>
      <c r="E36" s="481"/>
      <c r="F36" s="481"/>
      <c r="G36" s="253" t="s">
        <v>5</v>
      </c>
      <c r="O36" s="77"/>
      <c r="Q36" s="15"/>
      <c r="R36" s="15"/>
      <c r="S36" s="15"/>
    </row>
    <row r="37" spans="1:19" ht="7.5" customHeight="1">
      <c r="C37" s="76"/>
      <c r="O37" s="77"/>
      <c r="Q37" s="15"/>
      <c r="R37" s="15"/>
      <c r="S37" s="253"/>
    </row>
    <row r="38" spans="1:19" ht="13.5">
      <c r="A38" s="17">
        <v>3</v>
      </c>
      <c r="C38" s="76"/>
      <c r="H38" s="206" t="s">
        <v>202</v>
      </c>
      <c r="I38" s="206"/>
      <c r="O38" s="77"/>
      <c r="Q38" s="15"/>
      <c r="R38" s="15"/>
      <c r="S38" s="86"/>
    </row>
    <row r="39" spans="1:19" ht="26.25" customHeight="1">
      <c r="C39" s="76"/>
      <c r="H39" s="18" t="s">
        <v>6</v>
      </c>
      <c r="I39" s="18"/>
      <c r="J39" s="451" t="s">
        <v>426</v>
      </c>
      <c r="K39" s="451"/>
      <c r="L39" s="452"/>
      <c r="M39" s="452"/>
      <c r="N39" s="452"/>
      <c r="O39" s="453"/>
      <c r="Q39" s="15"/>
      <c r="R39" s="15"/>
    </row>
    <row r="40" spans="1:19" ht="26.25" customHeight="1">
      <c r="C40" s="76"/>
      <c r="H40" s="18" t="s">
        <v>7</v>
      </c>
      <c r="I40" s="18"/>
      <c r="J40" s="451" t="s">
        <v>427</v>
      </c>
      <c r="K40" s="451"/>
      <c r="L40" s="452"/>
      <c r="M40" s="452"/>
      <c r="N40" s="452"/>
      <c r="O40" s="453"/>
    </row>
    <row r="41" spans="1:19">
      <c r="C41" s="76"/>
      <c r="J41" s="16" t="s">
        <v>8</v>
      </c>
      <c r="O41" s="77"/>
    </row>
    <row r="42" spans="1:19">
      <c r="C42" s="76"/>
      <c r="J42" s="19" t="s">
        <v>9</v>
      </c>
      <c r="K42" s="19"/>
      <c r="L42" s="497" t="s">
        <v>430</v>
      </c>
      <c r="M42" s="497"/>
      <c r="N42" s="497"/>
      <c r="O42" s="498"/>
    </row>
    <row r="43" spans="1:19" ht="7.5" customHeight="1">
      <c r="C43" s="76"/>
      <c r="J43" s="19"/>
      <c r="K43" s="19"/>
      <c r="O43" s="77"/>
    </row>
    <row r="44" spans="1:19" ht="7.5" customHeight="1">
      <c r="C44" s="76"/>
      <c r="O44" s="77"/>
    </row>
    <row r="45" spans="1:19" ht="30" customHeight="1">
      <c r="A45" s="17">
        <v>4</v>
      </c>
      <c r="C45" s="463" t="s">
        <v>413</v>
      </c>
      <c r="D45" s="464"/>
      <c r="E45" s="464"/>
      <c r="F45" s="464"/>
      <c r="G45" s="464"/>
      <c r="H45" s="464"/>
      <c r="I45" s="464"/>
      <c r="J45" s="464"/>
      <c r="K45" s="464"/>
      <c r="L45" s="464"/>
      <c r="M45" s="464"/>
      <c r="N45" s="464"/>
      <c r="O45" s="465"/>
    </row>
    <row r="46" spans="1:19" ht="7.5" customHeight="1">
      <c r="C46" s="79"/>
      <c r="D46" s="20"/>
      <c r="E46" s="20"/>
      <c r="F46" s="20"/>
      <c r="G46" s="20"/>
      <c r="H46" s="20"/>
      <c r="I46" s="20"/>
      <c r="J46" s="20"/>
      <c r="K46" s="20"/>
      <c r="L46" s="20"/>
      <c r="M46" s="20"/>
      <c r="N46" s="20"/>
      <c r="O46" s="80"/>
    </row>
    <row r="47" spans="1:19" ht="18.75" customHeight="1">
      <c r="C47" s="418" t="s">
        <v>10</v>
      </c>
      <c r="D47" s="419"/>
      <c r="E47" s="420"/>
      <c r="F47" s="471" t="s">
        <v>428</v>
      </c>
      <c r="G47" s="472"/>
      <c r="H47" s="473"/>
      <c r="I47" s="473"/>
      <c r="J47" s="473"/>
      <c r="K47" s="473"/>
      <c r="L47" s="473"/>
      <c r="M47" s="494" t="s">
        <v>406</v>
      </c>
      <c r="N47" s="495"/>
      <c r="O47" s="496"/>
    </row>
    <row r="48" spans="1:19" ht="18.75" customHeight="1">
      <c r="C48" s="421"/>
      <c r="D48" s="422"/>
      <c r="E48" s="423"/>
      <c r="F48" s="474"/>
      <c r="G48" s="475"/>
      <c r="H48" s="475"/>
      <c r="I48" s="475"/>
      <c r="J48" s="475"/>
      <c r="K48" s="475"/>
      <c r="L48" s="475"/>
      <c r="M48" s="466">
        <v>2188</v>
      </c>
      <c r="N48" s="467"/>
      <c r="O48" s="468"/>
    </row>
    <row r="49" spans="3:21" ht="18.75" customHeight="1">
      <c r="C49" s="418" t="s">
        <v>11</v>
      </c>
      <c r="D49" s="446"/>
      <c r="E49" s="447"/>
      <c r="F49" s="476" t="s">
        <v>429</v>
      </c>
      <c r="G49" s="477"/>
      <c r="H49" s="477"/>
      <c r="I49" s="477"/>
      <c r="J49" s="477"/>
      <c r="K49" s="477"/>
      <c r="L49" s="115" t="s">
        <v>134</v>
      </c>
      <c r="M49" s="367"/>
      <c r="N49" s="469" t="s">
        <v>435</v>
      </c>
      <c r="O49" s="470"/>
    </row>
    <row r="50" spans="3:21" ht="18.75" customHeight="1">
      <c r="C50" s="448"/>
      <c r="D50" s="449"/>
      <c r="E50" s="450"/>
      <c r="F50" s="478"/>
      <c r="G50" s="479"/>
      <c r="H50" s="479"/>
      <c r="I50" s="479"/>
      <c r="J50" s="479"/>
      <c r="K50" s="479"/>
      <c r="L50" s="368"/>
      <c r="M50" s="499"/>
      <c r="N50" s="500"/>
      <c r="O50" s="255"/>
    </row>
    <row r="51" spans="3:21" ht="18.75" customHeight="1">
      <c r="C51" s="167" t="s">
        <v>338</v>
      </c>
      <c r="D51" s="168"/>
      <c r="E51" s="168"/>
      <c r="F51" s="283"/>
      <c r="G51" s="283"/>
      <c r="H51" s="283"/>
      <c r="I51" s="283"/>
      <c r="J51" s="283"/>
      <c r="K51" s="283"/>
      <c r="L51" s="284"/>
      <c r="M51" s="285"/>
      <c r="N51" s="369"/>
      <c r="O51" s="286"/>
    </row>
    <row r="52" spans="3:21" ht="37.5" customHeight="1">
      <c r="C52" s="287"/>
      <c r="D52" s="297" t="s">
        <v>17</v>
      </c>
      <c r="E52" s="298" t="s">
        <v>12</v>
      </c>
      <c r="F52" s="482" t="s">
        <v>432</v>
      </c>
      <c r="G52" s="483"/>
      <c r="H52" s="483"/>
      <c r="I52" s="483"/>
      <c r="J52" s="25" t="s">
        <v>47</v>
      </c>
      <c r="K52" s="25"/>
      <c r="L52" s="484" t="s">
        <v>433</v>
      </c>
      <c r="M52" s="484"/>
      <c r="N52" s="485"/>
      <c r="O52" s="486"/>
      <c r="Q52" s="21"/>
    </row>
    <row r="53" spans="3:21" ht="19.5" customHeight="1">
      <c r="C53" s="288"/>
      <c r="D53" s="299" t="s">
        <v>19</v>
      </c>
      <c r="E53" s="300" t="s">
        <v>339</v>
      </c>
      <c r="F53" s="487" t="s">
        <v>340</v>
      </c>
      <c r="G53" s="488"/>
      <c r="H53" s="489"/>
      <c r="I53" s="487" t="s">
        <v>341</v>
      </c>
      <c r="J53" s="490"/>
      <c r="K53" s="491"/>
      <c r="L53" s="492"/>
      <c r="M53" s="493"/>
      <c r="N53" s="370" t="s">
        <v>342</v>
      </c>
      <c r="O53" s="357"/>
      <c r="Q53" s="21"/>
    </row>
    <row r="54" spans="3:21" ht="19.5" customHeight="1">
      <c r="C54" s="288"/>
      <c r="D54" s="287"/>
      <c r="E54" s="302"/>
      <c r="F54" s="487" t="s">
        <v>343</v>
      </c>
      <c r="G54" s="488"/>
      <c r="H54" s="489"/>
      <c r="I54" s="519" t="s">
        <v>344</v>
      </c>
      <c r="J54" s="490"/>
      <c r="K54" s="490"/>
      <c r="L54" s="492">
        <v>16811</v>
      </c>
      <c r="M54" s="493"/>
      <c r="N54" s="370" t="s">
        <v>342</v>
      </c>
      <c r="O54" s="357"/>
      <c r="Q54" s="21"/>
    </row>
    <row r="55" spans="3:21" ht="19.5" customHeight="1">
      <c r="C55" s="288"/>
      <c r="D55" s="520" t="s">
        <v>345</v>
      </c>
      <c r="E55" s="521"/>
      <c r="F55" s="487" t="s">
        <v>346</v>
      </c>
      <c r="G55" s="488"/>
      <c r="H55" s="489"/>
      <c r="I55" s="519" t="s">
        <v>347</v>
      </c>
      <c r="J55" s="490"/>
      <c r="K55" s="490"/>
      <c r="L55" s="492"/>
      <c r="M55" s="493"/>
      <c r="N55" s="370" t="s">
        <v>348</v>
      </c>
      <c r="O55" s="357"/>
      <c r="Q55" s="21"/>
    </row>
    <row r="56" spans="3:21" ht="19.5" customHeight="1">
      <c r="C56" s="288"/>
      <c r="D56" s="520"/>
      <c r="E56" s="521"/>
      <c r="F56" s="487" t="s">
        <v>349</v>
      </c>
      <c r="G56" s="488"/>
      <c r="H56" s="489"/>
      <c r="I56" s="519" t="s">
        <v>350</v>
      </c>
      <c r="J56" s="490"/>
      <c r="K56" s="490"/>
      <c r="L56" s="492"/>
      <c r="M56" s="493"/>
      <c r="N56" s="370" t="s">
        <v>342</v>
      </c>
      <c r="O56" s="357"/>
      <c r="Q56" s="21"/>
    </row>
    <row r="57" spans="3:21" ht="15" customHeight="1">
      <c r="C57" s="288"/>
      <c r="D57" s="287"/>
      <c r="E57" s="302"/>
      <c r="F57" s="165" t="s">
        <v>351</v>
      </c>
      <c r="G57" s="289"/>
      <c r="H57" s="289"/>
      <c r="I57" s="289"/>
      <c r="J57" s="30"/>
      <c r="K57" s="30"/>
      <c r="L57" s="290"/>
      <c r="M57" s="290"/>
      <c r="N57" s="291"/>
      <c r="O57" s="292"/>
      <c r="Q57" s="21"/>
    </row>
    <row r="58" spans="3:21" ht="19.5" customHeight="1">
      <c r="C58" s="288"/>
      <c r="D58" s="307"/>
      <c r="E58" s="308"/>
      <c r="F58" s="412"/>
      <c r="G58" s="413"/>
      <c r="H58" s="413"/>
      <c r="I58" s="413"/>
      <c r="J58" s="413"/>
      <c r="K58" s="413"/>
      <c r="L58" s="413"/>
      <c r="M58" s="413"/>
      <c r="N58" s="413"/>
      <c r="O58" s="414"/>
      <c r="Q58" s="21"/>
    </row>
    <row r="59" spans="3:21" ht="19.5" customHeight="1">
      <c r="C59" s="293"/>
      <c r="D59" s="309" t="s">
        <v>24</v>
      </c>
      <c r="E59" s="310" t="s">
        <v>352</v>
      </c>
      <c r="F59" s="415" t="s">
        <v>437</v>
      </c>
      <c r="G59" s="416"/>
      <c r="H59" s="416"/>
      <c r="I59" s="416"/>
      <c r="J59" s="416"/>
      <c r="K59" s="416"/>
      <c r="L59" s="416"/>
      <c r="M59" s="416"/>
      <c r="N59" s="416"/>
      <c r="O59" s="417"/>
      <c r="Q59" s="21"/>
    </row>
    <row r="60" spans="3:21" ht="45" customHeight="1">
      <c r="C60" s="431" t="s">
        <v>287</v>
      </c>
      <c r="D60" s="432"/>
      <c r="E60" s="433"/>
      <c r="F60" s="434" t="s">
        <v>414</v>
      </c>
      <c r="G60" s="435"/>
      <c r="H60" s="435"/>
      <c r="I60" s="435"/>
      <c r="J60" s="435"/>
      <c r="K60" s="435"/>
      <c r="L60" s="435"/>
      <c r="M60" s="435"/>
      <c r="N60" s="435"/>
      <c r="O60" s="436"/>
      <c r="Q60" s="21"/>
    </row>
    <row r="61" spans="3:21" ht="18.75" customHeight="1">
      <c r="C61" s="167" t="s">
        <v>288</v>
      </c>
      <c r="D61" s="282"/>
      <c r="E61" s="168"/>
      <c r="F61" s="22"/>
      <c r="G61" s="22"/>
      <c r="H61" s="23"/>
      <c r="I61" s="23"/>
      <c r="J61" s="24"/>
      <c r="K61" s="24"/>
      <c r="L61" s="25"/>
      <c r="M61" s="25"/>
      <c r="N61" s="25"/>
      <c r="O61" s="26"/>
      <c r="Q61" s="21"/>
    </row>
    <row r="62" spans="3:21" ht="18.75" customHeight="1">
      <c r="C62" s="437"/>
      <c r="D62" s="428" t="s">
        <v>225</v>
      </c>
      <c r="E62" s="429"/>
      <c r="F62" s="429"/>
      <c r="G62" s="430"/>
      <c r="H62" s="428" t="s">
        <v>242</v>
      </c>
      <c r="I62" s="430"/>
      <c r="J62" s="428" t="s">
        <v>226</v>
      </c>
      <c r="K62" s="429"/>
      <c r="L62" s="430"/>
      <c r="M62" s="428" t="s">
        <v>243</v>
      </c>
      <c r="N62" s="429"/>
      <c r="O62" s="430"/>
      <c r="Q62" s="21"/>
    </row>
    <row r="63" spans="3:21" ht="37.5" customHeight="1">
      <c r="C63" s="437"/>
      <c r="D63" s="405" t="s">
        <v>227</v>
      </c>
      <c r="E63" s="406"/>
      <c r="F63" s="406"/>
      <c r="G63" s="407"/>
      <c r="H63" s="356">
        <f>+別紙!X9</f>
        <v>20</v>
      </c>
      <c r="I63" s="216" t="s">
        <v>4</v>
      </c>
      <c r="J63" s="440" t="s">
        <v>228</v>
      </c>
      <c r="K63" s="441"/>
      <c r="L63" s="442"/>
      <c r="M63" s="438">
        <f>+別紙!X14</f>
        <v>20</v>
      </c>
      <c r="N63" s="439"/>
      <c r="O63" s="371" t="s">
        <v>4</v>
      </c>
      <c r="P63" s="151"/>
      <c r="Q63" s="116"/>
      <c r="R63" s="116"/>
      <c r="S63" s="116"/>
      <c r="T63" s="116"/>
      <c r="U63" s="116"/>
    </row>
    <row r="64" spans="3:21" ht="37.5" customHeight="1">
      <c r="C64" s="437"/>
      <c r="D64" s="405" t="s">
        <v>289</v>
      </c>
      <c r="E64" s="406"/>
      <c r="F64" s="406"/>
      <c r="G64" s="407"/>
      <c r="H64" s="356" t="str">
        <f>+別紙!X10</f>
        <v>0</v>
      </c>
      <c r="I64" s="216" t="s">
        <v>4</v>
      </c>
      <c r="J64" s="440" t="s">
        <v>229</v>
      </c>
      <c r="K64" s="441"/>
      <c r="L64" s="442"/>
      <c r="M64" s="438">
        <f>+別紙!X15</f>
        <v>15</v>
      </c>
      <c r="N64" s="439"/>
      <c r="O64" s="26" t="s">
        <v>4</v>
      </c>
      <c r="P64" s="508"/>
      <c r="Q64" s="509"/>
      <c r="R64" s="509"/>
      <c r="S64" s="509"/>
    </row>
    <row r="65" spans="1:19" ht="37.5" customHeight="1">
      <c r="C65" s="437"/>
      <c r="D65" s="405" t="s">
        <v>290</v>
      </c>
      <c r="E65" s="406"/>
      <c r="F65" s="406"/>
      <c r="G65" s="407"/>
      <c r="H65" s="356" t="str">
        <f>+別紙!X11</f>
        <v>0</v>
      </c>
      <c r="I65" s="216" t="s">
        <v>4</v>
      </c>
      <c r="J65" s="405" t="s">
        <v>230</v>
      </c>
      <c r="K65" s="406"/>
      <c r="L65" s="407"/>
      <c r="M65" s="408" t="str">
        <f>+別紙!X16</f>
        <v>0</v>
      </c>
      <c r="N65" s="409"/>
      <c r="O65" s="256" t="s">
        <v>4</v>
      </c>
      <c r="P65" s="149"/>
      <c r="Q65" s="150"/>
      <c r="R65" s="150"/>
      <c r="S65" s="150"/>
    </row>
    <row r="66" spans="1:19" ht="37.5" customHeight="1">
      <c r="C66" s="372"/>
      <c r="D66" s="405" t="s">
        <v>291</v>
      </c>
      <c r="E66" s="406"/>
      <c r="F66" s="406"/>
      <c r="G66" s="407"/>
      <c r="H66" s="356" t="str">
        <f>+別紙!X12</f>
        <v>0</v>
      </c>
      <c r="I66" s="216" t="s">
        <v>4</v>
      </c>
      <c r="J66" s="405" t="s">
        <v>407</v>
      </c>
      <c r="K66" s="406"/>
      <c r="L66" s="407"/>
      <c r="M66" s="408" t="str">
        <f>+別紙!X17</f>
        <v>0</v>
      </c>
      <c r="N66" s="409"/>
      <c r="O66" s="256" t="s">
        <v>4</v>
      </c>
      <c r="P66" s="149"/>
      <c r="Q66" s="150"/>
      <c r="R66" s="150"/>
      <c r="S66" s="150"/>
    </row>
    <row r="67" spans="1:19" ht="37.5" customHeight="1">
      <c r="C67" s="373"/>
      <c r="D67" s="405" t="s">
        <v>292</v>
      </c>
      <c r="E67" s="406"/>
      <c r="F67" s="406"/>
      <c r="G67" s="407"/>
      <c r="H67" s="356" t="str">
        <f>+別紙!X13</f>
        <v>0</v>
      </c>
      <c r="I67" s="216" t="s">
        <v>4</v>
      </c>
      <c r="J67" s="405" t="s">
        <v>403</v>
      </c>
      <c r="K67" s="406"/>
      <c r="L67" s="407"/>
      <c r="M67" s="517" t="str">
        <f>+別紙!X18</f>
        <v>0</v>
      </c>
      <c r="N67" s="518"/>
      <c r="O67" s="256" t="s">
        <v>4</v>
      </c>
      <c r="P67" s="149"/>
      <c r="Q67" s="150"/>
      <c r="R67" s="150"/>
      <c r="S67" s="150"/>
    </row>
    <row r="68" spans="1:19" ht="30" customHeight="1">
      <c r="C68" s="410" t="s">
        <v>322</v>
      </c>
      <c r="D68" s="411"/>
      <c r="E68" s="411"/>
      <c r="F68" s="411"/>
      <c r="G68" s="411"/>
      <c r="H68" s="411"/>
      <c r="I68" s="411"/>
      <c r="J68" s="273"/>
      <c r="K68" s="273"/>
      <c r="L68" s="273"/>
      <c r="M68" s="274"/>
      <c r="N68" s="274"/>
      <c r="O68" s="275"/>
      <c r="P68" s="272"/>
      <c r="Q68" s="150"/>
      <c r="R68" s="150"/>
      <c r="S68" s="150"/>
    </row>
    <row r="69" spans="1:19" ht="15" customHeight="1">
      <c r="C69" s="276"/>
      <c r="D69" s="389" t="s">
        <v>326</v>
      </c>
      <c r="E69" s="390"/>
      <c r="F69" s="390"/>
      <c r="G69" s="390"/>
      <c r="H69" s="390"/>
      <c r="I69" s="391"/>
      <c r="J69" s="389" t="s">
        <v>415</v>
      </c>
      <c r="K69" s="510"/>
      <c r="L69" s="510"/>
      <c r="M69" s="281">
        <v>61.5</v>
      </c>
      <c r="N69" s="274" t="s">
        <v>323</v>
      </c>
      <c r="O69" s="275"/>
      <c r="P69" s="272"/>
      <c r="Q69" s="150"/>
      <c r="R69" s="150"/>
      <c r="S69" s="150"/>
    </row>
    <row r="70" spans="1:19" ht="15" customHeight="1">
      <c r="C70" s="276"/>
      <c r="D70" s="392"/>
      <c r="E70" s="393"/>
      <c r="F70" s="393"/>
      <c r="G70" s="393"/>
      <c r="H70" s="393"/>
      <c r="I70" s="394"/>
      <c r="J70" s="511" t="s">
        <v>416</v>
      </c>
      <c r="K70" s="512"/>
      <c r="L70" s="512"/>
      <c r="M70" s="311">
        <f>SUM(別紙!G19:J19,別紙!N19:W19)</f>
        <v>8.0299999999999994</v>
      </c>
      <c r="N70" s="278" t="s">
        <v>325</v>
      </c>
      <c r="O70" s="279"/>
      <c r="P70" s="272"/>
      <c r="Q70" s="150"/>
      <c r="R70" s="150"/>
      <c r="S70" s="150"/>
    </row>
    <row r="71" spans="1:19" ht="16.5" customHeight="1">
      <c r="C71" s="276"/>
      <c r="D71" s="513" t="s">
        <v>324</v>
      </c>
      <c r="E71" s="411"/>
      <c r="F71" s="411"/>
      <c r="G71" s="411"/>
      <c r="H71" s="411"/>
      <c r="I71" s="411"/>
      <c r="J71" s="273"/>
      <c r="K71" s="280"/>
      <c r="L71" s="273"/>
      <c r="M71" s="274"/>
      <c r="N71" s="274"/>
      <c r="O71" s="275"/>
      <c r="P71" s="272"/>
      <c r="Q71" s="150"/>
      <c r="R71" s="150"/>
      <c r="S71" s="150"/>
    </row>
    <row r="72" spans="1:19" ht="45" customHeight="1">
      <c r="C72" s="277"/>
      <c r="D72" s="514" t="s">
        <v>436</v>
      </c>
      <c r="E72" s="515"/>
      <c r="F72" s="515"/>
      <c r="G72" s="515"/>
      <c r="H72" s="515"/>
      <c r="I72" s="515"/>
      <c r="J72" s="515"/>
      <c r="K72" s="515"/>
      <c r="L72" s="515"/>
      <c r="M72" s="515"/>
      <c r="N72" s="515"/>
      <c r="O72" s="516"/>
      <c r="P72" s="272"/>
      <c r="Q72" s="377" t="s">
        <v>408</v>
      </c>
      <c r="R72" s="150"/>
      <c r="S72" s="150"/>
    </row>
    <row r="73" spans="1:19" ht="22.5" customHeight="1">
      <c r="C73" s="503" t="s">
        <v>15</v>
      </c>
      <c r="D73" s="504"/>
      <c r="E73" s="505"/>
      <c r="F73" s="443"/>
      <c r="G73" s="444"/>
      <c r="H73" s="444"/>
      <c r="I73" s="444"/>
      <c r="J73" s="444"/>
      <c r="K73" s="444"/>
      <c r="L73" s="444"/>
      <c r="M73" s="444"/>
      <c r="N73" s="444"/>
      <c r="O73" s="445"/>
    </row>
    <row r="74" spans="1:19" ht="10.15" customHeight="1">
      <c r="C74" s="374"/>
      <c r="D74" s="375"/>
      <c r="E74" s="375"/>
      <c r="F74" s="27"/>
      <c r="G74" s="27"/>
      <c r="H74" s="28"/>
      <c r="I74" s="28"/>
      <c r="J74" s="29"/>
      <c r="K74" s="29"/>
      <c r="L74" s="30"/>
      <c r="M74" s="30"/>
      <c r="N74" s="30"/>
      <c r="O74" s="28"/>
    </row>
    <row r="75" spans="1:19" ht="15" customHeight="1">
      <c r="C75" s="501" t="s">
        <v>379</v>
      </c>
      <c r="D75" s="502"/>
      <c r="E75" s="502"/>
      <c r="F75" s="502"/>
      <c r="G75" s="502"/>
      <c r="H75" s="502"/>
      <c r="I75" s="502"/>
      <c r="J75" s="502"/>
      <c r="K75" s="502"/>
      <c r="L75" s="502"/>
      <c r="M75" s="502"/>
      <c r="N75" s="502"/>
      <c r="O75" s="502"/>
    </row>
    <row r="76" spans="1:19" ht="13.5">
      <c r="C76" s="165" t="s">
        <v>180</v>
      </c>
      <c r="D76" s="375"/>
      <c r="E76" s="375"/>
      <c r="F76" s="27"/>
      <c r="G76" s="27"/>
      <c r="H76" s="28"/>
      <c r="I76" s="28"/>
      <c r="J76" s="29"/>
      <c r="K76" s="29"/>
      <c r="L76" s="30"/>
      <c r="M76" s="30"/>
      <c r="N76" s="30"/>
      <c r="O76" s="31"/>
    </row>
    <row r="77" spans="1:19" ht="15" customHeight="1">
      <c r="A77" s="17">
        <v>11</v>
      </c>
      <c r="C77" s="376"/>
      <c r="D77" s="32"/>
      <c r="E77" s="32"/>
      <c r="F77" s="32"/>
      <c r="G77" s="32"/>
      <c r="H77" s="32"/>
      <c r="I77" s="32"/>
      <c r="J77" s="32"/>
      <c r="K77" s="32"/>
      <c r="L77" s="32"/>
      <c r="M77" s="32"/>
      <c r="N77" s="32"/>
      <c r="O77" s="33"/>
    </row>
    <row r="78" spans="1:19" ht="15" customHeight="1">
      <c r="C78" s="169">
        <v>1</v>
      </c>
      <c r="D78" s="426" t="s">
        <v>417</v>
      </c>
      <c r="E78" s="426"/>
      <c r="F78" s="426"/>
      <c r="G78" s="426"/>
      <c r="H78" s="426"/>
      <c r="I78" s="426"/>
      <c r="J78" s="426"/>
      <c r="K78" s="426"/>
      <c r="L78" s="426"/>
      <c r="M78" s="426"/>
      <c r="N78" s="426"/>
      <c r="O78" s="427"/>
    </row>
    <row r="79" spans="1:19" ht="15" customHeight="1">
      <c r="C79" s="169">
        <v>2</v>
      </c>
      <c r="D79" s="426" t="s">
        <v>358</v>
      </c>
      <c r="E79" s="426"/>
      <c r="F79" s="426"/>
      <c r="G79" s="426"/>
      <c r="H79" s="426"/>
      <c r="I79" s="426"/>
      <c r="J79" s="426"/>
      <c r="K79" s="426"/>
      <c r="L79" s="426"/>
      <c r="M79" s="426"/>
      <c r="N79" s="426"/>
      <c r="O79" s="427"/>
    </row>
    <row r="80" spans="1:19" ht="15" customHeight="1">
      <c r="C80" s="169"/>
      <c r="D80" s="506" t="s">
        <v>353</v>
      </c>
      <c r="E80" s="506"/>
      <c r="F80" s="506"/>
      <c r="G80" s="506"/>
      <c r="H80" s="506"/>
      <c r="I80" s="506"/>
      <c r="J80" s="506"/>
      <c r="K80" s="506"/>
      <c r="L80" s="506"/>
      <c r="M80" s="506"/>
      <c r="N80" s="506"/>
      <c r="O80" s="507"/>
    </row>
    <row r="81" spans="3:28" ht="39" customHeight="1">
      <c r="C81" s="169"/>
      <c r="D81" s="506" t="s">
        <v>354</v>
      </c>
      <c r="E81" s="506"/>
      <c r="F81" s="506"/>
      <c r="G81" s="506"/>
      <c r="H81" s="506"/>
      <c r="I81" s="506"/>
      <c r="J81" s="506"/>
      <c r="K81" s="506"/>
      <c r="L81" s="506"/>
      <c r="M81" s="506"/>
      <c r="N81" s="506"/>
      <c r="O81" s="507"/>
    </row>
    <row r="82" spans="3:28" s="16" customFormat="1" ht="28.15" customHeight="1">
      <c r="C82" s="169">
        <v>3</v>
      </c>
      <c r="D82" s="426" t="s">
        <v>418</v>
      </c>
      <c r="E82" s="426"/>
      <c r="F82" s="426"/>
      <c r="G82" s="426"/>
      <c r="H82" s="426"/>
      <c r="I82" s="426"/>
      <c r="J82" s="426"/>
      <c r="K82" s="426"/>
      <c r="L82" s="426"/>
      <c r="M82" s="426"/>
      <c r="N82" s="426"/>
      <c r="O82" s="427"/>
    </row>
    <row r="83" spans="3:28" s="16" customFormat="1" ht="28.15" customHeight="1">
      <c r="C83" s="169">
        <v>4</v>
      </c>
      <c r="D83" s="426" t="s">
        <v>419</v>
      </c>
      <c r="E83" s="426"/>
      <c r="F83" s="426"/>
      <c r="G83" s="426"/>
      <c r="H83" s="426"/>
      <c r="I83" s="426"/>
      <c r="J83" s="426"/>
      <c r="K83" s="426"/>
      <c r="L83" s="426"/>
      <c r="M83" s="426"/>
      <c r="N83" s="426"/>
      <c r="O83" s="427"/>
    </row>
    <row r="84" spans="3:28" s="16" customFormat="1" ht="15" customHeight="1">
      <c r="C84" s="169"/>
      <c r="D84" s="170" t="s">
        <v>383</v>
      </c>
      <c r="E84" s="426" t="s">
        <v>294</v>
      </c>
      <c r="F84" s="426"/>
      <c r="G84" s="426"/>
      <c r="H84" s="426"/>
      <c r="I84" s="426"/>
      <c r="J84" s="426"/>
      <c r="K84" s="426"/>
      <c r="L84" s="426"/>
      <c r="M84" s="426"/>
      <c r="N84" s="426"/>
      <c r="O84" s="427"/>
    </row>
    <row r="85" spans="3:28" s="16" customFormat="1" ht="15" customHeight="1">
      <c r="C85" s="169"/>
      <c r="D85" s="170" t="s">
        <v>381</v>
      </c>
      <c r="E85" s="426" t="s">
        <v>390</v>
      </c>
      <c r="F85" s="426"/>
      <c r="G85" s="426"/>
      <c r="H85" s="426"/>
      <c r="I85" s="426"/>
      <c r="J85" s="426"/>
      <c r="K85" s="426"/>
      <c r="L85" s="426"/>
      <c r="M85" s="426"/>
      <c r="N85" s="426"/>
      <c r="O85" s="427"/>
      <c r="Q85" s="246" t="s">
        <v>40</v>
      </c>
      <c r="U85"/>
      <c r="V85"/>
    </row>
    <row r="86" spans="3:28" s="16" customFormat="1" ht="15" customHeight="1">
      <c r="C86" s="169"/>
      <c r="D86" s="170" t="s">
        <v>384</v>
      </c>
      <c r="E86" s="426" t="s">
        <v>391</v>
      </c>
      <c r="F86" s="426"/>
      <c r="G86" s="426"/>
      <c r="H86" s="426"/>
      <c r="I86" s="426"/>
      <c r="J86" s="426"/>
      <c r="K86" s="426"/>
      <c r="L86" s="426"/>
      <c r="M86" s="426"/>
      <c r="N86" s="426"/>
      <c r="O86" s="427"/>
      <c r="Q86" s="246" t="s">
        <v>41</v>
      </c>
      <c r="R86" s="1"/>
      <c r="T86" s="2"/>
      <c r="U86" s="2"/>
    </row>
    <row r="87" spans="3:28" s="16" customFormat="1" ht="15" customHeight="1">
      <c r="C87" s="169"/>
      <c r="D87" s="170" t="s">
        <v>385</v>
      </c>
      <c r="E87" s="426" t="s">
        <v>392</v>
      </c>
      <c r="F87" s="426"/>
      <c r="G87" s="426"/>
      <c r="H87" s="426"/>
      <c r="I87" s="426"/>
      <c r="J87" s="426"/>
      <c r="K87" s="426"/>
      <c r="L87" s="426"/>
      <c r="M87" s="426"/>
      <c r="N87" s="426"/>
      <c r="O87" s="427"/>
      <c r="Q87" s="246" t="s">
        <v>42</v>
      </c>
      <c r="R87" s="1"/>
      <c r="T87" s="2"/>
      <c r="U87" s="2"/>
    </row>
    <row r="88" spans="3:28" s="16" customFormat="1" ht="15" customHeight="1">
      <c r="C88" s="169"/>
      <c r="D88" s="170" t="s">
        <v>386</v>
      </c>
      <c r="E88" s="426" t="s">
        <v>393</v>
      </c>
      <c r="F88" s="426"/>
      <c r="G88" s="426"/>
      <c r="H88" s="426"/>
      <c r="I88" s="426"/>
      <c r="J88" s="426"/>
      <c r="K88" s="426"/>
      <c r="L88" s="426"/>
      <c r="M88" s="426"/>
      <c r="N88" s="426"/>
      <c r="O88" s="427"/>
      <c r="Q88" s="246" t="s">
        <v>44</v>
      </c>
      <c r="T88" s="2"/>
      <c r="U88" s="2"/>
    </row>
    <row r="89" spans="3:28" s="16" customFormat="1" ht="15" customHeight="1">
      <c r="C89" s="169"/>
      <c r="D89" s="170" t="s">
        <v>387</v>
      </c>
      <c r="E89" s="426" t="s">
        <v>238</v>
      </c>
      <c r="F89" s="426"/>
      <c r="G89" s="426"/>
      <c r="H89" s="426"/>
      <c r="I89" s="426"/>
      <c r="J89" s="426"/>
      <c r="K89" s="426"/>
      <c r="L89" s="426"/>
      <c r="M89" s="426"/>
      <c r="N89" s="426"/>
      <c r="O89" s="427"/>
      <c r="Q89" s="246" t="s">
        <v>43</v>
      </c>
      <c r="T89" s="2"/>
      <c r="U89" s="2"/>
    </row>
    <row r="90" spans="3:28" s="16" customFormat="1" ht="15" customHeight="1">
      <c r="C90" s="169"/>
      <c r="D90" s="170" t="s">
        <v>388</v>
      </c>
      <c r="E90" s="426" t="s">
        <v>394</v>
      </c>
      <c r="F90" s="426"/>
      <c r="G90" s="426"/>
      <c r="H90" s="426"/>
      <c r="I90" s="426"/>
      <c r="J90" s="426"/>
      <c r="K90" s="426"/>
      <c r="L90" s="426"/>
      <c r="M90" s="426"/>
      <c r="N90" s="426"/>
      <c r="O90" s="427"/>
      <c r="R90" s="36"/>
      <c r="T90" s="2"/>
      <c r="U90" s="2"/>
    </row>
    <row r="91" spans="3:28" s="16" customFormat="1" ht="15" customHeight="1">
      <c r="C91" s="169"/>
      <c r="D91" s="170" t="s">
        <v>389</v>
      </c>
      <c r="E91" s="426" t="s">
        <v>395</v>
      </c>
      <c r="F91" s="426"/>
      <c r="G91" s="426"/>
      <c r="H91" s="426"/>
      <c r="I91" s="426"/>
      <c r="J91" s="426"/>
      <c r="K91" s="426"/>
      <c r="L91" s="426"/>
      <c r="M91" s="426"/>
      <c r="N91" s="426"/>
      <c r="O91" s="427"/>
      <c r="Q91" s="19"/>
      <c r="R91" s="19"/>
      <c r="S91" s="19"/>
      <c r="T91" s="19"/>
      <c r="U91" s="19"/>
      <c r="V91" s="19"/>
      <c r="W91" s="19"/>
      <c r="X91" s="19"/>
      <c r="Y91" s="19"/>
      <c r="Z91" s="19"/>
    </row>
    <row r="92" spans="3:28" s="16" customFormat="1" ht="15" customHeight="1">
      <c r="C92" s="169"/>
      <c r="D92" s="170" t="s">
        <v>382</v>
      </c>
      <c r="E92" s="426" t="s">
        <v>396</v>
      </c>
      <c r="F92" s="426"/>
      <c r="G92" s="426"/>
      <c r="H92" s="426"/>
      <c r="I92" s="426"/>
      <c r="J92" s="426"/>
      <c r="K92" s="426"/>
      <c r="L92" s="426"/>
      <c r="M92" s="426"/>
      <c r="N92" s="426"/>
      <c r="O92" s="427"/>
      <c r="Q92" s="211"/>
      <c r="R92" s="211"/>
      <c r="S92" s="211"/>
      <c r="T92" s="211"/>
      <c r="U92" s="211"/>
      <c r="V92" s="211"/>
      <c r="W92" s="211"/>
      <c r="X92" s="211"/>
      <c r="Y92" s="211"/>
      <c r="Z92" s="211"/>
      <c r="AA92"/>
    </row>
    <row r="93" spans="3:28" s="16" customFormat="1" ht="15" customHeight="1">
      <c r="C93" s="169"/>
      <c r="D93" s="170" t="s">
        <v>233</v>
      </c>
      <c r="E93" s="426" t="s">
        <v>239</v>
      </c>
      <c r="F93" s="426"/>
      <c r="G93" s="426"/>
      <c r="H93" s="426"/>
      <c r="I93" s="426"/>
      <c r="J93" s="426"/>
      <c r="K93" s="426"/>
      <c r="L93" s="426"/>
      <c r="M93" s="426"/>
      <c r="N93" s="426"/>
      <c r="O93" s="427"/>
      <c r="Q93" s="3"/>
      <c r="R93" s="3"/>
      <c r="S93" s="3"/>
      <c r="T93" s="3"/>
      <c r="U93" s="3"/>
      <c r="V93" s="3"/>
      <c r="W93" s="3"/>
      <c r="X93" s="3"/>
      <c r="Y93" s="3"/>
      <c r="AA93" s="89"/>
    </row>
    <row r="94" spans="3:28" s="16" customFormat="1" ht="28.15" customHeight="1">
      <c r="C94" s="169"/>
      <c r="D94" s="170" t="s">
        <v>234</v>
      </c>
      <c r="E94" s="426" t="s">
        <v>377</v>
      </c>
      <c r="F94" s="426"/>
      <c r="G94" s="426"/>
      <c r="H94" s="426"/>
      <c r="I94" s="426"/>
      <c r="J94" s="426"/>
      <c r="K94" s="426"/>
      <c r="L94" s="426"/>
      <c r="M94" s="426"/>
      <c r="N94" s="426"/>
      <c r="O94" s="427"/>
      <c r="Q94" s="3"/>
      <c r="R94" s="3"/>
      <c r="S94" s="3"/>
      <c r="T94" s="3"/>
      <c r="U94" s="89"/>
      <c r="V94" s="3"/>
      <c r="W94" s="3"/>
      <c r="X94" s="3"/>
      <c r="Y94" s="3"/>
      <c r="AA94" s="89"/>
    </row>
    <row r="95" spans="3:28" s="16" customFormat="1" ht="15" customHeight="1">
      <c r="C95" s="169"/>
      <c r="D95" s="170" t="s">
        <v>235</v>
      </c>
      <c r="E95" s="426" t="s">
        <v>240</v>
      </c>
      <c r="F95" s="426"/>
      <c r="G95" s="426"/>
      <c r="H95" s="426"/>
      <c r="I95" s="426"/>
      <c r="J95" s="426"/>
      <c r="K95" s="426"/>
      <c r="L95" s="426"/>
      <c r="M95" s="426"/>
      <c r="N95" s="426"/>
      <c r="O95" s="427"/>
      <c r="Q95" s="89"/>
      <c r="R95" s="3"/>
      <c r="S95" s="3"/>
      <c r="T95" s="3"/>
      <c r="U95" s="3"/>
      <c r="V95" s="3"/>
      <c r="W95" s="3"/>
      <c r="X95" s="3"/>
      <c r="Y95" s="3"/>
      <c r="AA95" s="89"/>
      <c r="AB95" s="212"/>
    </row>
    <row r="96" spans="3:28" s="16" customFormat="1" ht="28.15" customHeight="1">
      <c r="C96" s="169"/>
      <c r="D96" s="170" t="s">
        <v>236</v>
      </c>
      <c r="E96" s="426" t="s">
        <v>378</v>
      </c>
      <c r="F96" s="426"/>
      <c r="G96" s="426"/>
      <c r="H96" s="426"/>
      <c r="I96" s="426"/>
      <c r="J96" s="426"/>
      <c r="K96" s="426"/>
      <c r="L96" s="426"/>
      <c r="M96" s="426"/>
      <c r="N96" s="426"/>
      <c r="O96" s="427"/>
      <c r="Q96" s="3"/>
      <c r="R96" s="3"/>
      <c r="S96" s="3"/>
      <c r="T96" s="3"/>
      <c r="U96" s="89"/>
      <c r="V96" s="3"/>
      <c r="W96" s="3"/>
      <c r="X96" s="3"/>
      <c r="Y96" s="3"/>
      <c r="Z96" s="3"/>
      <c r="AA96" s="89"/>
    </row>
    <row r="97" spans="1:27" ht="28.15" customHeight="1">
      <c r="A97" s="16"/>
      <c r="B97" s="16"/>
      <c r="C97" s="169"/>
      <c r="D97" s="170" t="s">
        <v>237</v>
      </c>
      <c r="E97" s="426" t="s">
        <v>241</v>
      </c>
      <c r="F97" s="426"/>
      <c r="G97" s="426"/>
      <c r="H97" s="426"/>
      <c r="I97" s="426"/>
      <c r="J97" s="426"/>
      <c r="K97" s="426"/>
      <c r="L97" s="426"/>
      <c r="M97" s="426"/>
      <c r="N97" s="426"/>
      <c r="O97" s="427"/>
      <c r="Q97" s="3"/>
      <c r="R97" s="3"/>
      <c r="S97" s="3"/>
      <c r="T97" s="3"/>
      <c r="U97" s="3"/>
      <c r="V97" s="3"/>
      <c r="W97" s="3"/>
      <c r="X97" s="3"/>
      <c r="Y97" s="3"/>
      <c r="Z97" s="3"/>
      <c r="AA97" s="3"/>
    </row>
    <row r="98" spans="1:27" ht="28.15" customHeight="1">
      <c r="A98" s="16"/>
      <c r="B98" s="16"/>
      <c r="C98" s="169">
        <v>5</v>
      </c>
      <c r="D98" s="426" t="s">
        <v>360</v>
      </c>
      <c r="E98" s="426"/>
      <c r="F98" s="426"/>
      <c r="G98" s="426"/>
      <c r="H98" s="426"/>
      <c r="I98" s="426"/>
      <c r="J98" s="426"/>
      <c r="K98" s="426"/>
      <c r="L98" s="426"/>
      <c r="M98" s="426"/>
      <c r="N98" s="426"/>
      <c r="O98" s="427"/>
      <c r="Q98" s="3"/>
      <c r="R98" s="3"/>
      <c r="S98" s="3"/>
      <c r="T98" s="3"/>
      <c r="U98" s="3"/>
      <c r="V98" s="3"/>
      <c r="W98" s="3"/>
      <c r="X98" s="3"/>
      <c r="Y98" s="3"/>
      <c r="Z98" s="3"/>
      <c r="AA98" s="3"/>
    </row>
    <row r="99" spans="1:27" ht="66" customHeight="1">
      <c r="A99" s="16"/>
      <c r="B99" s="16"/>
      <c r="C99" s="169">
        <v>6</v>
      </c>
      <c r="D99" s="506" t="s">
        <v>420</v>
      </c>
      <c r="E99" s="506"/>
      <c r="F99" s="506"/>
      <c r="G99" s="506"/>
      <c r="H99" s="506"/>
      <c r="I99" s="506"/>
      <c r="J99" s="506"/>
      <c r="K99" s="506"/>
      <c r="L99" s="506"/>
      <c r="M99" s="506"/>
      <c r="N99" s="506"/>
      <c r="O99" s="507"/>
      <c r="Q99" s="3"/>
      <c r="R99" s="3"/>
      <c r="S99" s="3"/>
      <c r="T99" s="3"/>
      <c r="U99" s="3"/>
      <c r="V99" s="3"/>
      <c r="W99" s="3"/>
      <c r="X99" s="3"/>
      <c r="Y99" s="3"/>
      <c r="Z99" s="3"/>
      <c r="AA99" s="3"/>
    </row>
    <row r="100" spans="1:27" ht="15" customHeight="1">
      <c r="A100" s="16"/>
      <c r="B100" s="16"/>
      <c r="C100" s="169">
        <v>7</v>
      </c>
      <c r="D100" s="426" t="s">
        <v>359</v>
      </c>
      <c r="E100" s="426"/>
      <c r="F100" s="426"/>
      <c r="G100" s="426"/>
      <c r="H100" s="426"/>
      <c r="I100" s="426"/>
      <c r="J100" s="426"/>
      <c r="K100" s="426"/>
      <c r="L100" s="426"/>
      <c r="M100" s="426"/>
      <c r="N100" s="426"/>
      <c r="O100" s="427"/>
      <c r="Q100"/>
      <c r="R100"/>
      <c r="S100"/>
      <c r="T100"/>
      <c r="U100"/>
      <c r="V100"/>
      <c r="W100"/>
      <c r="X100"/>
      <c r="Y100"/>
      <c r="Z100"/>
    </row>
    <row r="101" spans="1:27" ht="13.15" customHeight="1">
      <c r="C101" s="171"/>
      <c r="D101" s="34"/>
      <c r="E101" s="34"/>
      <c r="F101" s="34"/>
      <c r="G101" s="34"/>
      <c r="H101" s="34"/>
      <c r="I101" s="34"/>
      <c r="J101" s="34"/>
      <c r="K101" s="34"/>
      <c r="L101" s="34"/>
      <c r="M101" s="34"/>
      <c r="N101" s="34"/>
      <c r="O101" s="35"/>
      <c r="Q101" s="247" t="s">
        <v>45</v>
      </c>
      <c r="R101" s="247" t="s">
        <v>80</v>
      </c>
      <c r="S101"/>
      <c r="T101"/>
      <c r="U101"/>
      <c r="V101"/>
      <c r="W101"/>
      <c r="X101"/>
      <c r="Y101"/>
      <c r="Z101"/>
    </row>
    <row r="102" spans="1:27" ht="13.5">
      <c r="Q102" s="247" t="s">
        <v>78</v>
      </c>
      <c r="R102" s="247" t="s">
        <v>205</v>
      </c>
      <c r="S102"/>
      <c r="T102"/>
      <c r="U102"/>
      <c r="V102"/>
      <c r="W102"/>
      <c r="X102"/>
      <c r="Y102"/>
      <c r="Z102"/>
    </row>
    <row r="103" spans="1:27" ht="13.5">
      <c r="Q103" s="247"/>
      <c r="R103"/>
      <c r="S103"/>
      <c r="T103"/>
      <c r="U103"/>
      <c r="V103"/>
      <c r="W103"/>
      <c r="X103"/>
      <c r="Y103"/>
      <c r="Z103"/>
    </row>
    <row r="104" spans="1:27" ht="13.5">
      <c r="Q104" s="247" t="s">
        <v>89</v>
      </c>
      <c r="R104"/>
    </row>
    <row r="105" spans="1:27" ht="13.5">
      <c r="Q105" s="247" t="s">
        <v>90</v>
      </c>
      <c r="R105"/>
    </row>
    <row r="106" spans="1:27" ht="13.5">
      <c r="Q106" s="247" t="s">
        <v>91</v>
      </c>
      <c r="R106"/>
    </row>
    <row r="107" spans="1:27" ht="13.5">
      <c r="Q107" s="247" t="s">
        <v>92</v>
      </c>
      <c r="R107"/>
    </row>
    <row r="108" spans="1:27" ht="13.5">
      <c r="Q108" s="247" t="s">
        <v>93</v>
      </c>
      <c r="R108"/>
    </row>
    <row r="109" spans="1:27" ht="13.5">
      <c r="Q109" s="247" t="s">
        <v>94</v>
      </c>
    </row>
    <row r="110" spans="1:27" ht="13.5">
      <c r="Q110" s="247" t="s">
        <v>95</v>
      </c>
    </row>
    <row r="111" spans="1:27" ht="13.5">
      <c r="Q111" s="247" t="s">
        <v>96</v>
      </c>
    </row>
    <row r="112" spans="1:27" ht="13.5">
      <c r="Q112" s="247" t="s">
        <v>97</v>
      </c>
    </row>
    <row r="113" spans="17:17" ht="13.5">
      <c r="Q113" s="247" t="s">
        <v>100</v>
      </c>
    </row>
    <row r="114" spans="17:17" ht="13.5">
      <c r="Q114" s="247" t="s">
        <v>101</v>
      </c>
    </row>
    <row r="115" spans="17:17" ht="13.5">
      <c r="Q115" s="247" t="s">
        <v>102</v>
      </c>
    </row>
    <row r="116" spans="17:17" ht="13.5">
      <c r="Q116" s="247" t="s">
        <v>103</v>
      </c>
    </row>
    <row r="117" spans="17:17" ht="13.5">
      <c r="Q117" s="247" t="s">
        <v>104</v>
      </c>
    </row>
    <row r="118" spans="17:17" ht="13.5">
      <c r="Q118" s="247" t="s">
        <v>105</v>
      </c>
    </row>
    <row r="119" spans="17:17" ht="13.5">
      <c r="Q119" s="247" t="s">
        <v>98</v>
      </c>
    </row>
    <row r="120" spans="17:17" ht="13.5">
      <c r="Q120" s="247" t="s">
        <v>106</v>
      </c>
    </row>
    <row r="121" spans="17:17" ht="13.5">
      <c r="Q121" s="247" t="s">
        <v>107</v>
      </c>
    </row>
    <row r="122" spans="17:17" ht="13.5">
      <c r="Q122" s="247" t="s">
        <v>108</v>
      </c>
    </row>
    <row r="123" spans="17:17" ht="13.5">
      <c r="Q123" s="247" t="s">
        <v>109</v>
      </c>
    </row>
    <row r="124" spans="17:17" ht="13.5">
      <c r="Q124" s="247" t="s">
        <v>110</v>
      </c>
    </row>
    <row r="125" spans="17:17" ht="13.5">
      <c r="Q125" s="247" t="s">
        <v>111</v>
      </c>
    </row>
    <row r="126" spans="17:17" ht="13.5">
      <c r="Q126" s="247" t="s">
        <v>112</v>
      </c>
    </row>
    <row r="127" spans="17:17" ht="13.5">
      <c r="Q127" s="247" t="s">
        <v>113</v>
      </c>
    </row>
    <row r="128" spans="17:17" ht="13.5">
      <c r="Q128" s="247" t="s">
        <v>114</v>
      </c>
    </row>
    <row r="129" spans="17:17" ht="13.5">
      <c r="Q129" s="247" t="s">
        <v>115</v>
      </c>
    </row>
    <row r="130" spans="17:17" ht="13.5">
      <c r="Q130" s="247" t="s">
        <v>116</v>
      </c>
    </row>
    <row r="131" spans="17:17" ht="13.5">
      <c r="Q131" s="247" t="s">
        <v>99</v>
      </c>
    </row>
    <row r="132" spans="17:17" ht="13.5">
      <c r="Q132" s="247" t="s">
        <v>117</v>
      </c>
    </row>
    <row r="133" spans="17:17" ht="13.5">
      <c r="Q133" s="247" t="s">
        <v>118</v>
      </c>
    </row>
    <row r="134" spans="17:17" ht="13.5">
      <c r="Q134" s="247" t="s">
        <v>119</v>
      </c>
    </row>
    <row r="135" spans="17:17" ht="13.5">
      <c r="Q135" s="247" t="s">
        <v>120</v>
      </c>
    </row>
    <row r="136" spans="17:17" ht="13.5">
      <c r="Q136" s="247" t="s">
        <v>121</v>
      </c>
    </row>
    <row r="137" spans="17:17" ht="13.5">
      <c r="Q137" s="247" t="s">
        <v>122</v>
      </c>
    </row>
    <row r="138" spans="17:17" ht="13.5">
      <c r="Q138" s="248" t="s">
        <v>123</v>
      </c>
    </row>
    <row r="139" spans="17:17" ht="13.5">
      <c r="Q139" s="248" t="s">
        <v>124</v>
      </c>
    </row>
    <row r="140" spans="17:17" ht="13.5">
      <c r="Q140" s="248" t="s">
        <v>125</v>
      </c>
    </row>
    <row r="141" spans="17:17" ht="13.5">
      <c r="Q141" s="248" t="s">
        <v>126</v>
      </c>
    </row>
    <row r="142" spans="17:17" ht="13.5">
      <c r="Q142" s="248" t="s">
        <v>127</v>
      </c>
    </row>
    <row r="143" spans="17:17" ht="13.5">
      <c r="Q143" s="248" t="s">
        <v>128</v>
      </c>
    </row>
    <row r="144" spans="17:17" ht="13.5">
      <c r="Q144" s="248" t="s">
        <v>335</v>
      </c>
    </row>
    <row r="145" spans="17:17" ht="13.5">
      <c r="Q145" s="248" t="s">
        <v>336</v>
      </c>
    </row>
    <row r="146" spans="17:17" ht="13.5">
      <c r="Q146" s="248" t="s">
        <v>337</v>
      </c>
    </row>
    <row r="147" spans="17:17">
      <c r="Q147" s="246"/>
    </row>
    <row r="148" spans="17:17" ht="13.5">
      <c r="Q148" s="247" t="s">
        <v>132</v>
      </c>
    </row>
    <row r="149" spans="17:17">
      <c r="Q149" s="246" t="s">
        <v>129</v>
      </c>
    </row>
    <row r="150" spans="17:17">
      <c r="Q150" s="16" t="s">
        <v>131</v>
      </c>
    </row>
  </sheetData>
  <sheetProtection algorithmName="SHA-512" hashValue="cY9hJYdQkiXykI5LPu3ot+beloOIdKfDPqO0ZcFtYJ3jB2bxTGbHHsb94E4drXRrXHuEnBpcVqC/aY4yS8owjA==" saltValue="Su8VM5o/+HWWbxPdwoJ7/A==" spinCount="100000" sheet="1" objects="1" scenarios="1"/>
  <mergeCells count="95">
    <mergeCell ref="F54:H54"/>
    <mergeCell ref="I54:K54"/>
    <mergeCell ref="L54:M54"/>
    <mergeCell ref="D55:E56"/>
    <mergeCell ref="F55:H55"/>
    <mergeCell ref="I55:K55"/>
    <mergeCell ref="L55:M55"/>
    <mergeCell ref="F56:H56"/>
    <mergeCell ref="I56:K56"/>
    <mergeCell ref="L56:M56"/>
    <mergeCell ref="P64:S64"/>
    <mergeCell ref="D78:O78"/>
    <mergeCell ref="E85:O85"/>
    <mergeCell ref="E86:O86"/>
    <mergeCell ref="D79:O79"/>
    <mergeCell ref="D64:G64"/>
    <mergeCell ref="J64:L64"/>
    <mergeCell ref="E84:O84"/>
    <mergeCell ref="J69:L69"/>
    <mergeCell ref="J70:L70"/>
    <mergeCell ref="D71:I71"/>
    <mergeCell ref="D72:O72"/>
    <mergeCell ref="D80:O80"/>
    <mergeCell ref="D81:O81"/>
    <mergeCell ref="J66:L66"/>
    <mergeCell ref="M67:N67"/>
    <mergeCell ref="D100:O100"/>
    <mergeCell ref="C75:O75"/>
    <mergeCell ref="C73:E73"/>
    <mergeCell ref="D98:O98"/>
    <mergeCell ref="E96:O96"/>
    <mergeCell ref="E90:O90"/>
    <mergeCell ref="E93:O93"/>
    <mergeCell ref="E95:O95"/>
    <mergeCell ref="E87:O87"/>
    <mergeCell ref="E92:O92"/>
    <mergeCell ref="E97:O97"/>
    <mergeCell ref="D82:O82"/>
    <mergeCell ref="E94:O94"/>
    <mergeCell ref="E91:O91"/>
    <mergeCell ref="D99:O99"/>
    <mergeCell ref="E88:O88"/>
    <mergeCell ref="M47:O47"/>
    <mergeCell ref="J40:O40"/>
    <mergeCell ref="L42:O42"/>
    <mergeCell ref="M50:N50"/>
    <mergeCell ref="C29:O29"/>
    <mergeCell ref="D83:O83"/>
    <mergeCell ref="C49:E50"/>
    <mergeCell ref="J39:O39"/>
    <mergeCell ref="C31:O32"/>
    <mergeCell ref="L34:O34"/>
    <mergeCell ref="C45:O45"/>
    <mergeCell ref="M48:O48"/>
    <mergeCell ref="N49:O49"/>
    <mergeCell ref="F47:L48"/>
    <mergeCell ref="F49:K50"/>
    <mergeCell ref="C36:F36"/>
    <mergeCell ref="F52:I52"/>
    <mergeCell ref="L52:O52"/>
    <mergeCell ref="F53:H53"/>
    <mergeCell ref="I53:K53"/>
    <mergeCell ref="L53:M53"/>
    <mergeCell ref="E89:O89"/>
    <mergeCell ref="J62:L62"/>
    <mergeCell ref="C60:E60"/>
    <mergeCell ref="F60:O60"/>
    <mergeCell ref="H62:I62"/>
    <mergeCell ref="M62:O62"/>
    <mergeCell ref="C62:C65"/>
    <mergeCell ref="M63:N63"/>
    <mergeCell ref="M64:N64"/>
    <mergeCell ref="D65:G65"/>
    <mergeCell ref="J65:L65"/>
    <mergeCell ref="M65:N65"/>
    <mergeCell ref="D62:G62"/>
    <mergeCell ref="J63:L63"/>
    <mergeCell ref="D63:G63"/>
    <mergeCell ref="F73:O73"/>
    <mergeCell ref="D69:I70"/>
    <mergeCell ref="C24:D24"/>
    <mergeCell ref="C17:R17"/>
    <mergeCell ref="C20:D20"/>
    <mergeCell ref="C21:D21"/>
    <mergeCell ref="C22:D22"/>
    <mergeCell ref="C23:D23"/>
    <mergeCell ref="D66:G66"/>
    <mergeCell ref="D67:G67"/>
    <mergeCell ref="J67:L67"/>
    <mergeCell ref="M66:N66"/>
    <mergeCell ref="C68:I68"/>
    <mergeCell ref="F58:O58"/>
    <mergeCell ref="F59:O59"/>
    <mergeCell ref="C47:E48"/>
    <mergeCell ref="M27:M28"/>
  </mergeCells>
  <phoneticPr fontId="3"/>
  <dataValidations count="3">
    <dataValidation type="list" allowBlank="1" showInputMessage="1" showErrorMessage="1" sqref="C36" xr:uid="{00000000-0002-0000-0000-000001000000}">
      <formula1>$Q$85:$Q$89</formula1>
    </dataValidation>
    <dataValidation type="list" allowBlank="1" showInputMessage="1" showErrorMessage="1" sqref="N28:O28" xr:uid="{00000000-0002-0000-0000-000002000000}">
      <formula1>$Q$149:$Q$150</formula1>
    </dataValidation>
    <dataValidation type="list" allowBlank="1" showInputMessage="1" showErrorMessage="1" sqref="F52:I52" xr:uid="{91AF2426-37CE-49C7-925B-E1242557312A}">
      <formula1>$Q$104:$Q$146</formula1>
    </dataValidation>
  </dataValidations>
  <printOptions horizontalCentered="1"/>
  <pageMargins left="0.6692913385826772" right="0.62992125984251968" top="0.55118110236220474" bottom="0.55118110236220474" header="0" footer="0.51181102362204722"/>
  <pageSetup paperSize="9" scale="83" fitToHeight="2" orientation="portrait" r:id="rId1"/>
  <headerFooter alignWithMargins="0"/>
  <rowBreaks count="1" manualBreakCount="1">
    <brk id="74"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zoomScaleNormal="100" workbookViewId="0"/>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0" width="9" style="38"/>
    <col min="51" max="51" width="49.75" style="38" bestFit="1" customWidth="1"/>
    <col min="52" max="53" width="9" style="38"/>
    <col min="54" max="54" width="54.5" style="38" bestFit="1" customWidth="1"/>
    <col min="55" max="55" width="13" style="38" bestFit="1" customWidth="1"/>
    <col min="56" max="56" width="24.375" style="38" bestFit="1" customWidth="1"/>
    <col min="57" max="58" width="9" style="38"/>
    <col min="59" max="59" width="16.25" style="38" customWidth="1"/>
    <col min="60" max="16384" width="9" style="38"/>
  </cols>
  <sheetData>
    <row r="1" spans="2:49" ht="27" customHeight="1">
      <c r="F1" s="37"/>
      <c r="S1" s="83" t="s">
        <v>73</v>
      </c>
      <c r="T1" s="83" t="s">
        <v>214</v>
      </c>
    </row>
    <row r="2" spans="2:49" ht="12" customHeight="1" thickBot="1">
      <c r="B2" s="524" t="s">
        <v>277</v>
      </c>
      <c r="C2" s="524"/>
      <c r="D2" s="524"/>
      <c r="E2" s="524"/>
      <c r="F2" s="524"/>
      <c r="G2" s="524"/>
      <c r="H2" s="524"/>
      <c r="I2" s="524"/>
      <c r="J2" s="524"/>
      <c r="K2"/>
      <c r="L2"/>
      <c r="M2"/>
      <c r="N2"/>
      <c r="O2"/>
      <c r="P2"/>
      <c r="Q2"/>
      <c r="R2"/>
      <c r="S2"/>
      <c r="T2"/>
      <c r="U2"/>
      <c r="V2"/>
      <c r="W2"/>
      <c r="X2"/>
      <c r="Y2"/>
      <c r="Z2" s="39"/>
      <c r="AA2" s="39"/>
      <c r="AB2" s="39"/>
      <c r="AC2" s="39"/>
      <c r="AD2" s="39"/>
      <c r="AE2" s="39"/>
      <c r="AF2" s="39"/>
      <c r="AG2" s="39"/>
      <c r="AH2" s="39"/>
      <c r="AI2" s="39"/>
      <c r="AJ2" s="39"/>
      <c r="AK2" s="39"/>
      <c r="AL2" s="39"/>
      <c r="AM2" s="39"/>
      <c r="AN2" s="39"/>
      <c r="AO2" s="39"/>
      <c r="AP2" s="39"/>
      <c r="AQ2" s="39"/>
      <c r="AR2" s="39"/>
      <c r="AS2" s="39"/>
      <c r="AT2" s="39"/>
      <c r="AU2" s="109"/>
      <c r="AV2" s="105"/>
      <c r="AW2" s="381"/>
    </row>
    <row r="3" spans="2:49" ht="13.15" customHeight="1">
      <c r="B3" s="524"/>
      <c r="C3" s="524"/>
      <c r="D3" s="524"/>
      <c r="E3" s="524"/>
      <c r="F3" s="524"/>
      <c r="G3" s="524"/>
      <c r="H3" s="524"/>
      <c r="I3" s="524"/>
      <c r="J3" s="524"/>
      <c r="K3"/>
      <c r="L3"/>
      <c r="M3"/>
      <c r="N3"/>
      <c r="O3"/>
      <c r="P3"/>
      <c r="Q3"/>
      <c r="R3"/>
      <c r="S3"/>
      <c r="T3"/>
      <c r="U3"/>
      <c r="V3"/>
      <c r="W3"/>
      <c r="X3"/>
      <c r="Y3"/>
      <c r="Z3" s="40"/>
      <c r="AA3" s="40"/>
      <c r="AB3" s="616"/>
      <c r="AC3" s="617"/>
      <c r="AD3" s="617"/>
      <c r="AE3" s="84"/>
      <c r="AF3" s="98"/>
      <c r="AG3" s="98"/>
      <c r="AH3" s="98"/>
      <c r="AI3" s="98"/>
      <c r="AJ3" s="98"/>
      <c r="AK3" s="98"/>
      <c r="AL3" s="98"/>
      <c r="AM3" s="98"/>
      <c r="AN3" s="98"/>
      <c r="AO3" s="98"/>
      <c r="AP3" s="604" t="s">
        <v>298</v>
      </c>
      <c r="AQ3" s="605"/>
      <c r="AR3" s="606"/>
      <c r="AS3" s="612" t="s">
        <v>0</v>
      </c>
      <c r="AT3" s="613"/>
      <c r="AU3" s="108" t="s">
        <v>88</v>
      </c>
      <c r="AV3" s="106"/>
      <c r="AW3" s="381"/>
    </row>
    <row r="4" spans="2:49" ht="14.25" thickBot="1">
      <c r="C4"/>
      <c r="F4"/>
      <c r="G4"/>
      <c r="H4"/>
      <c r="I4"/>
      <c r="J4"/>
      <c r="K4"/>
      <c r="L4"/>
      <c r="M4"/>
      <c r="N4"/>
      <c r="O4"/>
      <c r="P4"/>
      <c r="Q4"/>
      <c r="R4"/>
      <c r="S4"/>
      <c r="T4"/>
      <c r="U4"/>
      <c r="V4"/>
      <c r="W4"/>
      <c r="X4"/>
      <c r="Y4"/>
      <c r="Z4" s="40"/>
      <c r="AA4" s="40"/>
      <c r="AB4" s="99"/>
      <c r="AC4" s="96"/>
      <c r="AD4" s="96"/>
      <c r="AE4" s="84"/>
      <c r="AF4" s="98"/>
      <c r="AG4" s="98"/>
      <c r="AH4" s="98"/>
      <c r="AI4" s="98"/>
      <c r="AJ4" s="98"/>
      <c r="AK4" s="98"/>
      <c r="AL4" s="98"/>
      <c r="AM4" s="98"/>
      <c r="AN4" s="98"/>
      <c r="AO4" s="98"/>
      <c r="AP4" s="607"/>
      <c r="AQ4" s="608"/>
      <c r="AR4" s="609"/>
      <c r="AS4" s="614" t="str">
        <f>+表紙!N28</f>
        <v>○</v>
      </c>
      <c r="AT4" s="615"/>
      <c r="AU4" s="250" t="str">
        <f>+表紙!O28</f>
        <v>　</v>
      </c>
      <c r="AV4" s="106"/>
      <c r="AW4" s="381"/>
    </row>
    <row r="5" spans="2:49" ht="15" customHeight="1">
      <c r="B5" s="142" t="s">
        <v>82</v>
      </c>
      <c r="C5" s="142"/>
      <c r="F5" s="142"/>
      <c r="G5" s="96"/>
      <c r="H5" s="96"/>
      <c r="I5" s="96"/>
      <c r="J5" s="96"/>
      <c r="K5" s="96"/>
      <c r="L5" s="96"/>
      <c r="M5" s="40"/>
      <c r="N5" s="40"/>
      <c r="O5" s="40"/>
      <c r="P5" s="40"/>
      <c r="Q5" s="40"/>
      <c r="R5" s="40"/>
      <c r="S5" s="40"/>
      <c r="T5" s="40"/>
      <c r="U5" s="40"/>
      <c r="V5" s="40"/>
      <c r="W5" s="40"/>
      <c r="X5" s="40"/>
      <c r="Y5" s="40"/>
      <c r="Z5" s="618" t="s">
        <v>81</v>
      </c>
      <c r="AA5" s="618"/>
      <c r="AB5" s="619"/>
      <c r="AC5" s="619"/>
      <c r="AD5" s="619"/>
      <c r="AE5" s="84" t="s">
        <v>75</v>
      </c>
      <c r="AF5" s="534" t="str">
        <f>+表紙!F47</f>
        <v>清水建設株式会社　横浜支店</v>
      </c>
      <c r="AG5" s="534"/>
      <c r="AH5" s="534"/>
      <c r="AI5" s="534"/>
      <c r="AJ5" s="534"/>
      <c r="AK5" s="534"/>
      <c r="AL5" s="534"/>
      <c r="AM5" s="534"/>
      <c r="AN5" s="534"/>
      <c r="AO5" s="534"/>
      <c r="AP5" s="534"/>
      <c r="AQ5" s="534"/>
      <c r="AR5" s="534"/>
      <c r="AS5" s="534"/>
      <c r="AT5" s="534"/>
      <c r="AU5" s="534"/>
      <c r="AV5" s="217"/>
      <c r="AW5" s="381"/>
    </row>
    <row r="6" spans="2:49" ht="24.75" customHeight="1" thickBot="1">
      <c r="B6" s="294" t="s">
        <v>422</v>
      </c>
      <c r="C6" s="144"/>
      <c r="F6" s="144"/>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1"/>
    </row>
    <row r="7" spans="2:49" ht="28.15" customHeight="1" thickBot="1">
      <c r="B7" s="588" t="s">
        <v>278</v>
      </c>
      <c r="C7" s="589"/>
      <c r="D7" s="585" t="s">
        <v>248</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1"/>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1"/>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1"/>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4"/>
      <c r="AE10" s="623"/>
      <c r="AF10" s="54"/>
      <c r="AN10" s="51"/>
      <c r="AO10" s="51"/>
      <c r="AP10" s="51"/>
      <c r="AQ10" s="51"/>
      <c r="AR10" s="51"/>
      <c r="AS10"/>
      <c r="AT10"/>
      <c r="AU10"/>
      <c r="AV10"/>
      <c r="AW10" s="381"/>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1"/>
    </row>
    <row r="12" spans="2:49" ht="24.75" customHeight="1" thickTop="1" thickBot="1">
      <c r="F12" s="547">
        <f>+ROUND(P12,2)+ROUND(P15,2)+ROUND(P18,2)+ROUND(P24,2)+P27-ROUND(F15,2)</f>
        <v>0</v>
      </c>
      <c r="G12" s="548"/>
      <c r="H12" s="548"/>
      <c r="I12" s="222" t="s">
        <v>189</v>
      </c>
      <c r="J12" s="51"/>
      <c r="K12" s="52"/>
      <c r="L12" s="51"/>
      <c r="M12" s="582"/>
      <c r="N12" s="53"/>
      <c r="P12" s="543"/>
      <c r="Q12" s="598"/>
      <c r="R12" s="598"/>
      <c r="S12" s="598"/>
      <c r="T12" s="50" t="s">
        <v>22</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1"/>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1"/>
    </row>
    <row r="14" spans="2:49" ht="27" customHeight="1" thickTop="1" thickBot="1">
      <c r="F14" s="49" t="s">
        <v>402</v>
      </c>
      <c r="G14" s="563" t="s">
        <v>23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1"/>
    </row>
    <row r="15" spans="2:49" ht="24.75" customHeight="1" thickBot="1">
      <c r="F15" s="559"/>
      <c r="G15" s="560"/>
      <c r="H15" s="560"/>
      <c r="I15" s="42" t="s">
        <v>189</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1"/>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31</v>
      </c>
      <c r="AT16" s="550"/>
      <c r="AU16" s="223"/>
      <c r="AV16" s="42" t="s">
        <v>13</v>
      </c>
      <c r="AW16" s="381"/>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1"/>
    </row>
    <row r="18" spans="2:49" ht="27" customHeight="1" thickBot="1">
      <c r="K18" s="54"/>
      <c r="L18" s="51"/>
      <c r="M18" s="582"/>
      <c r="N18" s="54"/>
      <c r="P18" s="543"/>
      <c r="Q18" s="598"/>
      <c r="R18" s="598"/>
      <c r="S18" s="598"/>
      <c r="T18" s="50" t="s">
        <v>14</v>
      </c>
      <c r="U18"/>
      <c r="V18" s="227"/>
      <c r="W18"/>
      <c r="X18" s="181"/>
      <c r="Y18" s="547">
        <f>+ROUND(AH9,2)+ROUND(AH12,2)+ROUND(AH15,2)+AH18</f>
        <v>0</v>
      </c>
      <c r="Z18" s="548"/>
      <c r="AA18" s="548"/>
      <c r="AB18" s="50" t="s">
        <v>4</v>
      </c>
      <c r="AC18" s="179"/>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522"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523"/>
    </row>
    <row r="20" spans="2:49" ht="27" customHeight="1" thickTop="1" thickBot="1">
      <c r="K20" s="54"/>
      <c r="L20" s="51"/>
      <c r="M20" s="582"/>
      <c r="N20" s="54"/>
      <c r="P20" s="43" t="s">
        <v>48</v>
      </c>
      <c r="Q20" s="541" t="s">
        <v>208</v>
      </c>
      <c r="R20" s="541"/>
      <c r="S20" s="541"/>
      <c r="T20" s="542"/>
      <c r="U20" s="122"/>
      <c r="V20" s="228"/>
      <c r="W20" s="230"/>
      <c r="X20" s="231"/>
      <c r="Y20" s="125" t="s">
        <v>25</v>
      </c>
      <c r="Z20" s="541" t="s">
        <v>209</v>
      </c>
      <c r="AA20" s="541"/>
      <c r="AB20" s="542"/>
      <c r="AC20" s="51"/>
      <c r="AD20" s="51"/>
      <c r="AE20" s="582"/>
      <c r="AG20" s="51"/>
      <c r="AH20" s="51"/>
      <c r="AI20" s="54"/>
      <c r="AJ20" s="51"/>
      <c r="AK20" s="51"/>
      <c r="AL20" s="136"/>
      <c r="AM20" s="54"/>
      <c r="AN20" s="235"/>
      <c r="AO20" s="545" t="s">
        <v>187</v>
      </c>
      <c r="AP20" s="546"/>
      <c r="AQ20" s="178"/>
      <c r="AR20" s="51"/>
      <c r="AS20" s="56"/>
      <c r="AT20" s="56"/>
      <c r="AW20" s="523"/>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2"/>
      <c r="V21" s="122"/>
      <c r="W21" s="122"/>
      <c r="X21" s="122"/>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1"/>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1"/>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1"/>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34</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1"/>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1"/>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141</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1"/>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1"/>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1"/>
    </row>
    <row r="29" spans="2:49" ht="27" customHeight="1" thickTop="1" thickBot="1">
      <c r="B29" s="537" t="s">
        <v>165</v>
      </c>
      <c r="C29" s="538"/>
      <c r="D29" s="564">
        <v>0</v>
      </c>
      <c r="E29" s="564"/>
      <c r="F29" s="564"/>
      <c r="G29" s="182" t="s">
        <v>158</v>
      </c>
      <c r="H29" s="535">
        <f>+AL27</f>
        <v>0</v>
      </c>
      <c r="I29" s="536"/>
      <c r="J29" s="182" t="s">
        <v>158</v>
      </c>
      <c r="M29" s="582"/>
      <c r="P29" s="54"/>
      <c r="Q29" s="133"/>
      <c r="R29" s="49" t="s">
        <v>144</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1"/>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1"/>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1"/>
    </row>
    <row r="32" spans="2:49" ht="27" customHeight="1" thickTop="1" thickBot="1">
      <c r="B32" s="537" t="s">
        <v>400</v>
      </c>
      <c r="C32" s="538"/>
      <c r="D32" s="564">
        <v>0</v>
      </c>
      <c r="E32" s="564"/>
      <c r="F32" s="564"/>
      <c r="G32" s="182" t="s">
        <v>158</v>
      </c>
      <c r="H32" s="535">
        <f>+AS27</f>
        <v>0</v>
      </c>
      <c r="I32" s="536"/>
      <c r="J32" s="182" t="s">
        <v>158</v>
      </c>
      <c r="M32" s="582"/>
      <c r="P32" s="54"/>
      <c r="Q32" s="133"/>
      <c r="R32" s="49" t="s">
        <v>146</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1"/>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1"/>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1"/>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213"/>
      <c r="AZ36" s="213"/>
      <c r="BA36" s="213"/>
      <c r="BB36" s="213"/>
      <c r="BC36" s="213"/>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81"/>
      <c r="AZ37" s="214"/>
      <c r="BA37" s="214"/>
      <c r="BB37" s="214"/>
      <c r="BC37" s="214"/>
      <c r="BD37" s="214"/>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117"/>
      <c r="AZ38" s="117"/>
      <c r="BA38" s="117"/>
      <c r="BB38" s="117"/>
      <c r="BC38" s="117"/>
      <c r="BD38" s="117"/>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117"/>
      <c r="AZ39" s="117"/>
      <c r="BA39" s="117"/>
      <c r="BB39" s="117"/>
      <c r="BC39" s="117"/>
      <c r="BD39" s="117"/>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117"/>
      <c r="AZ40" s="117"/>
      <c r="BA40" s="117"/>
      <c r="BB40" s="117"/>
      <c r="BC40" s="117"/>
      <c r="BD40" s="117"/>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117"/>
      <c r="AZ41" s="117"/>
      <c r="BA41" s="117"/>
      <c r="BB41" s="117"/>
      <c r="BC41" s="117"/>
      <c r="BD41" s="117"/>
    </row>
    <row r="42" spans="2:62" ht="13.5">
      <c r="I42" s="66"/>
      <c r="J42" s="66"/>
      <c r="K42" s="66"/>
      <c r="R42" s="66"/>
      <c r="S42" s="66"/>
      <c r="T42" s="66"/>
      <c r="AQ42" s="51"/>
      <c r="AR42" s="51"/>
      <c r="AS42" s="117"/>
      <c r="AT42" s="62"/>
      <c r="AY42" s="117"/>
      <c r="AZ42" s="117"/>
      <c r="BA42" s="117"/>
      <c r="BB42" s="117"/>
      <c r="BC42" s="117"/>
      <c r="BD42" s="117"/>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ht="13.5">
      <c r="I45" s="66"/>
      <c r="J45" s="66"/>
      <c r="K45" s="66"/>
      <c r="R45" s="66"/>
      <c r="S45" s="66"/>
      <c r="T45" s="66"/>
      <c r="AY45" s="67"/>
      <c r="AZ45" s="67"/>
      <c r="BA45" s="67"/>
      <c r="BB45" s="67"/>
      <c r="BC45" s="67"/>
      <c r="BD45" s="67"/>
    </row>
    <row r="46" spans="2:62" ht="13.5">
      <c r="I46" s="66"/>
      <c r="J46" s="66"/>
      <c r="K46" s="66"/>
      <c r="R46" s="66"/>
      <c r="S46" s="66"/>
      <c r="T46" s="66"/>
      <c r="AY46" s="67"/>
      <c r="AZ46" s="67"/>
      <c r="BA46" s="67"/>
      <c r="BB46" s="67"/>
      <c r="BC46" s="67"/>
      <c r="BD46" s="67"/>
    </row>
    <row r="47" spans="2:62" ht="13.5">
      <c r="I47" s="66"/>
      <c r="J47" s="66"/>
      <c r="K47" s="66"/>
      <c r="R47" s="66"/>
      <c r="S47" s="66"/>
      <c r="T47" s="66"/>
      <c r="AY47" s="67"/>
      <c r="AZ47" s="67"/>
      <c r="BA47" s="67"/>
      <c r="BB47" s="67"/>
      <c r="BC47" s="67"/>
      <c r="BE47" s="65"/>
      <c r="BF47" s="65"/>
      <c r="BG47" s="67"/>
      <c r="BH47" s="67"/>
      <c r="BI47" s="67"/>
      <c r="BJ47" s="65"/>
    </row>
    <row r="48" spans="2:62">
      <c r="I48" s="66"/>
      <c r="J48" s="66"/>
      <c r="K48" s="66"/>
      <c r="R48" s="66"/>
      <c r="S48" s="66"/>
      <c r="T48" s="66"/>
      <c r="BE48" s="65"/>
      <c r="BF48" s="65"/>
      <c r="BG48" s="65"/>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BUULU0QREJyQbE03CXaOHo2PY63q9TkBLRnDfzWu+xrnM8eB74pTRkl3+avta/tnJ1b7F5YVvzm0GIO2jts6g==" saltValue="28L1O0L+yrJdAosNvOwQkQ==" spinCount="100000" sheet="1" objects="1" scenarios="1"/>
  <mergeCells count="113">
    <mergeCell ref="AP3:AR4"/>
    <mergeCell ref="P15:S15"/>
    <mergeCell ref="AI14:AN14"/>
    <mergeCell ref="P12:S12"/>
    <mergeCell ref="AS3:AT3"/>
    <mergeCell ref="AS4:AT4"/>
    <mergeCell ref="AH12:AM12"/>
    <mergeCell ref="AB3:AD3"/>
    <mergeCell ref="Z5:AD5"/>
    <mergeCell ref="AH9:AM9"/>
    <mergeCell ref="S7:V7"/>
    <mergeCell ref="AE9:AE14"/>
    <mergeCell ref="D7:I7"/>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P21:S21"/>
    <mergeCell ref="P24:S24"/>
    <mergeCell ref="Q14:T14"/>
    <mergeCell ref="Q20:T20"/>
    <mergeCell ref="P16:AB16"/>
    <mergeCell ref="Q17:T17"/>
    <mergeCell ref="AE17:AE21"/>
    <mergeCell ref="AO20:AP20"/>
    <mergeCell ref="D33:F33"/>
    <mergeCell ref="AM29:AP29"/>
    <mergeCell ref="S29:V29"/>
    <mergeCell ref="AL30:AO30"/>
    <mergeCell ref="AL31:AQ31"/>
    <mergeCell ref="D29:F29"/>
    <mergeCell ref="D30:F30"/>
    <mergeCell ref="D31:F31"/>
    <mergeCell ref="D32:F32"/>
    <mergeCell ref="M26:M33"/>
    <mergeCell ref="Q26:T26"/>
    <mergeCell ref="R33:U33"/>
    <mergeCell ref="S32:V32"/>
    <mergeCell ref="R30:U30"/>
    <mergeCell ref="P27:S27"/>
    <mergeCell ref="Y29:Z29"/>
    <mergeCell ref="Y30:Z30"/>
    <mergeCell ref="AS16:AT16"/>
    <mergeCell ref="AS17:AT17"/>
    <mergeCell ref="G14:I14"/>
    <mergeCell ref="AI17:AL17"/>
    <mergeCell ref="B32:C32"/>
    <mergeCell ref="D24:F24"/>
    <mergeCell ref="D25:F25"/>
    <mergeCell ref="D26:F26"/>
    <mergeCell ref="D27:F27"/>
    <mergeCell ref="D28:F28"/>
    <mergeCell ref="B23:C23"/>
    <mergeCell ref="B24:C24"/>
    <mergeCell ref="B25:C25"/>
    <mergeCell ref="Z17:AB17"/>
    <mergeCell ref="AS31:AU31"/>
    <mergeCell ref="AT29:AV30"/>
    <mergeCell ref="AS29:AS30"/>
    <mergeCell ref="AA28:AE28"/>
    <mergeCell ref="AT23:AV23"/>
    <mergeCell ref="AA29:AE29"/>
    <mergeCell ref="AA30:AE30"/>
    <mergeCell ref="AS24:AU24"/>
    <mergeCell ref="AL27:AO27"/>
    <mergeCell ref="Y28:Z28"/>
    <mergeCell ref="AH18:AK18"/>
    <mergeCell ref="B21:J22"/>
    <mergeCell ref="H30:I30"/>
    <mergeCell ref="H31:I31"/>
    <mergeCell ref="H32:I32"/>
    <mergeCell ref="H33:I33"/>
    <mergeCell ref="H23:J23"/>
    <mergeCell ref="F12:H12"/>
    <mergeCell ref="F15:H15"/>
    <mergeCell ref="H24:I24"/>
    <mergeCell ref="B33:C33"/>
    <mergeCell ref="AW18:AW20"/>
    <mergeCell ref="B2:J3"/>
    <mergeCell ref="AA32:AF34"/>
    <mergeCell ref="AG32:AJ34"/>
    <mergeCell ref="AK32:AO34"/>
    <mergeCell ref="AF5:AU5"/>
    <mergeCell ref="H25:I25"/>
    <mergeCell ref="H26:I26"/>
    <mergeCell ref="H27:I27"/>
    <mergeCell ref="H28:I28"/>
    <mergeCell ref="H29:I29"/>
    <mergeCell ref="B26:C26"/>
    <mergeCell ref="B27:C27"/>
    <mergeCell ref="B29:C29"/>
    <mergeCell ref="B30:C30"/>
    <mergeCell ref="B31:C31"/>
    <mergeCell ref="B28:C28"/>
    <mergeCell ref="AT26:AV26"/>
    <mergeCell ref="AS27:AU27"/>
    <mergeCell ref="AM26:AP26"/>
    <mergeCell ref="Z20:AB20"/>
    <mergeCell ref="AO17:AP17"/>
    <mergeCell ref="Y21:AA21"/>
    <mergeCell ref="AS18:AT18"/>
  </mergeCells>
  <phoneticPr fontId="3"/>
  <dataValidations count="4">
    <dataValidation type="custom" allowBlank="1" showInputMessage="1" showErrorMessage="1" error="入力は少数第1位までにして下さい。" sqref="AU13:AU14 W7:X7"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2位までにしてください。" sqref="AL30:AO30 AS27:AU27 AS31:AU31 AA28:AE30 F15:H15 P12:S12 P15:S15 P18:S18 P21:S21 P24:S24 AH9:AM9 AH12:AM12 AH15:AM15 AU16:AU18 AO21 D24:F33" xr:uid="{00000000-0002-0000-0100-000002000000}">
      <formula1>D9=ROUND(D9,2)</formula1>
    </dataValidation>
    <dataValidation type="textLength" allowBlank="1" showInputMessage="1" showErrorMessage="1" errorTitle="要確認" error="「廃油」は、中間処理を経ずに「最終処分」はできません。" sqref="R33:U33" xr:uid="{00000000-0002-0000-0100-000004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15" zoomScaleNormal="100" workbookViewId="0">
      <selection activeCell="AH29" sqref="AH29"/>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清水建設株式会社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249</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0.6</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0.6</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0.6</v>
      </c>
      <c r="Q27" s="584"/>
      <c r="R27" s="584"/>
      <c r="S27" s="584"/>
      <c r="T27" s="42" t="s">
        <v>38</v>
      </c>
      <c r="U27" s="62"/>
      <c r="V27" s="62"/>
      <c r="Y27" s="60" t="s">
        <v>39</v>
      </c>
      <c r="Z27" s="63"/>
      <c r="AH27" s="51"/>
      <c r="AI27" s="51"/>
      <c r="AJ27" s="51"/>
      <c r="AK27" s="51"/>
      <c r="AL27" s="547">
        <f>+AH18+P27</f>
        <v>0.6</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0.6</v>
      </c>
      <c r="I29" s="536"/>
      <c r="J29" s="182" t="s">
        <v>158</v>
      </c>
      <c r="M29" s="582"/>
      <c r="P29" s="54"/>
      <c r="Q29" s="133"/>
      <c r="R29" s="49" t="s">
        <v>145</v>
      </c>
      <c r="S29" s="563" t="s">
        <v>33</v>
      </c>
      <c r="T29" s="578"/>
      <c r="U29" s="578"/>
      <c r="V29" s="579"/>
      <c r="W29" s="46"/>
      <c r="X29" s="64"/>
      <c r="Y29" s="574" t="s">
        <v>191</v>
      </c>
      <c r="Z29" s="575"/>
      <c r="AA29" s="573">
        <v>0.6</v>
      </c>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0.6</v>
      </c>
      <c r="I30" s="536"/>
      <c r="J30" s="182" t="s">
        <v>158</v>
      </c>
      <c r="M30" s="582"/>
      <c r="P30" s="54"/>
      <c r="R30" s="551">
        <f>+ROUND(AA28,2)+ROUND(AA29,2)+ROUND(AA30,2)</f>
        <v>0.6</v>
      </c>
      <c r="S30" s="584"/>
      <c r="T30" s="584"/>
      <c r="U30" s="584"/>
      <c r="V30" s="42" t="s">
        <v>16</v>
      </c>
      <c r="Y30" s="574" t="s">
        <v>148</v>
      </c>
      <c r="Z30" s="575"/>
      <c r="AA30" s="573"/>
      <c r="AB30" s="564"/>
      <c r="AC30" s="564"/>
      <c r="AD30" s="564"/>
      <c r="AE30" s="564"/>
      <c r="AF30" s="42" t="s">
        <v>13</v>
      </c>
      <c r="AL30" s="543">
        <v>0.6</v>
      </c>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v>0.6</v>
      </c>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0.6</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11w6PdRnzqafhFR3aksq3wU+FSk8HhVi5McCwyAndK8h7QIC9rFdzJxXH9aCMxnbuJD86sw4CKBTBs3Y+lEVkQ==" saltValue="miSMWSehwqlolfoJFRWqZw=="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4">
    <dataValidation type="custom" allowBlank="1" showInputMessage="1" showErrorMessage="1" error="入力は少数第1位までにして下さい。" sqref="AU13:AU14 W7:X7"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200-000002000000}">
      <formula1>D9=ROUND(D9,2)</formula1>
    </dataValidation>
    <dataValidation type="textLength" allowBlank="1" showInputMessage="1" showErrorMessage="1" errorTitle="要確認" error="「廃酸」は、中間処理を経ずに「最終処分」はできません。" sqref="R33:U33" xr:uid="{00000000-0002-0000-02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topLeftCell="A16" zoomScaleNormal="100" workbookViewId="0">
      <selection activeCell="AH29" sqref="AH29"/>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清水建設株式会社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250</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0.83</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0.83</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0.83</v>
      </c>
      <c r="Q27" s="584"/>
      <c r="R27" s="584"/>
      <c r="S27" s="584"/>
      <c r="T27" s="42" t="s">
        <v>38</v>
      </c>
      <c r="U27" s="62"/>
      <c r="V27" s="62"/>
      <c r="Y27" s="60" t="s">
        <v>39</v>
      </c>
      <c r="Z27" s="63"/>
      <c r="AH27" s="51"/>
      <c r="AI27" s="51"/>
      <c r="AJ27" s="51"/>
      <c r="AK27" s="51"/>
      <c r="AL27" s="547">
        <f>+AH18+P27</f>
        <v>0.83</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0.83</v>
      </c>
      <c r="I29" s="536"/>
      <c r="J29" s="182" t="s">
        <v>158</v>
      </c>
      <c r="M29" s="582"/>
      <c r="P29" s="54"/>
      <c r="Q29" s="133"/>
      <c r="R29" s="49" t="s">
        <v>145</v>
      </c>
      <c r="S29" s="563" t="s">
        <v>33</v>
      </c>
      <c r="T29" s="578"/>
      <c r="U29" s="578"/>
      <c r="V29" s="579"/>
      <c r="W29" s="46"/>
      <c r="X29" s="64"/>
      <c r="Y29" s="574" t="s">
        <v>191</v>
      </c>
      <c r="Z29" s="575"/>
      <c r="AA29" s="573">
        <v>0.83</v>
      </c>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0.83</v>
      </c>
      <c r="I30" s="536"/>
      <c r="J30" s="182" t="s">
        <v>158</v>
      </c>
      <c r="M30" s="582"/>
      <c r="P30" s="54"/>
      <c r="R30" s="551">
        <f>+ROUND(AA28,2)+ROUND(AA29,2)+ROUND(AA30,2)</f>
        <v>0.83</v>
      </c>
      <c r="S30" s="584"/>
      <c r="T30" s="584"/>
      <c r="U30" s="584"/>
      <c r="V30" s="42" t="s">
        <v>16</v>
      </c>
      <c r="Y30" s="574" t="s">
        <v>148</v>
      </c>
      <c r="Z30" s="575"/>
      <c r="AA30" s="573"/>
      <c r="AB30" s="564"/>
      <c r="AC30" s="564"/>
      <c r="AD30" s="564"/>
      <c r="AE30" s="564"/>
      <c r="AF30" s="42" t="s">
        <v>13</v>
      </c>
      <c r="AL30" s="543">
        <v>0.83</v>
      </c>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v>0.83</v>
      </c>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0.83</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YxAx6yofWaRfTxktej6MANP/jwXQeeEggbRcflAR5nKWh77WG+Djl8juOxnAfiBcuXYQGhzjYVQXku/8VyaK0w==" saltValue="oBVu5WrylaPuTglh6hrdeg=="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4">
    <dataValidation type="custom" allowBlank="1" showInputMessage="1" showErrorMessage="1" error="入力は少数第1位までにして下さい。" sqref="AU13:AU14 W7:X7"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300-000002000000}">
      <formula1>D9=ROUND(D9,2)</formula1>
    </dataValidation>
    <dataValidation type="textLength" allowBlank="1" showInputMessage="1" showErrorMessage="1" errorTitle="要確認" error="「廃ｱﾙｶﾘ」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清水建設株式会社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251</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NbpgYCZ2NUvlgSeyt57vcYE3UfP68v8CY5lD+QqoZA+klsJdprIabFVGolGpgvPMJo9OIPBVf+jmbO/Zp50XOg==" saltValue="4qzV7V/dNiyPigzeoLX1+Q=="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3">
    <dataValidation type="custom" allowBlank="1" showInputMessage="1" showErrorMessage="1" error="入力は少数第1位までにして下さい。" sqref="AU13:AU14 W7:X7"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4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清水建設株式会社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252</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uWHjutp844r9biZAxLRx80m+pQC4uWqceJvxRpJbWQgmObX5HfmdnQiQhMZsI3Rsq9MEdCC2gveXxxDTaufeKw==" saltValue="YF6QX/qzdaFlB5X3iDJjMw=="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3">
    <dataValidation type="custom" allowBlank="1" showInputMessage="1" showErrorMessage="1" error="入力は少数第1位までにして下さい。" sqref="AU13:AU14 W7:X7"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5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清水建設株式会社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253</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Y7WYSGGcd3tVfgZx9W9QHguTeOzEgBeuBBVd/3tAoNZnaR04pAyooKqjuxe7U/qBfLClq88TB3Jle566HNaOg==" saltValue="wbkBF7CbV/rgNnPpGKWUqA=="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3">
    <dataValidation type="custom" allowBlank="1" showInputMessage="1" showErrorMessage="1" error="入力は少数第1位までにして下さい。" sqref="AU13:AU14 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6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清水建設株式会社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127"/>
      <c r="AA6" s="127"/>
      <c r="AB6" s="127"/>
      <c r="AC6" s="127"/>
      <c r="AD6" s="127"/>
      <c r="AE6" s="127"/>
      <c r="AF6" s="127"/>
      <c r="AG6" s="127"/>
      <c r="AH6" s="127"/>
      <c r="AI6" s="127"/>
      <c r="AJ6" s="127"/>
      <c r="AK6" s="127"/>
      <c r="AL6" s="127"/>
      <c r="AM6" s="127"/>
      <c r="AN6" s="127"/>
      <c r="AO6" s="127"/>
      <c r="AP6" s="127"/>
      <c r="AQ6" s="127"/>
      <c r="AR6" s="127"/>
      <c r="AS6" s="127"/>
      <c r="AT6" s="127"/>
      <c r="AU6" s="127"/>
      <c r="AV6" s="127"/>
      <c r="AW6" s="382"/>
    </row>
    <row r="7" spans="2:49" ht="28.15" customHeight="1" thickBot="1">
      <c r="B7" s="588" t="s">
        <v>278</v>
      </c>
      <c r="C7" s="589"/>
      <c r="D7" s="585" t="s">
        <v>254</v>
      </c>
      <c r="E7" s="586"/>
      <c r="F7" s="586"/>
      <c r="G7" s="586"/>
      <c r="H7" s="586"/>
      <c r="I7" s="587"/>
      <c r="J7" s="132"/>
      <c r="K7" s="51"/>
      <c r="L7" s="145"/>
      <c r="M7" s="127"/>
      <c r="N7" s="127"/>
      <c r="O7" s="127"/>
      <c r="P7" s="127"/>
      <c r="Q7" s="127"/>
      <c r="R7" s="127"/>
      <c r="S7" s="127"/>
      <c r="T7" s="127"/>
      <c r="U7" s="127"/>
      <c r="V7" s="127"/>
      <c r="W7" s="258"/>
      <c r="X7" s="258"/>
      <c r="Y7" s="127"/>
      <c r="Z7" s="127"/>
      <c r="AA7" s="127"/>
      <c r="AB7" s="127"/>
      <c r="AC7" s="127"/>
      <c r="AD7" s="127"/>
      <c r="AE7" s="12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oA3ukT00U6Hdjv/RdFlYHvLig/ApViOfVj+Rpyqjb9dSCR6118cpfop6ka2CM4sBMQf7kINL8QBFO4/lE0/jHg==" saltValue="lZgIArv10clIK9ej7q3mcQ==" spinCount="100000" sheet="1" objects="1" scenarios="1"/>
  <mergeCells count="112">
    <mergeCell ref="AS3:AT3"/>
    <mergeCell ref="AS4:AT4"/>
    <mergeCell ref="AT23:AV23"/>
    <mergeCell ref="AS18:AT18"/>
    <mergeCell ref="AF5:AU5"/>
    <mergeCell ref="AH15:AM15"/>
    <mergeCell ref="AO20:AP20"/>
    <mergeCell ref="AH12:AM12"/>
    <mergeCell ref="AI11:AN11"/>
    <mergeCell ref="AI14:AN14"/>
    <mergeCell ref="AH18:AK18"/>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AS31:AU31"/>
    <mergeCell ref="AT29:AV30"/>
    <mergeCell ref="AS29:AS30"/>
    <mergeCell ref="AL31:AQ31"/>
    <mergeCell ref="AM29:AP29"/>
    <mergeCell ref="H26:I26"/>
    <mergeCell ref="H27:I27"/>
    <mergeCell ref="AS27:AU27"/>
    <mergeCell ref="AT26:AV26"/>
    <mergeCell ref="AA29:AE29"/>
    <mergeCell ref="Y28:Z28"/>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7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清水建設株式会社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46"/>
      <c r="AC6" s="147"/>
      <c r="AD6" s="147"/>
      <c r="AE6" s="147"/>
      <c r="AF6" s="147"/>
      <c r="AG6" s="147"/>
      <c r="AH6" s="147"/>
      <c r="AI6" s="147"/>
      <c r="AJ6" s="147"/>
      <c r="AK6" s="147"/>
      <c r="AL6" s="147"/>
      <c r="AM6" s="147"/>
      <c r="AN6" s="147"/>
      <c r="AO6" s="147"/>
      <c r="AP6" s="147"/>
      <c r="AQ6" s="147"/>
      <c r="AR6" s="147"/>
      <c r="AS6" s="147"/>
      <c r="AT6" s="147"/>
      <c r="AU6" s="147"/>
      <c r="AV6" s="147"/>
      <c r="AW6" s="382"/>
    </row>
    <row r="7" spans="2:49" ht="28.15" customHeight="1" thickBot="1">
      <c r="B7" s="588" t="s">
        <v>278</v>
      </c>
      <c r="C7" s="589"/>
      <c r="D7" s="585" t="s">
        <v>255</v>
      </c>
      <c r="E7" s="586"/>
      <c r="F7" s="586"/>
      <c r="G7" s="586"/>
      <c r="H7" s="586"/>
      <c r="I7" s="587"/>
      <c r="J7" s="132"/>
      <c r="K7" s="51"/>
      <c r="L7" s="145"/>
      <c r="M7" s="146"/>
      <c r="N7" s="146"/>
      <c r="O7" s="146"/>
      <c r="P7" s="146"/>
      <c r="Q7" s="146"/>
      <c r="R7" s="146"/>
      <c r="S7" s="146"/>
      <c r="T7" s="146"/>
      <c r="U7" s="146"/>
      <c r="V7" s="146"/>
      <c r="W7" s="259"/>
      <c r="X7" s="259"/>
      <c r="Y7" s="146"/>
      <c r="Z7" s="146"/>
      <c r="AA7" s="146"/>
      <c r="AB7" s="146"/>
      <c r="AC7" s="147"/>
      <c r="AD7" s="147"/>
      <c r="AE7" s="14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46"/>
      <c r="N8" s="146"/>
      <c r="O8" s="146"/>
      <c r="P8" s="146"/>
      <c r="Q8" s="146"/>
      <c r="R8" s="146"/>
      <c r="S8" s="146"/>
      <c r="T8" s="146"/>
      <c r="U8" s="146"/>
      <c r="V8" s="146"/>
      <c r="W8" s="146"/>
      <c r="X8" s="146"/>
      <c r="Y8" s="146"/>
      <c r="Z8" s="146"/>
      <c r="AA8" s="146"/>
      <c r="AB8" s="146"/>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P890jYcpwbTz4RN91Pm8Eq9SvztsEYo8WIf9Jv1M7CBrwwdEoV2ONRw/48ccLniYvwlcKuhBL699mV9LZiZC3A==" saltValue="Z6wvpJjT6Zlpu/w2G2qqVQ==" spinCount="100000" sheet="1" objects="1" scenarios="1"/>
  <mergeCells count="112">
    <mergeCell ref="AK32:AO34"/>
    <mergeCell ref="AS18:AT18"/>
    <mergeCell ref="AS31:AU31"/>
    <mergeCell ref="AT29:AV30"/>
    <mergeCell ref="AM26:AP26"/>
    <mergeCell ref="AM29:AP29"/>
    <mergeCell ref="AS4:AT4"/>
    <mergeCell ref="AS29:AS30"/>
    <mergeCell ref="AL27:AO27"/>
    <mergeCell ref="AP3:AR4"/>
    <mergeCell ref="AS3:AT3"/>
    <mergeCell ref="AF5:AU5"/>
    <mergeCell ref="AI14:AN14"/>
    <mergeCell ref="AO17:AP17"/>
    <mergeCell ref="AI17:AL17"/>
    <mergeCell ref="AI8:AN8"/>
    <mergeCell ref="AH9:AM9"/>
    <mergeCell ref="AH12:AM12"/>
    <mergeCell ref="AI11:AN11"/>
    <mergeCell ref="AO20:AP20"/>
    <mergeCell ref="B27:C27"/>
    <mergeCell ref="B25:C25"/>
    <mergeCell ref="H23:J23"/>
    <mergeCell ref="AE17:AE21"/>
    <mergeCell ref="Z17:AB17"/>
    <mergeCell ref="Y18:AA18"/>
    <mergeCell ref="B2:J3"/>
    <mergeCell ref="M11:M24"/>
    <mergeCell ref="P15:S15"/>
    <mergeCell ref="P24:S24"/>
    <mergeCell ref="G11:I11"/>
    <mergeCell ref="D23:G23"/>
    <mergeCell ref="B7:C7"/>
    <mergeCell ref="D7:I7"/>
    <mergeCell ref="Q11:T11"/>
    <mergeCell ref="F12:H12"/>
    <mergeCell ref="C8:K8"/>
    <mergeCell ref="B24:C24"/>
    <mergeCell ref="Z5:AD5"/>
    <mergeCell ref="AB3:AD3"/>
    <mergeCell ref="F9:I9"/>
    <mergeCell ref="F15:H15"/>
    <mergeCell ref="Q14:T14"/>
    <mergeCell ref="G14:I14"/>
    <mergeCell ref="B26:C26"/>
    <mergeCell ref="Q23:T23"/>
    <mergeCell ref="P18:S18"/>
    <mergeCell ref="P21:S21"/>
    <mergeCell ref="U23:X23"/>
    <mergeCell ref="Q26:T26"/>
    <mergeCell ref="Q20:T20"/>
    <mergeCell ref="B23:C23"/>
    <mergeCell ref="P22:V22"/>
    <mergeCell ref="H28:I28"/>
    <mergeCell ref="S32:V32"/>
    <mergeCell ref="H31:I31"/>
    <mergeCell ref="R33:U33"/>
    <mergeCell ref="R30:U30"/>
    <mergeCell ref="S29:V29"/>
    <mergeCell ref="B29:C29"/>
    <mergeCell ref="B31:C31"/>
    <mergeCell ref="H29:I29"/>
    <mergeCell ref="H30:I30"/>
    <mergeCell ref="D29:F29"/>
    <mergeCell ref="P16:AB16"/>
    <mergeCell ref="AS16:AT16"/>
    <mergeCell ref="AA32:AF34"/>
    <mergeCell ref="AG32:AJ34"/>
    <mergeCell ref="AA30:AE30"/>
    <mergeCell ref="AL31:AQ31"/>
    <mergeCell ref="AE9:AE14"/>
    <mergeCell ref="AH15:AM15"/>
    <mergeCell ref="AA29:AE29"/>
    <mergeCell ref="Y29:Z29"/>
    <mergeCell ref="P12:S12"/>
    <mergeCell ref="AH18:AK18"/>
    <mergeCell ref="Z20:AB20"/>
    <mergeCell ref="Y21:AA21"/>
    <mergeCell ref="Y30:Z30"/>
    <mergeCell ref="AA28:AE28"/>
    <mergeCell ref="AL30:AO30"/>
    <mergeCell ref="AS27:AU27"/>
    <mergeCell ref="Y28:Z28"/>
    <mergeCell ref="AT26:AV26"/>
    <mergeCell ref="U17:X17"/>
    <mergeCell ref="Q17:T17"/>
    <mergeCell ref="P27:S27"/>
    <mergeCell ref="AS17:AT17"/>
    <mergeCell ref="AW18:AW20"/>
    <mergeCell ref="D28:F28"/>
    <mergeCell ref="D31:F31"/>
    <mergeCell ref="H33:I33"/>
    <mergeCell ref="D33:F33"/>
    <mergeCell ref="D30:F30"/>
    <mergeCell ref="B33:C33"/>
    <mergeCell ref="H32:I32"/>
    <mergeCell ref="D32:F32"/>
    <mergeCell ref="B32:C32"/>
    <mergeCell ref="B30:C30"/>
    <mergeCell ref="B28:C28"/>
    <mergeCell ref="AS24:AU24"/>
    <mergeCell ref="AT23:AV23"/>
    <mergeCell ref="B21:J22"/>
    <mergeCell ref="D24:F24"/>
    <mergeCell ref="D25:F25"/>
    <mergeCell ref="D26:F26"/>
    <mergeCell ref="D27:F27"/>
    <mergeCell ref="H24:I24"/>
    <mergeCell ref="H25:I25"/>
    <mergeCell ref="H27:I27"/>
    <mergeCell ref="H26:I26"/>
    <mergeCell ref="M26:M33"/>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8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清水建設株式会社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1"/>
      <c r="AA6" s="81"/>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88" t="s">
        <v>278</v>
      </c>
      <c r="C7" s="589"/>
      <c r="D7" s="585" t="s">
        <v>256</v>
      </c>
      <c r="E7" s="586"/>
      <c r="F7" s="586"/>
      <c r="G7" s="586"/>
      <c r="H7" s="586"/>
      <c r="I7" s="587"/>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baH4SRB4m6tkUw205diIJp41JMcy5DOOwD5C5o7wPdl32KOYzTmq7lUkjIM1c3MupktJ3DQEl/bZaMtDEWPtQw==" saltValue="xkeJW0OmOfvC2bZP4SZWdw==" spinCount="100000" sheet="1" objects="1" scenarios="1"/>
  <mergeCells count="112">
    <mergeCell ref="AS3:AT3"/>
    <mergeCell ref="AS4:AT4"/>
    <mergeCell ref="AT23:AV23"/>
    <mergeCell ref="AS18:AT18"/>
    <mergeCell ref="AF5:AU5"/>
    <mergeCell ref="AH15:AM15"/>
    <mergeCell ref="AO20:AP20"/>
    <mergeCell ref="AH12:AM12"/>
    <mergeCell ref="AI11:AN11"/>
    <mergeCell ref="AI14:AN14"/>
    <mergeCell ref="AH18:AK18"/>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AS31:AU31"/>
    <mergeCell ref="AT29:AV30"/>
    <mergeCell ref="AS29:AS30"/>
    <mergeCell ref="AL31:AQ31"/>
    <mergeCell ref="AM29:AP29"/>
    <mergeCell ref="H26:I26"/>
    <mergeCell ref="H27:I27"/>
    <mergeCell ref="AS27:AU27"/>
    <mergeCell ref="AT26:AV26"/>
    <mergeCell ref="AA29:AE29"/>
    <mergeCell ref="Y28:Z28"/>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9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topLeftCell="A15" zoomScaleNormal="100" workbookViewId="0">
      <selection activeCell="AH29" sqref="AH29"/>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清水建設株式会社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88" t="s">
        <v>278</v>
      </c>
      <c r="C7" s="589"/>
      <c r="D7" s="585" t="s">
        <v>257</v>
      </c>
      <c r="E7" s="586"/>
      <c r="F7" s="586"/>
      <c r="G7" s="586"/>
      <c r="H7" s="586"/>
      <c r="I7" s="587"/>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6.6</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20</v>
      </c>
      <c r="E24" s="564"/>
      <c r="F24" s="564"/>
      <c r="G24" s="182" t="s">
        <v>158</v>
      </c>
      <c r="H24" s="535">
        <f>+F12</f>
        <v>6.6</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6.6</v>
      </c>
      <c r="Q27" s="584"/>
      <c r="R27" s="584"/>
      <c r="S27" s="584"/>
      <c r="T27" s="42" t="s">
        <v>38</v>
      </c>
      <c r="U27" s="62"/>
      <c r="V27" s="62"/>
      <c r="Y27" s="60" t="s">
        <v>39</v>
      </c>
      <c r="Z27" s="63"/>
      <c r="AH27" s="51"/>
      <c r="AI27" s="51"/>
      <c r="AJ27" s="51"/>
      <c r="AK27" s="51"/>
      <c r="AL27" s="547">
        <f>+AH18+P27</f>
        <v>6.6</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20</v>
      </c>
      <c r="E29" s="564"/>
      <c r="F29" s="564"/>
      <c r="G29" s="182" t="s">
        <v>158</v>
      </c>
      <c r="H29" s="535">
        <f>+AL27</f>
        <v>6.6</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15</v>
      </c>
      <c r="E30" s="564"/>
      <c r="F30" s="564"/>
      <c r="G30" s="182" t="s">
        <v>158</v>
      </c>
      <c r="H30" s="535">
        <f>+AL30</f>
        <v>6.6</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v>6.6</v>
      </c>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v>6.6</v>
      </c>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EG/ZjIREzLZj16tRHmQFPbREIyQl27qfbiBkFCtJNByH+3bebj0A5I21GyG7LYzPeh4WXlsGfNZcyqEZ0itB5A==" saltValue="JdEqDc2mDEdmRhbXCSYG/Q==" spinCount="100000" sheet="1" objects="1" scenarios="1"/>
  <mergeCells count="112">
    <mergeCell ref="AK32:AO34"/>
    <mergeCell ref="AS18:AT18"/>
    <mergeCell ref="AS31:AU31"/>
    <mergeCell ref="AT29:AV30"/>
    <mergeCell ref="AM26:AP26"/>
    <mergeCell ref="AM29:AP29"/>
    <mergeCell ref="AS4:AT4"/>
    <mergeCell ref="AS29:AS30"/>
    <mergeCell ref="AL27:AO27"/>
    <mergeCell ref="AP3:AR4"/>
    <mergeCell ref="AS3:AT3"/>
    <mergeCell ref="AF5:AU5"/>
    <mergeCell ref="AI14:AN14"/>
    <mergeCell ref="AO17:AP17"/>
    <mergeCell ref="AI17:AL17"/>
    <mergeCell ref="AI8:AN8"/>
    <mergeCell ref="AH9:AM9"/>
    <mergeCell ref="AH12:AM12"/>
    <mergeCell ref="AI11:AN11"/>
    <mergeCell ref="AO20:AP20"/>
    <mergeCell ref="B27:C27"/>
    <mergeCell ref="B25:C25"/>
    <mergeCell ref="H23:J23"/>
    <mergeCell ref="AE17:AE21"/>
    <mergeCell ref="Z17:AB17"/>
    <mergeCell ref="Y18:AA18"/>
    <mergeCell ref="B2:J3"/>
    <mergeCell ref="M11:M24"/>
    <mergeCell ref="P15:S15"/>
    <mergeCell ref="P24:S24"/>
    <mergeCell ref="G11:I11"/>
    <mergeCell ref="D23:G23"/>
    <mergeCell ref="B7:C7"/>
    <mergeCell ref="D7:I7"/>
    <mergeCell ref="Q11:T11"/>
    <mergeCell ref="F12:H12"/>
    <mergeCell ref="C8:K8"/>
    <mergeCell ref="B24:C24"/>
    <mergeCell ref="Z5:AD5"/>
    <mergeCell ref="AB3:AD3"/>
    <mergeCell ref="F9:I9"/>
    <mergeCell ref="F15:H15"/>
    <mergeCell ref="Q14:T14"/>
    <mergeCell ref="G14:I14"/>
    <mergeCell ref="B26:C26"/>
    <mergeCell ref="Q23:T23"/>
    <mergeCell ref="P18:S18"/>
    <mergeCell ref="P21:S21"/>
    <mergeCell ref="U23:X23"/>
    <mergeCell ref="Q26:T26"/>
    <mergeCell ref="Q20:T20"/>
    <mergeCell ref="B23:C23"/>
    <mergeCell ref="P22:V22"/>
    <mergeCell ref="H28:I28"/>
    <mergeCell ref="S32:V32"/>
    <mergeCell ref="H31:I31"/>
    <mergeCell ref="R33:U33"/>
    <mergeCell ref="R30:U30"/>
    <mergeCell ref="S29:V29"/>
    <mergeCell ref="B29:C29"/>
    <mergeCell ref="B31:C31"/>
    <mergeCell ref="H29:I29"/>
    <mergeCell ref="H30:I30"/>
    <mergeCell ref="D29:F29"/>
    <mergeCell ref="P16:AB16"/>
    <mergeCell ref="AS16:AT16"/>
    <mergeCell ref="AA32:AF34"/>
    <mergeCell ref="AG32:AJ34"/>
    <mergeCell ref="AA30:AE30"/>
    <mergeCell ref="AL31:AQ31"/>
    <mergeCell ref="AE9:AE14"/>
    <mergeCell ref="AH15:AM15"/>
    <mergeCell ref="AA29:AE29"/>
    <mergeCell ref="Y29:Z29"/>
    <mergeCell ref="P12:S12"/>
    <mergeCell ref="AH18:AK18"/>
    <mergeCell ref="Z20:AB20"/>
    <mergeCell ref="Y21:AA21"/>
    <mergeCell ref="Y30:Z30"/>
    <mergeCell ref="AA28:AE28"/>
    <mergeCell ref="AL30:AO30"/>
    <mergeCell ref="AS27:AU27"/>
    <mergeCell ref="Y28:Z28"/>
    <mergeCell ref="AT26:AV26"/>
    <mergeCell ref="U17:X17"/>
    <mergeCell ref="Q17:T17"/>
    <mergeCell ref="P27:S27"/>
    <mergeCell ref="AS17:AT17"/>
    <mergeCell ref="AW18:AW20"/>
    <mergeCell ref="D28:F28"/>
    <mergeCell ref="D31:F31"/>
    <mergeCell ref="H33:I33"/>
    <mergeCell ref="D33:F33"/>
    <mergeCell ref="D30:F30"/>
    <mergeCell ref="B33:C33"/>
    <mergeCell ref="H32:I32"/>
    <mergeCell ref="D32:F32"/>
    <mergeCell ref="B32:C32"/>
    <mergeCell ref="B30:C30"/>
    <mergeCell ref="B28:C28"/>
    <mergeCell ref="AS24:AU24"/>
    <mergeCell ref="AT23:AV23"/>
    <mergeCell ref="B21:J22"/>
    <mergeCell ref="D24:F24"/>
    <mergeCell ref="D25:F25"/>
    <mergeCell ref="D26:F26"/>
    <mergeCell ref="D27:F27"/>
    <mergeCell ref="H24:I24"/>
    <mergeCell ref="H25:I25"/>
    <mergeCell ref="H27:I27"/>
    <mergeCell ref="H26:I26"/>
    <mergeCell ref="M26:M33"/>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A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清水建設株式会社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88" t="s">
        <v>278</v>
      </c>
      <c r="C7" s="589"/>
      <c r="D7" s="585" t="s">
        <v>258</v>
      </c>
      <c r="E7" s="586"/>
      <c r="F7" s="586"/>
      <c r="G7" s="586"/>
      <c r="H7" s="586"/>
      <c r="I7" s="587"/>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uWECaxNGRibbmOFvnxaPOo2frH2hvzwcHS9e3TjHw61f0vU7Hrr0px8MNnxxJwF+XYa0XIJUx9KQRXczEqw/Sw==" saltValue="j2yVa2TbQ0zusQeO4L4Yeg==" spinCount="100000" sheet="1" objects="1" scenarios="1"/>
  <mergeCells count="112">
    <mergeCell ref="AS3:AT3"/>
    <mergeCell ref="AS4:AT4"/>
    <mergeCell ref="AT23:AV23"/>
    <mergeCell ref="AS18:AT18"/>
    <mergeCell ref="AF5:AU5"/>
    <mergeCell ref="AH15:AM15"/>
    <mergeCell ref="AO20:AP20"/>
    <mergeCell ref="AH12:AM12"/>
    <mergeCell ref="AI11:AN11"/>
    <mergeCell ref="AI14:AN14"/>
    <mergeCell ref="AH18:AK18"/>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AS31:AU31"/>
    <mergeCell ref="AT29:AV30"/>
    <mergeCell ref="AS29:AS30"/>
    <mergeCell ref="AL31:AQ31"/>
    <mergeCell ref="AM29:AP29"/>
    <mergeCell ref="H26:I26"/>
    <mergeCell ref="H27:I27"/>
    <mergeCell ref="AS27:AU27"/>
    <mergeCell ref="AT26:AV26"/>
    <mergeCell ref="AA29:AE29"/>
    <mergeCell ref="Y28:Z28"/>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B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清水建設株式会社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259</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NCB6M1RX7CbWLlQdpQvQip46kq7x6oQYJL9kBeze8PzzKvZ6p0L0O74Ft3XOJ9JkpXl5T2QWlD3pN7ey+xkppw==" saltValue="EtiNtgHBBOxCDTIaY5Vuzg=="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3">
    <dataValidation type="custom" allowBlank="1" showInputMessage="1" showErrorMessage="1" error="入力は少数第1位までにして下さい。" sqref="AU13:AU14 W7:X7"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C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清水建設株式会社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260</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D6Wxim5SSPUJ/mbM6l6GMuCsY9dZURhrbJSGTONI5NSZMQ87NOR0dwdoa3AZOtt5jFcCeUN+PlTBuPuyUszixQ==" saltValue="BbER0Cc8o+lELdaIASF3Xg=="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4">
    <dataValidation type="custom" allowBlank="1" showInputMessage="1" showErrorMessage="1" error="入力は少数第1位までにして下さい。" sqref="AU13:AU14 W7:X7"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D00-000002000000}">
      <formula1>D9=ROUND(D9,2)</formula1>
    </dataValidation>
    <dataValidation type="textLength" allowBlank="1" showInputMessage="1" showErrorMessage="1" errorTitle="要確認" error="「廃油」は、中間処理を経ずに「最終処分」はできません。" sqref="R33:U33" xr:uid="{00000000-0002-0000-0D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清水建設株式会社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261</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KVcz1EdX0qhbtJJ3Ghkoy2xRi61JxvryfryCin2ZEcpauEKcvWts65pLHHMx8EvPz/Yzr0aiJokUAXmI3Q2ELg==" saltValue="OKiCExmdmd6MosEEsDUOLg=="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3">
    <dataValidation type="custom" allowBlank="1" showInputMessage="1" showErrorMessage="1" error="入力は少数第1位までにして下さい。" sqref="AU13:AU14 W7:X7"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E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清水建設株式会社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262</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jnwRlwLTVauQl+ZsDHTVvg4hRCHIk24TbCZb00YRNPOe0n3vSU5/IjjwwGi6toX7PlEUhlf5tZgeot3rypo/Ew==" saltValue="NBSmoLEM9l4c0yRj+zip/w=="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4">
    <dataValidation type="custom" allowBlank="1" showInputMessage="1" showErrorMessage="1" error="入力は少数第1位までにして下さい。" sqref="AU13:AU14 W7:X7"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F00-000002000000}">
      <formula1>D9=ROUND(D9,2)</formula1>
    </dataValidation>
    <dataValidation type="textLength" allowBlank="1" showInputMessage="1" showErrorMessage="1" errorTitle="要確認" error="「廃酸」は、中間処理を経ずに「中間処分」はできません。" sqref="R33:U33" xr:uid="{00000000-0002-0000-0F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清水建設株式会社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263</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Pzc5okIzcsZFt2GKLANW6bmiwb3/OXlyBpoXwzDfrngUbkWC6wTDUvWhNimJqcMg4Y9x128nhX5T/Oj2xp4iWQ==" saltValue="EdI9UxXkBumjjm23mPs2Kg=="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4">
    <dataValidation type="custom" allowBlank="1" showInputMessage="1" showErrorMessage="1" error="入力は少数第1位までにして下さい。" sqref="AU13:AU14 W7:X7"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1000-000002000000}">
      <formula1>D9=ROUND(D9,2)</formula1>
    </dataValidation>
    <dataValidation type="textLength" allowBlank="1" showInputMessage="1" showErrorMessage="1" errorTitle="要確認" error="「廃ｱﾙｶﾘ」は、中間処理を経ずに「最終処分」はできません。" sqref="R33:U33" xr:uid="{00000000-0002-0000-10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B1:BJ76"/>
  <sheetViews>
    <sheetView showGridLines="0" zoomScaleNormal="100" workbookViewId="0"/>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73</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75</v>
      </c>
      <c r="AF5" s="534" t="str">
        <f>+表紙!F47</f>
        <v>清水建設株式会社　横浜支店</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306</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13</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13</v>
      </c>
      <c r="AS18" s="549" t="s">
        <v>139</v>
      </c>
      <c r="AT18" s="550"/>
      <c r="AU18" s="223"/>
      <c r="AV18" s="42" t="s">
        <v>13</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187</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13</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141</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13</v>
      </c>
      <c r="U27" s="62"/>
      <c r="V27" s="62"/>
      <c r="Y27" s="60" t="s">
        <v>30</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144</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13</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146</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13</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hp4pfTT7FK61uFWSbBnRSrRhgZAcudZ6de0MkNWKlsz+RjNsq8dxvlqae6HaBDtZHVwcWdNKkbjb7PqogxYwA==" saltValue="i9v3pnpe216n7r9eraY0zA==" spinCount="100000" sheet="1" objects="1" scenarios="1"/>
  <mergeCells count="113">
    <mergeCell ref="R33:U33"/>
    <mergeCell ref="AS31:AU31"/>
    <mergeCell ref="B32:C32"/>
    <mergeCell ref="D32:F32"/>
    <mergeCell ref="H32:I32"/>
    <mergeCell ref="S32:V32"/>
    <mergeCell ref="AA32:AF34"/>
    <mergeCell ref="AG32:AJ34"/>
    <mergeCell ref="AK32:AO34"/>
    <mergeCell ref="B33:C33"/>
    <mergeCell ref="B29:C29"/>
    <mergeCell ref="D29:F29"/>
    <mergeCell ref="H29:I29"/>
    <mergeCell ref="S29:V29"/>
    <mergeCell ref="Y29:Z29"/>
    <mergeCell ref="AA29:AE29"/>
    <mergeCell ref="AM29:AP29"/>
    <mergeCell ref="AS29:AS30"/>
    <mergeCell ref="AT29:AV30"/>
    <mergeCell ref="B30:C30"/>
    <mergeCell ref="D30:F30"/>
    <mergeCell ref="H30:I30"/>
    <mergeCell ref="R30:U30"/>
    <mergeCell ref="Y30:Z30"/>
    <mergeCell ref="AA30:AE30"/>
    <mergeCell ref="AL30:AO30"/>
    <mergeCell ref="M26:M33"/>
    <mergeCell ref="Q26:T26"/>
    <mergeCell ref="B31:C31"/>
    <mergeCell ref="D31:F31"/>
    <mergeCell ref="H31:I31"/>
    <mergeCell ref="AL31:AQ31"/>
    <mergeCell ref="D33:F33"/>
    <mergeCell ref="H33:I33"/>
    <mergeCell ref="AT26:AV26"/>
    <mergeCell ref="B27:C27"/>
    <mergeCell ref="D27:F27"/>
    <mergeCell ref="H27:I27"/>
    <mergeCell ref="P27:S27"/>
    <mergeCell ref="AL27:AO27"/>
    <mergeCell ref="AS27:AU27"/>
    <mergeCell ref="B26:C26"/>
    <mergeCell ref="D26:F26"/>
    <mergeCell ref="H26:I26"/>
    <mergeCell ref="AM26:AP26"/>
    <mergeCell ref="B28:C28"/>
    <mergeCell ref="D28:F28"/>
    <mergeCell ref="H28:I28"/>
    <mergeCell ref="Y28:Z28"/>
    <mergeCell ref="B24:C24"/>
    <mergeCell ref="D24:F24"/>
    <mergeCell ref="H24:I24"/>
    <mergeCell ref="P24:S24"/>
    <mergeCell ref="AA28:AE28"/>
    <mergeCell ref="P22:V22"/>
    <mergeCell ref="AS24:AU24"/>
    <mergeCell ref="B25:C25"/>
    <mergeCell ref="D25:F25"/>
    <mergeCell ref="H25:I25"/>
    <mergeCell ref="B23:C23"/>
    <mergeCell ref="D23:G23"/>
    <mergeCell ref="H23:J23"/>
    <mergeCell ref="Q23:T23"/>
    <mergeCell ref="U23:X23"/>
    <mergeCell ref="AT23:AV23"/>
    <mergeCell ref="Q14:T14"/>
    <mergeCell ref="AI14:AN14"/>
    <mergeCell ref="F15:H15"/>
    <mergeCell ref="P15:S15"/>
    <mergeCell ref="AH15:AM15"/>
    <mergeCell ref="P16:AB16"/>
    <mergeCell ref="AS16:AT16"/>
    <mergeCell ref="Q17:T17"/>
    <mergeCell ref="U17:X17"/>
    <mergeCell ref="Z17:AB17"/>
    <mergeCell ref="AE17:AE21"/>
    <mergeCell ref="AI17:AL17"/>
    <mergeCell ref="AO17:AP17"/>
    <mergeCell ref="AS17:AT17"/>
    <mergeCell ref="P18:S18"/>
    <mergeCell ref="Y18:AA18"/>
    <mergeCell ref="AH18:AK18"/>
    <mergeCell ref="AS18:AT18"/>
    <mergeCell ref="Q20:T20"/>
    <mergeCell ref="Z20:AB20"/>
    <mergeCell ref="AO20:AP20"/>
    <mergeCell ref="B21:J22"/>
    <mergeCell ref="P21:S21"/>
    <mergeCell ref="Y21:AA21"/>
    <mergeCell ref="AW18:AW20"/>
    <mergeCell ref="B2:J3"/>
    <mergeCell ref="AB3:AD3"/>
    <mergeCell ref="AP3:AR4"/>
    <mergeCell ref="AS3:AT3"/>
    <mergeCell ref="AS4:AT4"/>
    <mergeCell ref="Z5:AD5"/>
    <mergeCell ref="AF5:AU5"/>
    <mergeCell ref="B7:C7"/>
    <mergeCell ref="D7:I7"/>
    <mergeCell ref="S7:V7"/>
    <mergeCell ref="C8:K8"/>
    <mergeCell ref="AI8:AN8"/>
    <mergeCell ref="F9:I9"/>
    <mergeCell ref="AE9:AE14"/>
    <mergeCell ref="AH9:AM9"/>
    <mergeCell ref="G11:I11"/>
    <mergeCell ref="M11:M24"/>
    <mergeCell ref="Q11:T11"/>
    <mergeCell ref="AI11:AN11"/>
    <mergeCell ref="F12:H12"/>
    <mergeCell ref="P12:S12"/>
    <mergeCell ref="AH12:AM12"/>
    <mergeCell ref="G14:I14"/>
  </mergeCells>
  <phoneticPr fontId="3"/>
  <dataValidations count="4">
    <dataValidation type="textLength" allowBlank="1" showInputMessage="1" showErrorMessage="1" errorTitle="要確認" error="「廃ｱﾙｶﾘ」は、中間処理を経ずに「最終処分」はできません。" sqref="R33:U33" xr:uid="{00000000-0002-0000-1100-000000000000}">
      <formula1>0</formula1>
      <formula2>0</formula2>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1100-000001000000}">
      <formula1>D9=ROUND(D9,2)</formula1>
    </dataValidation>
    <dataValidation type="custom" allowBlank="1" showInputMessage="1" showErrorMessage="1" sqref="H24:H33" xr:uid="{00000000-0002-0000-1100-000002000000}">
      <formula1>H24=ROUND(H24,1)</formula1>
    </dataValidation>
    <dataValidation type="custom" allowBlank="1" showInputMessage="1" showErrorMessage="1" error="入力は少数第1位までにして下さい。" sqref="AU13:AU14 W7:X7" xr:uid="{00000000-0002-0000-1100-000003000000}">
      <formula1>W7=ROUND(W7,1)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pageSetUpPr fitToPage="1"/>
  </sheetPr>
  <dimension ref="B1:X59"/>
  <sheetViews>
    <sheetView showGridLines="0" zoomScale="70" zoomScaleNormal="70" workbookViewId="0"/>
  </sheetViews>
  <sheetFormatPr defaultColWidth="9" defaultRowHeight="11.25"/>
  <cols>
    <col min="1" max="1" width="2.5" style="5" customWidth="1"/>
    <col min="2" max="3" width="3.75" style="5" customWidth="1"/>
    <col min="4" max="4" width="4.5" style="5" customWidth="1"/>
    <col min="5" max="5" width="3.75" style="5" customWidth="1"/>
    <col min="6" max="6" width="40.75" style="5" customWidth="1"/>
    <col min="7" max="23" width="12.375" style="5" customWidth="1"/>
    <col min="24" max="24" width="12.75" style="5" customWidth="1"/>
    <col min="25" max="27" width="9.75" style="5" customWidth="1"/>
    <col min="28" max="28" width="11.75" style="5" customWidth="1"/>
    <col min="29" max="16384" width="9" style="5"/>
  </cols>
  <sheetData>
    <row r="1" spans="2:24" ht="21">
      <c r="C1" s="14" t="s">
        <v>311</v>
      </c>
      <c r="D1" s="14"/>
      <c r="E1" s="14"/>
    </row>
    <row r="2" spans="2:24" ht="21.75" customHeight="1">
      <c r="E2" s="252" t="s">
        <v>305</v>
      </c>
    </row>
    <row r="3" spans="2:24" ht="14.1" customHeight="1" thickBot="1">
      <c r="B3" s="642" t="s">
        <v>277</v>
      </c>
      <c r="C3" s="642"/>
      <c r="D3" s="642"/>
      <c r="E3" s="642"/>
      <c r="F3" s="642"/>
      <c r="G3" s="100"/>
      <c r="H3" s="100"/>
      <c r="I3" s="100"/>
      <c r="J3" s="100"/>
      <c r="K3" s="100"/>
      <c r="U3"/>
      <c r="V3"/>
      <c r="W3"/>
      <c r="X3" s="101"/>
    </row>
    <row r="4" spans="2:24" ht="14.1" customHeight="1">
      <c r="B4" s="642"/>
      <c r="C4" s="642"/>
      <c r="D4" s="642"/>
      <c r="E4" s="642"/>
      <c r="F4" s="642"/>
      <c r="G4" s="100"/>
      <c r="H4" s="100"/>
      <c r="I4" s="100"/>
      <c r="J4" s="100"/>
      <c r="K4" s="100"/>
      <c r="V4" s="630" t="s">
        <v>297</v>
      </c>
      <c r="W4" s="102" t="s">
        <v>87</v>
      </c>
      <c r="X4" s="103" t="s">
        <v>88</v>
      </c>
    </row>
    <row r="5" spans="2:24" ht="14.1" customHeight="1" thickBot="1">
      <c r="C5" s="100"/>
      <c r="D5" s="100"/>
      <c r="E5" s="100"/>
      <c r="F5" s="100"/>
      <c r="G5" s="100"/>
      <c r="H5" s="100"/>
      <c r="I5" s="100"/>
      <c r="J5" s="100"/>
      <c r="K5" s="100"/>
      <c r="V5" s="631"/>
      <c r="W5" s="104" t="str">
        <f>+表紙!N28</f>
        <v>○</v>
      </c>
      <c r="X5" s="104" t="str">
        <f>+表紙!O28</f>
        <v>　</v>
      </c>
    </row>
    <row r="6" spans="2:24" ht="15" customHeight="1" thickBot="1">
      <c r="B6" s="154" t="s">
        <v>79</v>
      </c>
      <c r="C6" s="154"/>
      <c r="D6" s="154"/>
      <c r="E6" s="154"/>
      <c r="F6" s="154"/>
      <c r="G6" s="154"/>
      <c r="H6" s="154"/>
      <c r="I6" s="154"/>
      <c r="J6" s="154"/>
      <c r="K6" s="154"/>
      <c r="L6" s="85"/>
      <c r="M6" s="629"/>
      <c r="N6" s="629"/>
      <c r="O6" s="85" t="s">
        <v>77</v>
      </c>
      <c r="P6" s="632" t="str">
        <f>+表紙!F47</f>
        <v>清水建設株式会社　横浜支店</v>
      </c>
      <c r="Q6" s="632"/>
      <c r="R6" s="632"/>
      <c r="S6" s="632"/>
      <c r="T6" s="632"/>
      <c r="U6" s="632"/>
      <c r="V6" s="221"/>
      <c r="W6" s="221"/>
      <c r="X6" s="172" t="s">
        <v>76</v>
      </c>
    </row>
    <row r="7" spans="2:24" ht="14.25">
      <c r="B7" s="111"/>
      <c r="C7" s="112"/>
      <c r="D7" s="112"/>
      <c r="E7" s="112"/>
      <c r="F7" s="11"/>
      <c r="G7" s="13" t="s">
        <v>56</v>
      </c>
      <c r="H7" s="13" t="s">
        <v>57</v>
      </c>
      <c r="I7" s="13" t="s">
        <v>58</v>
      </c>
      <c r="J7" s="13" t="s">
        <v>59</v>
      </c>
      <c r="K7" s="13" t="s">
        <v>60</v>
      </c>
      <c r="L7" s="13" t="s">
        <v>61</v>
      </c>
      <c r="M7" s="13" t="s">
        <v>62</v>
      </c>
      <c r="N7" s="13" t="s">
        <v>63</v>
      </c>
      <c r="O7" s="13" t="s">
        <v>64</v>
      </c>
      <c r="P7" s="13" t="s">
        <v>65</v>
      </c>
      <c r="Q7" s="13" t="s">
        <v>66</v>
      </c>
      <c r="R7" s="13" t="s">
        <v>67</v>
      </c>
      <c r="S7" s="13" t="s">
        <v>68</v>
      </c>
      <c r="T7" s="13" t="s">
        <v>69</v>
      </c>
      <c r="U7" s="13" t="s">
        <v>70</v>
      </c>
      <c r="V7" s="13" t="s">
        <v>71</v>
      </c>
      <c r="W7" s="13" t="s">
        <v>307</v>
      </c>
      <c r="X7" s="12"/>
    </row>
    <row r="8" spans="2:24" s="6" customFormat="1" ht="31.9" customHeight="1" thickBot="1">
      <c r="B8" s="7"/>
      <c r="C8" s="110"/>
      <c r="D8" s="110"/>
      <c r="E8" s="110"/>
      <c r="F8" s="8"/>
      <c r="G8" s="9" t="s">
        <v>264</v>
      </c>
      <c r="H8" s="9" t="s">
        <v>265</v>
      </c>
      <c r="I8" s="199" t="s">
        <v>266</v>
      </c>
      <c r="J8" s="9" t="s">
        <v>357</v>
      </c>
      <c r="K8" s="9" t="s">
        <v>267</v>
      </c>
      <c r="L8" s="9" t="s">
        <v>268</v>
      </c>
      <c r="M8" s="9" t="s">
        <v>269</v>
      </c>
      <c r="N8" s="9" t="s">
        <v>356</v>
      </c>
      <c r="O8" s="9" t="s">
        <v>270</v>
      </c>
      <c r="P8" s="9" t="s">
        <v>271</v>
      </c>
      <c r="Q8" s="9" t="s">
        <v>272</v>
      </c>
      <c r="R8" s="9" t="s">
        <v>273</v>
      </c>
      <c r="S8" s="9" t="s">
        <v>274</v>
      </c>
      <c r="T8" s="9" t="s">
        <v>275</v>
      </c>
      <c r="U8" s="9" t="s">
        <v>276</v>
      </c>
      <c r="V8" s="9" t="s">
        <v>355</v>
      </c>
      <c r="W8" s="9" t="s">
        <v>308</v>
      </c>
      <c r="X8" s="10" t="s">
        <v>55</v>
      </c>
    </row>
    <row r="9" spans="2:24" ht="24" customHeight="1" thickTop="1">
      <c r="B9" s="155"/>
      <c r="C9" s="643" t="s">
        <v>172</v>
      </c>
      <c r="D9" s="643"/>
      <c r="E9" s="643"/>
      <c r="F9" s="644"/>
      <c r="G9" s="312">
        <f>IF(OR(ｱ.特管廃油!D24&gt;0,ｱ.特管廃油!D24&lt;0),ｱ.特管廃油!D24,IF(G$19&gt;0,"0",0))</f>
        <v>0</v>
      </c>
      <c r="H9" s="312" t="str">
        <f>IF(OR(ｲ.特管廃酸!D24&gt;0,ｲ.特管廃酸!D24&lt;0),ｲ.特管廃酸!D24,IF(H$19&gt;0,"0",0))</f>
        <v>0</v>
      </c>
      <c r="I9" s="312" t="str">
        <f>IF(OR(ｳ.特管廃ｱﾙｶﾘ!D24&gt;0,ｳ.特管廃ｱﾙｶﾘ!D24&lt;0),ｳ.特管廃ｱﾙｶﾘ!D24,IF(I$19&gt;0,"0",0))</f>
        <v>0</v>
      </c>
      <c r="J9" s="312">
        <f>IF(OR(ｴ.感染性廃棄物!$D24&gt;0,ｴ.感染性廃棄物!$D24&lt;0),ｴ.感染性廃棄物!D24,IF(J$19&gt;0,"0",0))</f>
        <v>0</v>
      </c>
      <c r="K9" s="312">
        <f>IF(OR(ｵ.廃PCB等!$D24&gt;0,ｵ.廃PCB等!$D24&lt;0),ｵ.廃PCB等!D24,IF(K$19&gt;0,"0",0))</f>
        <v>0</v>
      </c>
      <c r="L9" s="312">
        <f>IF(OR(ｶ.PCB汚染物!D24&gt;0,ｶ.PCB汚染物!D24&lt;0),ｶ.PCB汚染物!D24,IF(L$19&gt;0,"0",0))</f>
        <v>0</v>
      </c>
      <c r="M9" s="312">
        <f>IF(OR(ｷ.PCB処理物!D24&gt;0,ｷ.PCB処理物!D24&lt;0),ｷ.PCB処理物!D24,IF(M$19&gt;0,"0",0))</f>
        <v>0</v>
      </c>
      <c r="N9" s="312">
        <f>IF(OR(ｸ.指定下水汚泥!D24&gt;0,ｸ.指定下水汚泥!D24&lt;0),ｸ.指定下水汚泥!D24,IF(N$19&gt;0,"0",0))</f>
        <v>0</v>
      </c>
      <c r="O9" s="312">
        <f>IF(OR(ｹ.有害鉱さい!D24&gt;0,ｹ.有害鉱さい!D24&lt;0),ｹ.有害鉱さい!D24,IF(O$19&gt;0,"0",0))</f>
        <v>0</v>
      </c>
      <c r="P9" s="312">
        <f>IF(OR(ｺ.廃石綿等!D24&gt;0,ｺ.廃石綿等!D24&lt;0),ｺ.廃石綿等!D24,IF(P$19&gt;0,"0",0))</f>
        <v>20</v>
      </c>
      <c r="Q9" s="312">
        <f>IF(OR(ｻ.有害ばいじん!D24&gt;0,ｻ.有害ばいじん!D24&lt;0),ｻ.有害ばいじん!D24,IF(Q$19&gt;0,"0",0))</f>
        <v>0</v>
      </c>
      <c r="R9" s="312">
        <f>IF(OR(ｼ.有害燃え殻!D24&gt;0,ｼ.有害燃え殻!D24&lt;0),ｼ.有害燃え殻!D24,IF(R$19&gt;0,"0",0))</f>
        <v>0</v>
      </c>
      <c r="S9" s="312">
        <f>IF(OR(ｽ.有害廃油!D24&gt;0,ｽ.有害廃油!D24&lt;0),ｽ.有害廃油!D24,IF(S$19&gt;0,"0",0))</f>
        <v>0</v>
      </c>
      <c r="T9" s="312">
        <f>IF(OR(ｾ.有害汚泥!D24&gt;0,ｾ.有害汚泥!D24&lt;0),ｾ.有害汚泥!D24,IF(T$19&gt;0,"0",0))</f>
        <v>0</v>
      </c>
      <c r="U9" s="312">
        <f>IF(OR(ｿ.有害廃酸!D24&gt;0,ｿ.有害廃酸!D24&lt;0),ｿ.有害廃酸!D24,IF(U$19&gt;0,"0",0))</f>
        <v>0</v>
      </c>
      <c r="V9" s="312">
        <f>IF(OR(ﾀ.有害廃ｱﾙｶﾘ!D24&gt;0,ﾀ.有害廃ｱﾙｶﾘ!D24&lt;0),ﾀ.有害廃ｱﾙｶﾘ!D24,IF(V$19&gt;0,"0",0))</f>
        <v>0</v>
      </c>
      <c r="W9" s="312">
        <f>IF(OR(ﾁ.廃水銀等!D24&gt;0,ﾁ.廃水銀等!D24&lt;0),ﾁ.廃水銀等!D24,IF(W$19&gt;0,"0",0))</f>
        <v>0</v>
      </c>
      <c r="X9" s="313">
        <f t="shared" ref="X9:X18" si="0">IF(SUM(G9:W9)&gt;0,SUM(G9:W9),IF(X$19&gt;0,"0",0))</f>
        <v>20</v>
      </c>
    </row>
    <row r="10" spans="2:24" ht="24" customHeight="1">
      <c r="B10" s="158" t="s">
        <v>327</v>
      </c>
      <c r="C10" s="635" t="s">
        <v>244</v>
      </c>
      <c r="D10" s="635"/>
      <c r="E10" s="635"/>
      <c r="F10" s="636"/>
      <c r="G10" s="314">
        <f>IF(OR(ｱ.特管廃油!D25&gt;0,ｱ.特管廃油!D25&lt;0),ｱ.特管廃油!D25,IF(G$19&gt;0,"0",0))</f>
        <v>0</v>
      </c>
      <c r="H10" s="314" t="str">
        <f>IF(OR(ｲ.特管廃酸!D25&gt;0,ｲ.特管廃酸!D25&lt;0),ｲ.特管廃酸!D25,IF(H$19&gt;0,"0",0))</f>
        <v>0</v>
      </c>
      <c r="I10" s="314" t="str">
        <f>IF(OR(ｳ.特管廃ｱﾙｶﾘ!D25&gt;0,ｳ.特管廃ｱﾙｶﾘ!D25&lt;0),ｳ.特管廃ｱﾙｶﾘ!D25,IF(I$19&gt;0,"0",0))</f>
        <v>0</v>
      </c>
      <c r="J10" s="314">
        <f>IF(OR(ｴ.感染性廃棄物!$D25&gt;0,ｴ.感染性廃棄物!$D25&lt;0),ｴ.感染性廃棄物!D25,IF(J$19&gt;0,"0",0))</f>
        <v>0</v>
      </c>
      <c r="K10" s="314">
        <f>IF(OR(ｵ.廃PCB等!$D25&gt;0,ｵ.廃PCB等!$D25&lt;0),ｵ.廃PCB等!D25,IF(K$19&gt;0,"0",0))</f>
        <v>0</v>
      </c>
      <c r="L10" s="314">
        <f>IF(OR(ｶ.PCB汚染物!D25&gt;0,ｶ.PCB汚染物!D25&lt;0),ｶ.PCB汚染物!D25,IF(L$19&gt;0,"0",0))</f>
        <v>0</v>
      </c>
      <c r="M10" s="314">
        <f>IF(OR(ｷ.PCB処理物!D25&gt;0,ｷ.PCB処理物!D25&lt;0),ｷ.PCB処理物!D25,IF(M$19&gt;0,"0",0))</f>
        <v>0</v>
      </c>
      <c r="N10" s="314">
        <f>IF(OR(ｸ.指定下水汚泥!D25&gt;0,ｸ.指定下水汚泥!D25&lt;0),ｸ.指定下水汚泥!D25,IF(N$19&gt;0,"0",0))</f>
        <v>0</v>
      </c>
      <c r="O10" s="314">
        <f>IF(OR(ｹ.有害鉱さい!D25&gt;0,ｹ.有害鉱さい!D25&lt;0),ｹ.有害鉱さい!D25,IF(O$19&gt;0,"0",0))</f>
        <v>0</v>
      </c>
      <c r="P10" s="314" t="str">
        <f>IF(OR(ｺ.廃石綿等!D25&gt;0,ｺ.廃石綿等!D25&lt;0),ｺ.廃石綿等!D25,IF(P$19&gt;0,"0",0))</f>
        <v>0</v>
      </c>
      <c r="Q10" s="314">
        <f>IF(OR(ｻ.有害ばいじん!D25&gt;0,ｻ.有害ばいじん!D25&lt;0),ｻ.有害ばいじん!D25,IF(Q$19&gt;0,"0",0))</f>
        <v>0</v>
      </c>
      <c r="R10" s="314">
        <f>IF(OR(ｼ.有害燃え殻!D25&gt;0,ｼ.有害燃え殻!D25&lt;0),ｼ.有害燃え殻!D25,IF(R$19&gt;0,"0",0))</f>
        <v>0</v>
      </c>
      <c r="S10" s="314">
        <f>IF(OR(ｽ.有害廃油!D25&gt;0,ｽ.有害廃油!D25&lt;0),ｽ.有害廃油!D25,IF(S$19&gt;0,"0",0))</f>
        <v>0</v>
      </c>
      <c r="T10" s="314">
        <f>IF(OR(ｾ.有害汚泥!D25&gt;0,ｾ.有害汚泥!D25&lt;0),ｾ.有害汚泥!D25,IF(T$19&gt;0,"0",0))</f>
        <v>0</v>
      </c>
      <c r="U10" s="314">
        <f>IF(OR(ｿ.有害廃酸!D25&gt;0,ｿ.有害廃酸!D25&lt;0),ｿ.有害廃酸!D25,IF(U$19&gt;0,"0",0))</f>
        <v>0</v>
      </c>
      <c r="V10" s="314">
        <f>IF(OR(ﾀ.有害廃ｱﾙｶﾘ!D25&gt;0,ﾀ.有害廃ｱﾙｶﾘ!D25&lt;0),ﾀ.有害廃ｱﾙｶﾘ!D25,IF(V$19&gt;0,"0",0))</f>
        <v>0</v>
      </c>
      <c r="W10" s="312">
        <f>IF(OR(ﾁ.廃水銀等!D25&gt;0,ﾁ.廃水銀等!D25&lt;0),ﾁ.廃水銀等!D25,IF(W$19&gt;0,"0",0))</f>
        <v>0</v>
      </c>
      <c r="X10" s="315" t="str">
        <f t="shared" si="0"/>
        <v>0</v>
      </c>
    </row>
    <row r="11" spans="2:24" ht="24" customHeight="1">
      <c r="B11" s="158" t="s">
        <v>328</v>
      </c>
      <c r="C11" s="637" t="s">
        <v>245</v>
      </c>
      <c r="D11" s="637"/>
      <c r="E11" s="637"/>
      <c r="F11" s="638"/>
      <c r="G11" s="316">
        <f>IF(OR(ｱ.特管廃油!D26&gt;0,ｱ.特管廃油!D26&lt;0),ｱ.特管廃油!D26,IF(G$19&gt;0,"0",0))</f>
        <v>0</v>
      </c>
      <c r="H11" s="316" t="str">
        <f>IF(OR(ｲ.特管廃酸!D26&gt;0,ｲ.特管廃酸!D26&lt;0),ｲ.特管廃酸!D26,IF(H$19&gt;0,"0",0))</f>
        <v>0</v>
      </c>
      <c r="I11" s="316" t="str">
        <f>IF(OR(ｳ.特管廃ｱﾙｶﾘ!D26&gt;0,ｳ.特管廃ｱﾙｶﾘ!D26&lt;0),ｳ.特管廃ｱﾙｶﾘ!D26,IF(I$19&gt;0,"0",0))</f>
        <v>0</v>
      </c>
      <c r="J11" s="316">
        <f>IF(OR(ｴ.感染性廃棄物!$D26&gt;0,ｴ.感染性廃棄物!$D26&lt;0),ｴ.感染性廃棄物!D26,IF(J$19&gt;0,"0",0))</f>
        <v>0</v>
      </c>
      <c r="K11" s="316">
        <f>IF(OR(ｵ.廃PCB等!$D26&gt;0,ｵ.廃PCB等!$D26&lt;0),ｵ.廃PCB等!D26,IF(K$19&gt;0,"0",0))</f>
        <v>0</v>
      </c>
      <c r="L11" s="316">
        <f>IF(OR(ｶ.PCB汚染物!D26&gt;0,ｶ.PCB汚染物!D26&lt;0),ｶ.PCB汚染物!D26,IF(L$19&gt;0,"0",0))</f>
        <v>0</v>
      </c>
      <c r="M11" s="316">
        <f>IF(OR(ｷ.PCB処理物!D26&gt;0,ｷ.PCB処理物!D26&lt;0),ｷ.PCB処理物!D26,IF(M$19&gt;0,"0",0))</f>
        <v>0</v>
      </c>
      <c r="N11" s="316">
        <f>IF(OR(ｸ.指定下水汚泥!D26&gt;0,ｸ.指定下水汚泥!D26&lt;0),ｸ.指定下水汚泥!D26,IF(N$19&gt;0,"0",0))</f>
        <v>0</v>
      </c>
      <c r="O11" s="316">
        <f>IF(OR(ｹ.有害鉱さい!D26&gt;0,ｹ.有害鉱さい!D26&lt;0),ｹ.有害鉱さい!D26,IF(O$19&gt;0,"0",0))</f>
        <v>0</v>
      </c>
      <c r="P11" s="316" t="str">
        <f>IF(OR(ｺ.廃石綿等!D26&gt;0,ｺ.廃石綿等!D26&lt;0),ｺ.廃石綿等!D26,IF(P$19&gt;0,"0",0))</f>
        <v>0</v>
      </c>
      <c r="Q11" s="316">
        <f>IF(OR(ｻ.有害ばいじん!D26&gt;0,ｻ.有害ばいじん!D26&lt;0),ｻ.有害ばいじん!D26,IF(Q$19&gt;0,"0",0))</f>
        <v>0</v>
      </c>
      <c r="R11" s="316">
        <f>IF(OR(ｼ.有害燃え殻!D26&gt;0,ｼ.有害燃え殻!D26&lt;0),ｼ.有害燃え殻!D26,IF(R$19&gt;0,"0",0))</f>
        <v>0</v>
      </c>
      <c r="S11" s="316">
        <f>IF(OR(ｽ.有害廃油!D26&gt;0,ｽ.有害廃油!D26&lt;0),ｽ.有害廃油!D26,IF(S$19&gt;0,"0",0))</f>
        <v>0</v>
      </c>
      <c r="T11" s="316">
        <f>IF(OR(ｾ.有害汚泥!D26&gt;0,ｾ.有害汚泥!D26&lt;0),ｾ.有害汚泥!D26,IF(T$19&gt;0,"0",0))</f>
        <v>0</v>
      </c>
      <c r="U11" s="316">
        <f>IF(OR(ｿ.有害廃酸!D26&gt;0,ｿ.有害廃酸!D26&lt;0),ｿ.有害廃酸!D26,IF(U$19&gt;0,"0",0))</f>
        <v>0</v>
      </c>
      <c r="V11" s="316">
        <f>IF(OR(ﾀ.有害廃ｱﾙｶﾘ!D26&gt;0,ﾀ.有害廃ｱﾙｶﾘ!D26&lt;0),ﾀ.有害廃ｱﾙｶﾘ!D26,IF(V$19&gt;0,"0",0))</f>
        <v>0</v>
      </c>
      <c r="W11" s="317">
        <f>IF(OR(ﾁ.廃水銀等!D26&gt;0,ﾁ.廃水銀等!D26&lt;0),ﾁ.廃水銀等!D26,IF(W$19&gt;0,"0",0))</f>
        <v>0</v>
      </c>
      <c r="X11" s="318" t="str">
        <f t="shared" si="0"/>
        <v>0</v>
      </c>
    </row>
    <row r="12" spans="2:24" ht="24" customHeight="1">
      <c r="B12" s="388">
        <v>7</v>
      </c>
      <c r="C12" s="637" t="s">
        <v>246</v>
      </c>
      <c r="D12" s="637"/>
      <c r="E12" s="637"/>
      <c r="F12" s="638"/>
      <c r="G12" s="316">
        <f>IF(OR(ｱ.特管廃油!D27&gt;0,ｱ.特管廃油!D27&lt;0),ｱ.特管廃油!D27,IF(G$19&gt;0,"0",0))</f>
        <v>0</v>
      </c>
      <c r="H12" s="316" t="str">
        <f>IF(OR(ｲ.特管廃酸!D27&gt;0,ｲ.特管廃酸!D27&lt;0),ｲ.特管廃酸!D27,IF(H$19&gt;0,"0",0))</f>
        <v>0</v>
      </c>
      <c r="I12" s="316" t="str">
        <f>IF(OR(ｳ.特管廃ｱﾙｶﾘ!D27&gt;0,ｳ.特管廃ｱﾙｶﾘ!D27&lt;0),ｳ.特管廃ｱﾙｶﾘ!D27,IF(I$19&gt;0,"0",0))</f>
        <v>0</v>
      </c>
      <c r="J12" s="316">
        <f>IF(OR(ｴ.感染性廃棄物!$D27&gt;0,ｴ.感染性廃棄物!$D27&lt;0),ｴ.感染性廃棄物!D27,IF(J$19&gt;0,"0",0))</f>
        <v>0</v>
      </c>
      <c r="K12" s="316">
        <f>IF(OR(ｵ.廃PCB等!$D27&gt;0,ｵ.廃PCB等!$D27&lt;0),ｵ.廃PCB等!D27,IF(K$19&gt;0,"0",0))</f>
        <v>0</v>
      </c>
      <c r="L12" s="316">
        <f>IF(OR(ｶ.PCB汚染物!D27&gt;0,ｶ.PCB汚染物!D27&lt;0),ｶ.PCB汚染物!D27,IF(L$19&gt;0,"0",0))</f>
        <v>0</v>
      </c>
      <c r="M12" s="316">
        <f>IF(OR(ｷ.PCB処理物!D27&gt;0,ｷ.PCB処理物!D27&lt;0),ｷ.PCB処理物!D27,IF(M$19&gt;0,"0",0))</f>
        <v>0</v>
      </c>
      <c r="N12" s="316">
        <f>IF(OR(ｸ.指定下水汚泥!D27&gt;0,ｸ.指定下水汚泥!D27&lt;0),ｸ.指定下水汚泥!D27,IF(N$19&gt;0,"0",0))</f>
        <v>0</v>
      </c>
      <c r="O12" s="316">
        <f>IF(OR(ｹ.有害鉱さい!D27&gt;0,ｹ.有害鉱さい!D27&lt;0),ｹ.有害鉱さい!D27,IF(O$19&gt;0,"0",0))</f>
        <v>0</v>
      </c>
      <c r="P12" s="316" t="str">
        <f>IF(OR(ｺ.廃石綿等!D27&gt;0,ｺ.廃石綿等!D27&lt;0),ｺ.廃石綿等!D27,IF(P$19&gt;0,"0",0))</f>
        <v>0</v>
      </c>
      <c r="Q12" s="316">
        <f>IF(OR(ｻ.有害ばいじん!D27&gt;0,ｻ.有害ばいじん!D27&lt;0),ｻ.有害ばいじん!D27,IF(Q$19&gt;0,"0",0))</f>
        <v>0</v>
      </c>
      <c r="R12" s="316">
        <f>IF(OR(ｼ.有害燃え殻!D27&gt;0,ｼ.有害燃え殻!D27&lt;0),ｼ.有害燃え殻!D27,IF(R$19&gt;0,"0",0))</f>
        <v>0</v>
      </c>
      <c r="S12" s="316">
        <f>IF(OR(ｽ.有害廃油!D27&gt;0,ｽ.有害廃油!D27&lt;0),ｽ.有害廃油!D27,IF(S$19&gt;0,"0",0))</f>
        <v>0</v>
      </c>
      <c r="T12" s="316">
        <f>IF(OR(ｾ.有害汚泥!D27&gt;0,ｾ.有害汚泥!D27&lt;0),ｾ.有害汚泥!D27,IF(T$19&gt;0,"0",0))</f>
        <v>0</v>
      </c>
      <c r="U12" s="316">
        <f>IF(OR(ｿ.有害廃酸!D27&gt;0,ｿ.有害廃酸!D27&lt;0),ｿ.有害廃酸!D27,IF(U$19&gt;0,"0",0))</f>
        <v>0</v>
      </c>
      <c r="V12" s="316">
        <f>IF(OR(ﾀ.有害廃ｱﾙｶﾘ!D27&gt;0,ﾀ.有害廃ｱﾙｶﾘ!D27&lt;0),ﾀ.有害廃ｱﾙｶﾘ!D27,IF(V$19&gt;0,"0",0))</f>
        <v>0</v>
      </c>
      <c r="W12" s="317">
        <f>IF(OR(ﾁ.廃水銀等!D27&gt;0,ﾁ.廃水銀等!D27&lt;0),ﾁ.廃水銀等!D27,IF(W$19&gt;0,"0",0))</f>
        <v>0</v>
      </c>
      <c r="X12" s="318" t="str">
        <f t="shared" si="0"/>
        <v>0</v>
      </c>
    </row>
    <row r="13" spans="2:24" ht="24" customHeight="1">
      <c r="B13" s="158" t="s">
        <v>168</v>
      </c>
      <c r="C13" s="639" t="s">
        <v>247</v>
      </c>
      <c r="D13" s="640"/>
      <c r="E13" s="640"/>
      <c r="F13" s="641"/>
      <c r="G13" s="316">
        <f>IF(OR(ｱ.特管廃油!D28&gt;0,ｱ.特管廃油!D28&lt;0),ｱ.特管廃油!D28,IF(G$19&gt;0,"0",0))</f>
        <v>0</v>
      </c>
      <c r="H13" s="316" t="str">
        <f>IF(OR(ｲ.特管廃酸!D28&gt;0,ｲ.特管廃酸!D28&lt;0),ｲ.特管廃酸!D28,IF(H$19&gt;0,"0",0))</f>
        <v>0</v>
      </c>
      <c r="I13" s="316" t="str">
        <f>IF(OR(ｳ.特管廃ｱﾙｶﾘ!D28&gt;0,ｳ.特管廃ｱﾙｶﾘ!D28&lt;0),ｳ.特管廃ｱﾙｶﾘ!D28,IF(I$19&gt;0,"0",0))</f>
        <v>0</v>
      </c>
      <c r="J13" s="316">
        <f>IF(OR(ｴ.感染性廃棄物!$D28&gt;0,ｴ.感染性廃棄物!$D28&lt;0),ｴ.感染性廃棄物!D28,IF(J$19&gt;0,"0",0))</f>
        <v>0</v>
      </c>
      <c r="K13" s="316">
        <f>IF(OR(ｵ.廃PCB等!$D28&gt;0,ｵ.廃PCB等!$D28&lt;0),ｵ.廃PCB等!D28,IF(K$19&gt;0,"0",0))</f>
        <v>0</v>
      </c>
      <c r="L13" s="316">
        <f>IF(OR(ｶ.PCB汚染物!D28&gt;0,ｶ.PCB汚染物!D28&lt;0),ｶ.PCB汚染物!D28,IF(L$19&gt;0,"0",0))</f>
        <v>0</v>
      </c>
      <c r="M13" s="316">
        <f>IF(OR(ｷ.PCB処理物!D28&gt;0,ｷ.PCB処理物!D28&lt;0),ｷ.PCB処理物!D28,IF(M$19&gt;0,"0",0))</f>
        <v>0</v>
      </c>
      <c r="N13" s="316">
        <f>IF(OR(ｸ.指定下水汚泥!D28&gt;0,ｸ.指定下水汚泥!D28&lt;0),ｸ.指定下水汚泥!D28,IF(N$19&gt;0,"0",0))</f>
        <v>0</v>
      </c>
      <c r="O13" s="316">
        <f>IF(OR(ｹ.有害鉱さい!D28&gt;0,ｹ.有害鉱さい!D28&lt;0),ｹ.有害鉱さい!D28,IF(O$19&gt;0,"0",0))</f>
        <v>0</v>
      </c>
      <c r="P13" s="316" t="str">
        <f>IF(OR(ｺ.廃石綿等!D28&gt;0,ｺ.廃石綿等!D28&lt;0),ｺ.廃石綿等!D28,IF(P$19&gt;0,"0",0))</f>
        <v>0</v>
      </c>
      <c r="Q13" s="316">
        <f>IF(OR(ｻ.有害ばいじん!D28&gt;0,ｻ.有害ばいじん!D28&lt;0),ｻ.有害ばいじん!D28,IF(Q$19&gt;0,"0",0))</f>
        <v>0</v>
      </c>
      <c r="R13" s="316">
        <f>IF(OR(ｼ.有害燃え殻!D28&gt;0,ｼ.有害燃え殻!D28&lt;0),ｼ.有害燃え殻!D28,IF(R$19&gt;0,"0",0))</f>
        <v>0</v>
      </c>
      <c r="S13" s="316">
        <f>IF(OR(ｽ.有害廃油!D28&gt;0,ｽ.有害廃油!D28&lt;0),ｽ.有害廃油!D28,IF(S$19&gt;0,"0",0))</f>
        <v>0</v>
      </c>
      <c r="T13" s="316">
        <f>IF(OR(ｾ.有害汚泥!D28&gt;0,ｾ.有害汚泥!D28&lt;0),ｾ.有害汚泥!D28,IF(T$19&gt;0,"0",0))</f>
        <v>0</v>
      </c>
      <c r="U13" s="316">
        <f>IF(OR(ｿ.有害廃酸!D28&gt;0,ｿ.有害廃酸!D28&lt;0),ｿ.有害廃酸!D28,IF(U$19&gt;0,"0",0))</f>
        <v>0</v>
      </c>
      <c r="V13" s="316">
        <f>IF(OR(ﾀ.有害廃ｱﾙｶﾘ!D28&gt;0,ﾀ.有害廃ｱﾙｶﾘ!D28&lt;0),ﾀ.有害廃ｱﾙｶﾘ!D28,IF(V$19&gt;0,"0",0))</f>
        <v>0</v>
      </c>
      <c r="W13" s="317">
        <f>IF(OR(ﾁ.廃水銀等!D28&gt;0,ﾁ.廃水銀等!D28&lt;0),ﾁ.廃水銀等!D28,IF(W$19&gt;0,"0",0))</f>
        <v>0</v>
      </c>
      <c r="X13" s="318" t="str">
        <f t="shared" si="0"/>
        <v>0</v>
      </c>
    </row>
    <row r="14" spans="2:24" ht="24" customHeight="1">
      <c r="B14" s="158" t="s">
        <v>169</v>
      </c>
      <c r="C14" s="637" t="s">
        <v>181</v>
      </c>
      <c r="D14" s="637"/>
      <c r="E14" s="637"/>
      <c r="F14" s="638"/>
      <c r="G14" s="316">
        <f>IF(OR(ｱ.特管廃油!D29&gt;0,ｱ.特管廃油!D29&lt;0),ｱ.特管廃油!D29,IF(G$19&gt;0,"0",0))</f>
        <v>0</v>
      </c>
      <c r="H14" s="316" t="str">
        <f>IF(OR(ｲ.特管廃酸!D29&gt;0,ｲ.特管廃酸!D29&lt;0),ｲ.特管廃酸!D29,IF(H$19&gt;0,"0",0))</f>
        <v>0</v>
      </c>
      <c r="I14" s="316" t="str">
        <f>IF(OR(ｳ.特管廃ｱﾙｶﾘ!D29&gt;0,ｳ.特管廃ｱﾙｶﾘ!D29&lt;0),ｳ.特管廃ｱﾙｶﾘ!D29,IF(I$19&gt;0,"0",0))</f>
        <v>0</v>
      </c>
      <c r="J14" s="316">
        <f>IF(OR(ｴ.感染性廃棄物!$D29&gt;0,ｴ.感染性廃棄物!$D29&lt;0),ｴ.感染性廃棄物!D29,IF(J$19&gt;0,"0",0))</f>
        <v>0</v>
      </c>
      <c r="K14" s="316">
        <f>IF(OR(ｵ.廃PCB等!$D29&gt;0,ｵ.廃PCB等!$D29&lt;0),ｵ.廃PCB等!D29,IF(K$19&gt;0,"0",0))</f>
        <v>0</v>
      </c>
      <c r="L14" s="316">
        <f>IF(OR(ｶ.PCB汚染物!D29&gt;0,ｶ.PCB汚染物!D29&lt;0),ｶ.PCB汚染物!D29,IF(L$19&gt;0,"0",0))</f>
        <v>0</v>
      </c>
      <c r="M14" s="316">
        <f>IF(OR(ｷ.PCB処理物!D29&gt;0,ｷ.PCB処理物!D29&lt;0),ｷ.PCB処理物!D29,IF(M$19&gt;0,"0",0))</f>
        <v>0</v>
      </c>
      <c r="N14" s="316">
        <f>IF(OR(ｸ.指定下水汚泥!D29&gt;0,ｸ.指定下水汚泥!D29&lt;0),ｸ.指定下水汚泥!D29,IF(N$19&gt;0,"0",0))</f>
        <v>0</v>
      </c>
      <c r="O14" s="316">
        <f>IF(OR(ｹ.有害鉱さい!D29&gt;0,ｹ.有害鉱さい!D29&lt;0),ｹ.有害鉱さい!D29,IF(O$19&gt;0,"0",0))</f>
        <v>0</v>
      </c>
      <c r="P14" s="316">
        <f>IF(OR(ｺ.廃石綿等!D29&gt;0,ｺ.廃石綿等!D29&lt;0),ｺ.廃石綿等!D29,IF(P$19&gt;0,"0",0))</f>
        <v>20</v>
      </c>
      <c r="Q14" s="316">
        <f>IF(OR(ｻ.有害ばいじん!D29&gt;0,ｻ.有害ばいじん!D29&lt;0),ｻ.有害ばいじん!D29,IF(Q$19&gt;0,"0",0))</f>
        <v>0</v>
      </c>
      <c r="R14" s="316">
        <f>IF(OR(ｼ.有害燃え殻!D29&gt;0,ｼ.有害燃え殻!D29&lt;0),ｼ.有害燃え殻!D29,IF(R$19&gt;0,"0",0))</f>
        <v>0</v>
      </c>
      <c r="S14" s="316">
        <f>IF(OR(ｽ.有害廃油!D29&gt;0,ｽ.有害廃油!D29&lt;0),ｽ.有害廃油!D29,IF(S$19&gt;0,"0",0))</f>
        <v>0</v>
      </c>
      <c r="T14" s="316">
        <f>IF(OR(ｾ.有害汚泥!D29&gt;0,ｾ.有害汚泥!D29&lt;0),ｾ.有害汚泥!D29,IF(T$19&gt;0,"0",0))</f>
        <v>0</v>
      </c>
      <c r="U14" s="316">
        <f>IF(OR(ｿ.有害廃酸!D29&gt;0,ｿ.有害廃酸!D29&lt;0),ｿ.有害廃酸!D29,IF(U$19&gt;0,"0",0))</f>
        <v>0</v>
      </c>
      <c r="V14" s="316">
        <f>IF(OR(ﾀ.有害廃ｱﾙｶﾘ!D29&gt;0,ﾀ.有害廃ｱﾙｶﾘ!D29&lt;0),ﾀ.有害廃ｱﾙｶﾘ!D29,IF(V$19&gt;0,"0",0))</f>
        <v>0</v>
      </c>
      <c r="W14" s="317">
        <f>IF(OR(ﾁ.廃水銀等!D29&gt;0,ﾁ.廃水銀等!D29&lt;0),ﾁ.廃水銀等!D29,IF(W$19&gt;0,"0",0))</f>
        <v>0</v>
      </c>
      <c r="X14" s="318">
        <f t="shared" si="0"/>
        <v>20</v>
      </c>
    </row>
    <row r="15" spans="2:24" ht="24" customHeight="1">
      <c r="B15" s="158" t="s">
        <v>184</v>
      </c>
      <c r="C15" s="637" t="s">
        <v>182</v>
      </c>
      <c r="D15" s="637"/>
      <c r="E15" s="637"/>
      <c r="F15" s="638"/>
      <c r="G15" s="316">
        <f>IF(OR(ｱ.特管廃油!D30&gt;0,ｱ.特管廃油!D30&lt;0),ｱ.特管廃油!D30,IF(G$19&gt;0,"0",0))</f>
        <v>0</v>
      </c>
      <c r="H15" s="316" t="str">
        <f>IF(OR(ｲ.特管廃酸!D30&gt;0,ｲ.特管廃酸!D30&lt;0),ｲ.特管廃酸!D30,IF(H$19&gt;0,"0",0))</f>
        <v>0</v>
      </c>
      <c r="I15" s="316" t="str">
        <f>IF(OR(ｳ.特管廃ｱﾙｶﾘ!D30&gt;0,ｳ.特管廃ｱﾙｶﾘ!D30&lt;0),ｳ.特管廃ｱﾙｶﾘ!D30,IF(I$19&gt;0,"0",0))</f>
        <v>0</v>
      </c>
      <c r="J15" s="316">
        <f>IF(OR(ｴ.感染性廃棄物!$D30&gt;0,ｴ.感染性廃棄物!$D30&lt;0),ｴ.感染性廃棄物!D30,IF(J$19&gt;0,"0",0))</f>
        <v>0</v>
      </c>
      <c r="K15" s="316">
        <f>IF(OR(ｵ.廃PCB等!$D30&gt;0,ｵ.廃PCB等!$D30&lt;0),ｵ.廃PCB等!D30,IF(K$19&gt;0,"0",0))</f>
        <v>0</v>
      </c>
      <c r="L15" s="316">
        <f>IF(OR(ｶ.PCB汚染物!D30&gt;0,ｶ.PCB汚染物!D30&lt;0),ｶ.PCB汚染物!D30,IF(L$19&gt;0,"0",0))</f>
        <v>0</v>
      </c>
      <c r="M15" s="316">
        <f>IF(OR(ｷ.PCB処理物!D30&gt;0,ｷ.PCB処理物!D30&lt;0),ｷ.PCB処理物!D30,IF(M$19&gt;0,"0",0))</f>
        <v>0</v>
      </c>
      <c r="N15" s="316">
        <f>IF(OR(ｸ.指定下水汚泥!D30&gt;0,ｸ.指定下水汚泥!D30&lt;0),ｸ.指定下水汚泥!D30,IF(N$19&gt;0,"0",0))</f>
        <v>0</v>
      </c>
      <c r="O15" s="316">
        <f>IF(OR(ｹ.有害鉱さい!D30&gt;0,ｹ.有害鉱さい!D30&lt;0),ｹ.有害鉱さい!D30,IF(O$19&gt;0,"0",0))</f>
        <v>0</v>
      </c>
      <c r="P15" s="316">
        <f>IF(OR(ｺ.廃石綿等!D30&gt;0,ｺ.廃石綿等!D30&lt;0),ｺ.廃石綿等!D30,IF(P$19&gt;0,"0",0))</f>
        <v>15</v>
      </c>
      <c r="Q15" s="316">
        <f>IF(OR(ｻ.有害ばいじん!D30&gt;0,ｻ.有害ばいじん!D30&lt;0),ｻ.有害ばいじん!D30,IF(Q$19&gt;0,"0",0))</f>
        <v>0</v>
      </c>
      <c r="R15" s="316">
        <f>IF(OR(ｼ.有害燃え殻!D30&gt;0,ｼ.有害燃え殻!D30&lt;0),ｼ.有害燃え殻!D30,IF(R$19&gt;0,"0",0))</f>
        <v>0</v>
      </c>
      <c r="S15" s="316">
        <f>IF(OR(ｽ.有害廃油!D30&gt;0,ｽ.有害廃油!D30&lt;0),ｽ.有害廃油!D30,IF(S$19&gt;0,"0",0))</f>
        <v>0</v>
      </c>
      <c r="T15" s="316">
        <f>IF(OR(ｾ.有害汚泥!D30&gt;0,ｾ.有害汚泥!D30&lt;0),ｾ.有害汚泥!D30,IF(T$19&gt;0,"0",0))</f>
        <v>0</v>
      </c>
      <c r="U15" s="316">
        <f>IF(OR(ｿ.有害廃酸!D30&gt;0,ｿ.有害廃酸!D30&lt;0),ｿ.有害廃酸!D30,IF(U$19&gt;0,"0",0))</f>
        <v>0</v>
      </c>
      <c r="V15" s="316">
        <f>IF(OR(ﾀ.有害廃ｱﾙｶﾘ!D30&gt;0,ﾀ.有害廃ｱﾙｶﾘ!D30&lt;0),ﾀ.有害廃ｱﾙｶﾘ!D30,IF(V$19&gt;0,"0",0))</f>
        <v>0</v>
      </c>
      <c r="W15" s="317">
        <f>IF(OR(ﾁ.廃水銀等!D30&gt;0,ﾁ.廃水銀等!D30&lt;0),ﾁ.廃水銀等!D30,IF(W$19&gt;0,"0",0))</f>
        <v>0</v>
      </c>
      <c r="X15" s="318">
        <f t="shared" si="0"/>
        <v>15</v>
      </c>
    </row>
    <row r="16" spans="2:24" ht="24" customHeight="1">
      <c r="B16" s="158" t="s">
        <v>185</v>
      </c>
      <c r="C16" s="637" t="s">
        <v>183</v>
      </c>
      <c r="D16" s="637"/>
      <c r="E16" s="637"/>
      <c r="F16" s="638"/>
      <c r="G16" s="316">
        <f>IF(OR(ｱ.特管廃油!D31&gt;0,ｱ.特管廃油!D31&lt;0),ｱ.特管廃油!D31,IF(G$19&gt;0,"0",0))</f>
        <v>0</v>
      </c>
      <c r="H16" s="316" t="str">
        <f>IF(OR(ｲ.特管廃酸!D31&gt;0,ｲ.特管廃酸!D31&lt;0),ｲ.特管廃酸!D31,IF(H$19&gt;0,"0",0))</f>
        <v>0</v>
      </c>
      <c r="I16" s="316" t="str">
        <f>IF(OR(ｳ.特管廃ｱﾙｶﾘ!D31&gt;0,ｳ.特管廃ｱﾙｶﾘ!D31&lt;0),ｳ.特管廃ｱﾙｶﾘ!D31,IF(I$19&gt;0,"0",0))</f>
        <v>0</v>
      </c>
      <c r="J16" s="316">
        <f>IF(OR(ｴ.感染性廃棄物!$D31&gt;0,ｴ.感染性廃棄物!$D31&lt;0),ｴ.感染性廃棄物!D31,IF(J$19&gt;0,"0",0))</f>
        <v>0</v>
      </c>
      <c r="K16" s="316">
        <f>IF(OR(ｵ.廃PCB等!$D31&gt;0,ｵ.廃PCB等!$D31&lt;0),ｵ.廃PCB等!D31,IF(K$19&gt;0,"0",0))</f>
        <v>0</v>
      </c>
      <c r="L16" s="316">
        <f>IF(OR(ｶ.PCB汚染物!D31&gt;0,ｶ.PCB汚染物!D31&lt;0),ｶ.PCB汚染物!D31,IF(L$19&gt;0,"0",0))</f>
        <v>0</v>
      </c>
      <c r="M16" s="316">
        <f>IF(OR(ｷ.PCB処理物!D31&gt;0,ｷ.PCB処理物!D31&lt;0),ｷ.PCB処理物!D31,IF(M$19&gt;0,"0",0))</f>
        <v>0</v>
      </c>
      <c r="N16" s="316">
        <f>IF(OR(ｸ.指定下水汚泥!D31&gt;0,ｸ.指定下水汚泥!D31&lt;0),ｸ.指定下水汚泥!D31,IF(N$19&gt;0,"0",0))</f>
        <v>0</v>
      </c>
      <c r="O16" s="316">
        <f>IF(OR(ｹ.有害鉱さい!D31&gt;0,ｹ.有害鉱さい!D31&lt;0),ｹ.有害鉱さい!D31,IF(O$19&gt;0,"0",0))</f>
        <v>0</v>
      </c>
      <c r="P16" s="316" t="str">
        <f>IF(OR(ｺ.廃石綿等!D31&gt;0,ｺ.廃石綿等!D31&lt;0),ｺ.廃石綿等!D31,IF(P$19&gt;0,"0",0))</f>
        <v>0</v>
      </c>
      <c r="Q16" s="316">
        <f>IF(OR(ｻ.有害ばいじん!D31&gt;0,ｻ.有害ばいじん!D31&lt;0),ｻ.有害ばいじん!D31,IF(Q$19&gt;0,"0",0))</f>
        <v>0</v>
      </c>
      <c r="R16" s="316">
        <f>IF(OR(ｼ.有害燃え殻!D31&gt;0,ｼ.有害燃え殻!D31&lt;0),ｼ.有害燃え殻!D31,IF(R$19&gt;0,"0",0))</f>
        <v>0</v>
      </c>
      <c r="S16" s="316">
        <f>IF(OR(ｽ.有害廃油!D31&gt;0,ｽ.有害廃油!D31&lt;0),ｽ.有害廃油!D31,IF(S$19&gt;0,"0",0))</f>
        <v>0</v>
      </c>
      <c r="T16" s="316">
        <f>IF(OR(ｾ.有害汚泥!D31&gt;0,ｾ.有害汚泥!D31&lt;0),ｾ.有害汚泥!D31,IF(T$19&gt;0,"0",0))</f>
        <v>0</v>
      </c>
      <c r="U16" s="316">
        <f>IF(OR(ｿ.有害廃酸!D31&gt;0,ｿ.有害廃酸!D31&lt;0),ｿ.有害廃酸!D31,IF(U$19&gt;0,"0",0))</f>
        <v>0</v>
      </c>
      <c r="V16" s="316">
        <f>IF(OR(ﾀ.有害廃ｱﾙｶﾘ!D31&gt;0,ﾀ.有害廃ｱﾙｶﾘ!D31&lt;0),ﾀ.有害廃ｱﾙｶﾘ!D31,IF(V$19&gt;0,"0",0))</f>
        <v>0</v>
      </c>
      <c r="W16" s="317">
        <f>IF(OR(ﾁ.廃水銀等!D31&gt;0,ﾁ.廃水銀等!D31&lt;0),ﾁ.廃水銀等!D31,IF(W$19&gt;0,"0",0))</f>
        <v>0</v>
      </c>
      <c r="X16" s="318" t="str">
        <f t="shared" si="0"/>
        <v>0</v>
      </c>
    </row>
    <row r="17" spans="2:24" ht="24" customHeight="1">
      <c r="B17" s="158"/>
      <c r="C17" s="637" t="s">
        <v>400</v>
      </c>
      <c r="D17" s="637"/>
      <c r="E17" s="637"/>
      <c r="F17" s="638"/>
      <c r="G17" s="316">
        <f>IF(OR(ｱ.特管廃油!D32&gt;0,ｱ.特管廃油!D32&lt;0),ｱ.特管廃油!D32,IF(G$19&gt;0,"0",0))</f>
        <v>0</v>
      </c>
      <c r="H17" s="316" t="str">
        <f>IF(OR(ｲ.特管廃酸!D32&gt;0,ｲ.特管廃酸!D32&lt;0),ｲ.特管廃酸!D32,IF(H$19&gt;0,"0",0))</f>
        <v>0</v>
      </c>
      <c r="I17" s="316" t="str">
        <f>IF(OR(ｳ.特管廃ｱﾙｶﾘ!D32&gt;0,ｳ.特管廃ｱﾙｶﾘ!D32&lt;0),ｳ.特管廃ｱﾙｶﾘ!D32,IF(I$19&gt;0,"0",0))</f>
        <v>0</v>
      </c>
      <c r="J17" s="316">
        <f>IF(OR(ｴ.感染性廃棄物!$D32&gt;0,ｴ.感染性廃棄物!$D32&lt;0),ｴ.感染性廃棄物!D32,IF(J$19&gt;0,"0",0))</f>
        <v>0</v>
      </c>
      <c r="K17" s="316">
        <f>IF(OR(ｵ.廃PCB等!$D32&gt;0,ｵ.廃PCB等!$D32&lt;0),ｵ.廃PCB等!D32,IF(K$19&gt;0,"0",0))</f>
        <v>0</v>
      </c>
      <c r="L17" s="316">
        <f>IF(OR(ｶ.PCB汚染物!D32&gt;0,ｶ.PCB汚染物!D32&lt;0),ｶ.PCB汚染物!D32,IF(L$19&gt;0,"0",0))</f>
        <v>0</v>
      </c>
      <c r="M17" s="316">
        <f>IF(OR(ｷ.PCB処理物!D32&gt;0,ｷ.PCB処理物!D32&lt;0),ｷ.PCB処理物!D32,IF(M$19&gt;0,"0",0))</f>
        <v>0</v>
      </c>
      <c r="N17" s="316">
        <f>IF(OR(ｸ.指定下水汚泥!D32&gt;0,ｸ.指定下水汚泥!D32&lt;0),ｸ.指定下水汚泥!D32,IF(N$19&gt;0,"0",0))</f>
        <v>0</v>
      </c>
      <c r="O17" s="316">
        <f>IF(OR(ｹ.有害鉱さい!D32&gt;0,ｹ.有害鉱さい!D32&lt;0),ｹ.有害鉱さい!D32,IF(O$19&gt;0,"0",0))</f>
        <v>0</v>
      </c>
      <c r="P17" s="316" t="str">
        <f>IF(OR(ｺ.廃石綿等!D32&gt;0,ｺ.廃石綿等!D32&lt;0),ｺ.廃石綿等!D32,IF(P$19&gt;0,"0",0))</f>
        <v>0</v>
      </c>
      <c r="Q17" s="316">
        <f>IF(OR(ｻ.有害ばいじん!D32&gt;0,ｻ.有害ばいじん!D32&lt;0),ｻ.有害ばいじん!D32,IF(Q$19&gt;0,"0",0))</f>
        <v>0</v>
      </c>
      <c r="R17" s="316">
        <f>IF(OR(ｼ.有害燃え殻!D32&gt;0,ｼ.有害燃え殻!D32&lt;0),ｼ.有害燃え殻!D32,IF(R$19&gt;0,"0",0))</f>
        <v>0</v>
      </c>
      <c r="S17" s="316">
        <f>IF(OR(ｽ.有害廃油!D32&gt;0,ｽ.有害廃油!D32&lt;0),ｽ.有害廃油!D32,IF(S$19&gt;0,"0",0))</f>
        <v>0</v>
      </c>
      <c r="T17" s="316">
        <f>IF(OR(ｾ.有害汚泥!D32&gt;0,ｾ.有害汚泥!D32&lt;0),ｾ.有害汚泥!D32,IF(T$19&gt;0,"0",0))</f>
        <v>0</v>
      </c>
      <c r="U17" s="316">
        <f>IF(OR(ｿ.有害廃酸!D32&gt;0,ｿ.有害廃酸!D32&lt;0),ｿ.有害廃酸!D32,IF(U$19&gt;0,"0",0))</f>
        <v>0</v>
      </c>
      <c r="V17" s="316">
        <f>IF(OR(ﾀ.有害廃ｱﾙｶﾘ!D32&gt;0,ﾀ.有害廃ｱﾙｶﾘ!D32&lt;0),ﾀ.有害廃ｱﾙｶﾘ!D32,IF(V$19&gt;0,"0",0))</f>
        <v>0</v>
      </c>
      <c r="W17" s="317">
        <f>IF(OR(ﾁ.廃水銀等!D32&gt;0,ﾁ.廃水銀等!D32&lt;0),ﾁ.廃水銀等!D32,IF(W$19&gt;0,"0",0))</f>
        <v>0</v>
      </c>
      <c r="X17" s="318" t="str">
        <f t="shared" si="0"/>
        <v>0</v>
      </c>
    </row>
    <row r="18" spans="2:24" ht="24" customHeight="1" thickBot="1">
      <c r="B18" s="159"/>
      <c r="C18" s="185" t="s">
        <v>201</v>
      </c>
      <c r="D18" s="633" t="s">
        <v>403</v>
      </c>
      <c r="E18" s="633"/>
      <c r="F18" s="634"/>
      <c r="G18" s="319">
        <f>IF(OR(ｱ.特管廃油!D33&gt;0,ｱ.特管廃油!D33&lt;0),ｱ.特管廃油!D33,IF(G$19&gt;0,"0",0))</f>
        <v>0</v>
      </c>
      <c r="H18" s="319" t="str">
        <f>IF(OR(ｲ.特管廃酸!D33&gt;0,ｲ.特管廃酸!D33&lt;0),ｲ.特管廃酸!D33,IF(H$19&gt;0,"0",0))</f>
        <v>0</v>
      </c>
      <c r="I18" s="319" t="str">
        <f>IF(OR(ｳ.特管廃ｱﾙｶﾘ!D33&gt;0,ｳ.特管廃ｱﾙｶﾘ!D33&lt;0),ｳ.特管廃ｱﾙｶﾘ!D33,IF(I$19&gt;0,"0",0))</f>
        <v>0</v>
      </c>
      <c r="J18" s="319">
        <f>IF(OR(ｴ.感染性廃棄物!$D33&gt;0,ｴ.感染性廃棄物!$D33&lt;0),ｴ.感染性廃棄物!D33,IF(J$19&gt;0,"0",0))</f>
        <v>0</v>
      </c>
      <c r="K18" s="319">
        <f>IF(OR(ｵ.廃PCB等!$D33&gt;0,ｵ.廃PCB等!$D33&lt;0),ｵ.廃PCB等!D33,IF(K$19&gt;0,"0",0))</f>
        <v>0</v>
      </c>
      <c r="L18" s="319">
        <f>IF(OR(ｶ.PCB汚染物!D33&gt;0,ｶ.PCB汚染物!D33&lt;0),ｶ.PCB汚染物!D33,IF(L$19&gt;0,"0",0))</f>
        <v>0</v>
      </c>
      <c r="M18" s="319">
        <f>IF(OR(ｷ.PCB処理物!D33&gt;0,ｷ.PCB処理物!D33&lt;0),ｷ.PCB処理物!D33,IF(M$19&gt;0,"0",0))</f>
        <v>0</v>
      </c>
      <c r="N18" s="319">
        <f>IF(OR(ｸ.指定下水汚泥!D33&gt;0,ｸ.指定下水汚泥!D33&lt;0),ｸ.指定下水汚泥!D33,IF(N$19&gt;0,"0",0))</f>
        <v>0</v>
      </c>
      <c r="O18" s="319">
        <f>IF(OR(ｹ.有害鉱さい!D33&gt;0,ｹ.有害鉱さい!D33&lt;0),ｹ.有害鉱さい!D33,IF(O$19&gt;0,"0",0))</f>
        <v>0</v>
      </c>
      <c r="P18" s="319" t="str">
        <f>IF(OR(ｺ.廃石綿等!D33&gt;0,ｺ.廃石綿等!D33&lt;0),ｺ.廃石綿等!D33,IF(P$19&gt;0,"0",0))</f>
        <v>0</v>
      </c>
      <c r="Q18" s="319">
        <f>IF(OR(ｻ.有害ばいじん!D33&gt;0,ｻ.有害ばいじん!D33&lt;0),ｻ.有害ばいじん!D33,IF(Q$19&gt;0,"0",0))</f>
        <v>0</v>
      </c>
      <c r="R18" s="319">
        <f>IF(OR(ｼ.有害燃え殻!D33&gt;0,ｼ.有害燃え殻!D33&lt;0),ｼ.有害燃え殻!D33,IF(R$19&gt;0,"0",0))</f>
        <v>0</v>
      </c>
      <c r="S18" s="319">
        <f>IF(OR(ｽ.有害廃油!D33&gt;0,ｽ.有害廃油!D33&lt;0),ｽ.有害廃油!D33,IF(S$19&gt;0,"0",0))</f>
        <v>0</v>
      </c>
      <c r="T18" s="319">
        <f>IF(OR(ｾ.有害汚泥!D33&gt;0,ｾ.有害汚泥!D33&lt;0),ｾ.有害汚泥!D33,IF(T$19&gt;0,"0",0))</f>
        <v>0</v>
      </c>
      <c r="U18" s="319">
        <f>IF(OR(ｿ.有害廃酸!D33&gt;0,ｿ.有害廃酸!D33&lt;0),ｿ.有害廃酸!D33,IF(U$19&gt;0,"0",0))</f>
        <v>0</v>
      </c>
      <c r="V18" s="319">
        <f>IF(OR(ﾀ.有害廃ｱﾙｶﾘ!D33&gt;0,ﾀ.有害廃ｱﾙｶﾘ!D33&lt;0),ﾀ.有害廃ｱﾙｶﾘ!D33,IF(V$19&gt;0,"0",0))</f>
        <v>0</v>
      </c>
      <c r="W18" s="320">
        <f>IF(OR(ﾁ.廃水銀等!D33&gt;0,ﾁ.廃水銀等!D33&lt;0),ﾁ.廃水銀等!D33,IF(W$19&gt;0,"0",0))</f>
        <v>0</v>
      </c>
      <c r="X18" s="321" t="str">
        <f t="shared" si="0"/>
        <v>0</v>
      </c>
    </row>
    <row r="19" spans="2:24" ht="24" customHeight="1" thickTop="1">
      <c r="B19" s="155"/>
      <c r="C19" s="160" t="s">
        <v>301</v>
      </c>
      <c r="D19" s="651" t="s">
        <v>302</v>
      </c>
      <c r="E19" s="651"/>
      <c r="F19" s="652"/>
      <c r="G19" s="322">
        <f t="shared" ref="G19:V19" si="1">+G37+G25+G23+G22+G21-G20</f>
        <v>0</v>
      </c>
      <c r="H19" s="322">
        <f t="shared" si="1"/>
        <v>0.6</v>
      </c>
      <c r="I19" s="322">
        <f t="shared" si="1"/>
        <v>0.83</v>
      </c>
      <c r="J19" s="322">
        <f t="shared" si="1"/>
        <v>0</v>
      </c>
      <c r="K19" s="322">
        <f t="shared" si="1"/>
        <v>0</v>
      </c>
      <c r="L19" s="322">
        <f t="shared" si="1"/>
        <v>0</v>
      </c>
      <c r="M19" s="322">
        <f t="shared" si="1"/>
        <v>0</v>
      </c>
      <c r="N19" s="322">
        <f t="shared" si="1"/>
        <v>0</v>
      </c>
      <c r="O19" s="322">
        <f t="shared" si="1"/>
        <v>0</v>
      </c>
      <c r="P19" s="322">
        <f t="shared" si="1"/>
        <v>6.6</v>
      </c>
      <c r="Q19" s="322">
        <f t="shared" si="1"/>
        <v>0</v>
      </c>
      <c r="R19" s="322">
        <f t="shared" si="1"/>
        <v>0</v>
      </c>
      <c r="S19" s="322">
        <f t="shared" si="1"/>
        <v>0</v>
      </c>
      <c r="T19" s="322">
        <f t="shared" si="1"/>
        <v>0</v>
      </c>
      <c r="U19" s="322">
        <f>+U37+U25+U23+U22+U21-U20</f>
        <v>0</v>
      </c>
      <c r="V19" s="322">
        <f t="shared" si="1"/>
        <v>0</v>
      </c>
      <c r="W19" s="322">
        <f>+W37+W25+W23+W22+W21-W20</f>
        <v>0</v>
      </c>
      <c r="X19" s="323">
        <f t="shared" ref="X19:X47" si="2">SUM(G19:W19)</f>
        <v>8.0299999999999994</v>
      </c>
    </row>
    <row r="20" spans="2:24" ht="24" customHeight="1" thickBot="1">
      <c r="B20" s="156"/>
      <c r="C20" s="205" t="s">
        <v>173</v>
      </c>
      <c r="D20" s="653" t="s">
        <v>174</v>
      </c>
      <c r="E20" s="653"/>
      <c r="F20" s="654"/>
      <c r="G20" s="324">
        <f>+ｱ.特管廃油!$F$15</f>
        <v>0</v>
      </c>
      <c r="H20" s="324">
        <f>+ｲ.特管廃酸!$F$15</f>
        <v>0</v>
      </c>
      <c r="I20" s="324">
        <f>+ｳ.特管廃ｱﾙｶﾘ!$F$15</f>
        <v>0</v>
      </c>
      <c r="J20" s="324">
        <f>+ｴ.感染性廃棄物!$F$15</f>
        <v>0</v>
      </c>
      <c r="K20" s="324">
        <f>+ｵ.廃PCB等!$F$15</f>
        <v>0</v>
      </c>
      <c r="L20" s="324">
        <f>+ｶ.PCB汚染物!$F$15</f>
        <v>0</v>
      </c>
      <c r="M20" s="324">
        <f>+ｷ.PCB処理物!$F$15</f>
        <v>0</v>
      </c>
      <c r="N20" s="324">
        <f>+ｸ.指定下水汚泥!$F$15</f>
        <v>0</v>
      </c>
      <c r="O20" s="324">
        <f>+ｹ.有害鉱さい!$F$15</f>
        <v>0</v>
      </c>
      <c r="P20" s="324">
        <f>+ｺ.廃石綿等!$F$15</f>
        <v>0</v>
      </c>
      <c r="Q20" s="324">
        <f>+ｻ.有害ばいじん!$F$15</f>
        <v>0</v>
      </c>
      <c r="R20" s="324">
        <f>+ｼ.有害燃え殻!$F$15</f>
        <v>0</v>
      </c>
      <c r="S20" s="324">
        <f>+ｽ.有害廃油!$F$15</f>
        <v>0</v>
      </c>
      <c r="T20" s="324">
        <f>+ｾ.有害汚泥!$F$15</f>
        <v>0</v>
      </c>
      <c r="U20" s="324">
        <f>+ｿ.有害廃酸!$F$15</f>
        <v>0</v>
      </c>
      <c r="V20" s="324">
        <f>+ﾀ.有害廃ｱﾙｶﾘ!$F$15</f>
        <v>0</v>
      </c>
      <c r="W20" s="324">
        <f>+ﾁ.廃水銀等!$F$15</f>
        <v>0</v>
      </c>
      <c r="X20" s="325">
        <f t="shared" si="2"/>
        <v>0</v>
      </c>
    </row>
    <row r="21" spans="2:24" ht="24" customHeight="1">
      <c r="B21" s="156"/>
      <c r="C21" s="114"/>
      <c r="D21" s="204" t="s">
        <v>51</v>
      </c>
      <c r="E21" s="655" t="s">
        <v>215</v>
      </c>
      <c r="F21" s="656"/>
      <c r="G21" s="326">
        <f>+ｱ.特管廃油!$P$12</f>
        <v>0</v>
      </c>
      <c r="H21" s="326">
        <f>+ｲ.特管廃酸!$P$12</f>
        <v>0</v>
      </c>
      <c r="I21" s="326">
        <f>+ｳ.特管廃ｱﾙｶﾘ!$P$12</f>
        <v>0</v>
      </c>
      <c r="J21" s="326">
        <f>+ｴ.感染性廃棄物!$P$12</f>
        <v>0</v>
      </c>
      <c r="K21" s="326">
        <f>+ｵ.廃PCB等!$P$12</f>
        <v>0</v>
      </c>
      <c r="L21" s="326">
        <f>+ｶ.PCB汚染物!$P$12</f>
        <v>0</v>
      </c>
      <c r="M21" s="326">
        <f>+ｷ.PCB処理物!$P$12</f>
        <v>0</v>
      </c>
      <c r="N21" s="326">
        <f>+ｸ.指定下水汚泥!$P$12</f>
        <v>0</v>
      </c>
      <c r="O21" s="326">
        <f>+ｹ.有害鉱さい!$P$12</f>
        <v>0</v>
      </c>
      <c r="P21" s="326">
        <f>+ｺ.廃石綿等!$P$12</f>
        <v>0</v>
      </c>
      <c r="Q21" s="326">
        <f>+ｻ.有害ばいじん!$P$12</f>
        <v>0</v>
      </c>
      <c r="R21" s="326">
        <f>+ｼ.有害燃え殻!$P$12</f>
        <v>0</v>
      </c>
      <c r="S21" s="326">
        <f>+ｽ.有害廃油!$P$12</f>
        <v>0</v>
      </c>
      <c r="T21" s="326">
        <f>+ｾ.有害汚泥!$P$12</f>
        <v>0</v>
      </c>
      <c r="U21" s="326">
        <f>+ｿ.有害廃酸!$P$12</f>
        <v>0</v>
      </c>
      <c r="V21" s="326">
        <f>+ﾀ.有害廃ｱﾙｶﾘ!$P$12</f>
        <v>0</v>
      </c>
      <c r="W21" s="326">
        <f>+ﾁ.廃水銀等!$P$12</f>
        <v>0</v>
      </c>
      <c r="X21" s="327">
        <f t="shared" si="2"/>
        <v>0</v>
      </c>
    </row>
    <row r="22" spans="2:24" ht="24" customHeight="1">
      <c r="B22" s="156"/>
      <c r="C22" s="114"/>
      <c r="D22" s="113" t="s">
        <v>52</v>
      </c>
      <c r="E22" s="649" t="s">
        <v>282</v>
      </c>
      <c r="F22" s="650"/>
      <c r="G22" s="328">
        <f>+ｱ.特管廃油!$P$15</f>
        <v>0</v>
      </c>
      <c r="H22" s="328">
        <f>+ｲ.特管廃酸!$P$15</f>
        <v>0</v>
      </c>
      <c r="I22" s="328">
        <f>+ｳ.特管廃ｱﾙｶﾘ!$P$15</f>
        <v>0</v>
      </c>
      <c r="J22" s="328">
        <f>+ｴ.感染性廃棄物!$P$15</f>
        <v>0</v>
      </c>
      <c r="K22" s="328">
        <f>+ｵ.廃PCB等!$P$15</f>
        <v>0</v>
      </c>
      <c r="L22" s="328">
        <f>+ｶ.PCB汚染物!$P$15</f>
        <v>0</v>
      </c>
      <c r="M22" s="328">
        <f>+ｷ.PCB処理物!$P$15</f>
        <v>0</v>
      </c>
      <c r="N22" s="328">
        <f>+ｸ.指定下水汚泥!$P$15</f>
        <v>0</v>
      </c>
      <c r="O22" s="328">
        <f>+ｹ.有害鉱さい!$P$15</f>
        <v>0</v>
      </c>
      <c r="P22" s="328">
        <f>+ｺ.廃石綿等!$P$15</f>
        <v>0</v>
      </c>
      <c r="Q22" s="328">
        <f>+ｻ.有害ばいじん!$P$15</f>
        <v>0</v>
      </c>
      <c r="R22" s="328">
        <f>+ｼ.有害燃え殻!$P$15</f>
        <v>0</v>
      </c>
      <c r="S22" s="328">
        <f>+ｽ.有害廃油!$P$15</f>
        <v>0</v>
      </c>
      <c r="T22" s="328">
        <f>+ｾ.有害汚泥!$P$15</f>
        <v>0</v>
      </c>
      <c r="U22" s="328">
        <f>+ｿ.有害廃酸!$P$15</f>
        <v>0</v>
      </c>
      <c r="V22" s="328">
        <f>+ﾀ.有害廃ｱﾙｶﾘ!$P$15</f>
        <v>0</v>
      </c>
      <c r="W22" s="328">
        <f>+ﾁ.廃水銀等!$P$15</f>
        <v>0</v>
      </c>
      <c r="X22" s="329">
        <f t="shared" si="2"/>
        <v>0</v>
      </c>
    </row>
    <row r="23" spans="2:24" ht="24" customHeight="1">
      <c r="B23" s="156"/>
      <c r="C23" s="114"/>
      <c r="D23" s="359" t="s">
        <v>53</v>
      </c>
      <c r="E23" s="645" t="s">
        <v>216</v>
      </c>
      <c r="F23" s="646"/>
      <c r="G23" s="330">
        <f>+ｱ.特管廃油!$P$18</f>
        <v>0</v>
      </c>
      <c r="H23" s="330">
        <f>+ｲ.特管廃酸!$P$18</f>
        <v>0</v>
      </c>
      <c r="I23" s="330">
        <f>+ｳ.特管廃ｱﾙｶﾘ!$P$18</f>
        <v>0</v>
      </c>
      <c r="J23" s="330">
        <f>+ｴ.感染性廃棄物!$P$18</f>
        <v>0</v>
      </c>
      <c r="K23" s="330">
        <f>+ｵ.廃PCB等!$P$18</f>
        <v>0</v>
      </c>
      <c r="L23" s="330">
        <f>+ｶ.PCB汚染物!$P$18</f>
        <v>0</v>
      </c>
      <c r="M23" s="330">
        <f>+ｷ.PCB処理物!$P$18</f>
        <v>0</v>
      </c>
      <c r="N23" s="330">
        <f>+ｸ.指定下水汚泥!$P$18</f>
        <v>0</v>
      </c>
      <c r="O23" s="330">
        <f>+ｹ.有害鉱さい!$P$18</f>
        <v>0</v>
      </c>
      <c r="P23" s="330">
        <f>+ｺ.廃石綿等!$P$18</f>
        <v>0</v>
      </c>
      <c r="Q23" s="330">
        <f>+ｻ.有害ばいじん!$P$18</f>
        <v>0</v>
      </c>
      <c r="R23" s="330">
        <f>+ｼ.有害燃え殻!$P$18</f>
        <v>0</v>
      </c>
      <c r="S23" s="330">
        <f>+ｽ.有害廃油!$P$18</f>
        <v>0</v>
      </c>
      <c r="T23" s="330">
        <f>+ｾ.有害汚泥!$P$18</f>
        <v>0</v>
      </c>
      <c r="U23" s="330">
        <f>+ｿ.有害廃酸!$P$18</f>
        <v>0</v>
      </c>
      <c r="V23" s="330">
        <f>+ﾀ.有害廃ｱﾙｶﾘ!$P$18</f>
        <v>0</v>
      </c>
      <c r="W23" s="330">
        <f>+ﾁ.廃水銀等!$P$18</f>
        <v>0</v>
      </c>
      <c r="X23" s="331">
        <f t="shared" si="2"/>
        <v>0</v>
      </c>
    </row>
    <row r="24" spans="2:24" ht="24" customHeight="1">
      <c r="B24" s="156"/>
      <c r="C24" s="114"/>
      <c r="D24" s="186"/>
      <c r="E24" s="187" t="s">
        <v>54</v>
      </c>
      <c r="F24" s="188" t="s">
        <v>217</v>
      </c>
      <c r="G24" s="332">
        <f>+ｱ.特管廃油!$P$21</f>
        <v>0</v>
      </c>
      <c r="H24" s="332">
        <f>+ｲ.特管廃酸!$P$21</f>
        <v>0</v>
      </c>
      <c r="I24" s="332">
        <f>+ｳ.特管廃ｱﾙｶﾘ!$P$21</f>
        <v>0</v>
      </c>
      <c r="J24" s="332">
        <f>+ｴ.感染性廃棄物!$P$21</f>
        <v>0</v>
      </c>
      <c r="K24" s="332">
        <f>+ｵ.廃PCB等!$P$21</f>
        <v>0</v>
      </c>
      <c r="L24" s="332">
        <f>+ｶ.PCB汚染物!$P$21</f>
        <v>0</v>
      </c>
      <c r="M24" s="332">
        <f>+ｷ.PCB処理物!$P$21</f>
        <v>0</v>
      </c>
      <c r="N24" s="332">
        <f>+ｸ.指定下水汚泥!$P$21</f>
        <v>0</v>
      </c>
      <c r="O24" s="332">
        <f>+ｹ.有害鉱さい!$P$21</f>
        <v>0</v>
      </c>
      <c r="P24" s="332">
        <f>+ｺ.廃石綿等!$P$21</f>
        <v>0</v>
      </c>
      <c r="Q24" s="332">
        <f>+ｻ.有害ばいじん!$P$21</f>
        <v>0</v>
      </c>
      <c r="R24" s="332">
        <f>+ｼ.有害燃え殻!$P$21</f>
        <v>0</v>
      </c>
      <c r="S24" s="332">
        <f>+ｽ.有害廃油!$P$21</f>
        <v>0</v>
      </c>
      <c r="T24" s="332">
        <f>+ｾ.有害汚泥!$P$21</f>
        <v>0</v>
      </c>
      <c r="U24" s="332">
        <f>+ｿ.有害廃酸!$P$21</f>
        <v>0</v>
      </c>
      <c r="V24" s="332">
        <f>+ﾀ.有害廃ｱﾙｶﾘ!$P$21</f>
        <v>0</v>
      </c>
      <c r="W24" s="332">
        <f>+ﾁ.廃水銀等!$P$21</f>
        <v>0</v>
      </c>
      <c r="X24" s="333">
        <f t="shared" si="2"/>
        <v>0</v>
      </c>
    </row>
    <row r="25" spans="2:24" ht="24" customHeight="1">
      <c r="B25" s="156"/>
      <c r="C25" s="114"/>
      <c r="D25" s="161" t="s">
        <v>72</v>
      </c>
      <c r="E25" s="647" t="s">
        <v>203</v>
      </c>
      <c r="F25" s="648"/>
      <c r="G25" s="334">
        <f>+ｱ.特管廃油!$P$24</f>
        <v>0</v>
      </c>
      <c r="H25" s="334">
        <f>+ｲ.特管廃酸!$P$24</f>
        <v>0</v>
      </c>
      <c r="I25" s="334">
        <f>+ｳ.特管廃ｱﾙｶﾘ!$P$24</f>
        <v>0</v>
      </c>
      <c r="J25" s="334">
        <f>+ｴ.感染性廃棄物!$P$24</f>
        <v>0</v>
      </c>
      <c r="K25" s="334">
        <f>+ｵ.廃PCB等!$P$24</f>
        <v>0</v>
      </c>
      <c r="L25" s="334">
        <f>+ｶ.PCB汚染物!$P$24</f>
        <v>0</v>
      </c>
      <c r="M25" s="334">
        <f>+ｷ.PCB処理物!$P$24</f>
        <v>0</v>
      </c>
      <c r="N25" s="334">
        <f>+ｸ.指定下水汚泥!$P$24</f>
        <v>0</v>
      </c>
      <c r="O25" s="334">
        <f>+ｹ.有害鉱さい!$P$24</f>
        <v>0</v>
      </c>
      <c r="P25" s="334">
        <f>+ｺ.廃石綿等!$P$24</f>
        <v>0</v>
      </c>
      <c r="Q25" s="334">
        <f>+ｻ.有害ばいじん!$P$24</f>
        <v>0</v>
      </c>
      <c r="R25" s="334">
        <f>+ｼ.有害燃え殻!$P$24</f>
        <v>0</v>
      </c>
      <c r="S25" s="334">
        <f>+ｽ.有害廃油!$P$24</f>
        <v>0</v>
      </c>
      <c r="T25" s="334">
        <f>+ｾ.有害汚泥!$P$24</f>
        <v>0</v>
      </c>
      <c r="U25" s="334">
        <f>+ｿ.有害廃酸!$P$24</f>
        <v>0</v>
      </c>
      <c r="V25" s="334">
        <f>+ﾀ.有害廃ｱﾙｶﾘ!$P$24</f>
        <v>0</v>
      </c>
      <c r="W25" s="334">
        <f>+ﾁ.廃水銀等!$P$24</f>
        <v>0</v>
      </c>
      <c r="X25" s="335">
        <f t="shared" si="2"/>
        <v>0</v>
      </c>
    </row>
    <row r="26" spans="2:24" ht="24" customHeight="1">
      <c r="B26" s="156"/>
      <c r="C26" s="664" t="s">
        <v>136</v>
      </c>
      <c r="D26" s="365" t="s">
        <v>21</v>
      </c>
      <c r="E26" s="657" t="s">
        <v>218</v>
      </c>
      <c r="F26" s="658"/>
      <c r="G26" s="336">
        <f>+G28+G29+G30+G31</f>
        <v>0</v>
      </c>
      <c r="H26" s="336">
        <f t="shared" ref="H26:V26" si="3">+H28+H29+H30+H31</f>
        <v>0</v>
      </c>
      <c r="I26" s="336">
        <f t="shared" si="3"/>
        <v>0</v>
      </c>
      <c r="J26" s="336">
        <f t="shared" si="3"/>
        <v>0</v>
      </c>
      <c r="K26" s="336">
        <f t="shared" si="3"/>
        <v>0</v>
      </c>
      <c r="L26" s="336">
        <f t="shared" si="3"/>
        <v>0</v>
      </c>
      <c r="M26" s="336">
        <f t="shared" si="3"/>
        <v>0</v>
      </c>
      <c r="N26" s="336">
        <f t="shared" si="3"/>
        <v>0</v>
      </c>
      <c r="O26" s="336">
        <f t="shared" si="3"/>
        <v>0</v>
      </c>
      <c r="P26" s="336">
        <f t="shared" si="3"/>
        <v>0</v>
      </c>
      <c r="Q26" s="336">
        <f t="shared" si="3"/>
        <v>0</v>
      </c>
      <c r="R26" s="336">
        <f t="shared" si="3"/>
        <v>0</v>
      </c>
      <c r="S26" s="336">
        <f t="shared" si="3"/>
        <v>0</v>
      </c>
      <c r="T26" s="336">
        <f t="shared" si="3"/>
        <v>0</v>
      </c>
      <c r="U26" s="336">
        <f t="shared" si="3"/>
        <v>0</v>
      </c>
      <c r="V26" s="336">
        <f t="shared" si="3"/>
        <v>0</v>
      </c>
      <c r="W26" s="336">
        <f>+W28+W29+W30+W31</f>
        <v>0</v>
      </c>
      <c r="X26" s="337">
        <f t="shared" si="2"/>
        <v>0</v>
      </c>
    </row>
    <row r="27" spans="2:24" ht="24" customHeight="1">
      <c r="B27" s="156"/>
      <c r="C27" s="664"/>
      <c r="D27" s="161" t="s">
        <v>25</v>
      </c>
      <c r="E27" s="657" t="s">
        <v>219</v>
      </c>
      <c r="F27" s="658"/>
      <c r="G27" s="336">
        <f t="shared" ref="G27:V27" si="4">+G23-G26</f>
        <v>0</v>
      </c>
      <c r="H27" s="336">
        <f t="shared" si="4"/>
        <v>0</v>
      </c>
      <c r="I27" s="336">
        <f t="shared" si="4"/>
        <v>0</v>
      </c>
      <c r="J27" s="336">
        <f t="shared" si="4"/>
        <v>0</v>
      </c>
      <c r="K27" s="336">
        <f t="shared" si="4"/>
        <v>0</v>
      </c>
      <c r="L27" s="336">
        <f t="shared" si="4"/>
        <v>0</v>
      </c>
      <c r="M27" s="336">
        <f t="shared" si="4"/>
        <v>0</v>
      </c>
      <c r="N27" s="336">
        <f t="shared" si="4"/>
        <v>0</v>
      </c>
      <c r="O27" s="336">
        <f t="shared" si="4"/>
        <v>0</v>
      </c>
      <c r="P27" s="336">
        <f t="shared" si="4"/>
        <v>0</v>
      </c>
      <c r="Q27" s="336">
        <f t="shared" si="4"/>
        <v>0</v>
      </c>
      <c r="R27" s="336">
        <f t="shared" si="4"/>
        <v>0</v>
      </c>
      <c r="S27" s="336">
        <f t="shared" si="4"/>
        <v>0</v>
      </c>
      <c r="T27" s="336">
        <f t="shared" si="4"/>
        <v>0</v>
      </c>
      <c r="U27" s="336">
        <f t="shared" si="4"/>
        <v>0</v>
      </c>
      <c r="V27" s="336">
        <f t="shared" si="4"/>
        <v>0</v>
      </c>
      <c r="W27" s="336">
        <f>+W23-W26</f>
        <v>0</v>
      </c>
      <c r="X27" s="337">
        <f t="shared" si="2"/>
        <v>0</v>
      </c>
    </row>
    <row r="28" spans="2:24" ht="25.5" customHeight="1">
      <c r="B28" s="156"/>
      <c r="C28" s="665"/>
      <c r="D28" s="661" t="s">
        <v>200</v>
      </c>
      <c r="E28" s="363" t="s">
        <v>29</v>
      </c>
      <c r="F28" s="249" t="s">
        <v>304</v>
      </c>
      <c r="G28" s="328">
        <f>+ｱ.特管廃油!$AH$9</f>
        <v>0</v>
      </c>
      <c r="H28" s="328">
        <f>+ｲ.特管廃酸!$AH$9</f>
        <v>0</v>
      </c>
      <c r="I28" s="328">
        <f>+ｳ.特管廃ｱﾙｶﾘ!$AH$9</f>
        <v>0</v>
      </c>
      <c r="J28" s="328">
        <f>+ｴ.感染性廃棄物!$AH$9</f>
        <v>0</v>
      </c>
      <c r="K28" s="328">
        <f>+ｵ.廃PCB等!$AH$9</f>
        <v>0</v>
      </c>
      <c r="L28" s="328">
        <f>+ｶ.PCB汚染物!$AH$9</f>
        <v>0</v>
      </c>
      <c r="M28" s="328">
        <f>+ｷ.PCB処理物!$AH$9</f>
        <v>0</v>
      </c>
      <c r="N28" s="328">
        <f>+ｸ.指定下水汚泥!$AH$9</f>
        <v>0</v>
      </c>
      <c r="O28" s="328">
        <f>+ｹ.有害鉱さい!$AH$9</f>
        <v>0</v>
      </c>
      <c r="P28" s="328">
        <f>+ｺ.廃石綿等!$AH$9</f>
        <v>0</v>
      </c>
      <c r="Q28" s="328">
        <f>+ｻ.有害ばいじん!$AH$9</f>
        <v>0</v>
      </c>
      <c r="R28" s="328">
        <f>+ｼ.有害燃え殻!$AH$9</f>
        <v>0</v>
      </c>
      <c r="S28" s="328">
        <f>+ｽ.有害廃油!$AH$9</f>
        <v>0</v>
      </c>
      <c r="T28" s="328">
        <f>+ｾ.有害汚泥!$AH$9</f>
        <v>0</v>
      </c>
      <c r="U28" s="328">
        <f>+ｿ.有害廃酸!$AH$9</f>
        <v>0</v>
      </c>
      <c r="V28" s="328">
        <f>+ﾀ.有害廃ｱﾙｶﾘ!$AH$9</f>
        <v>0</v>
      </c>
      <c r="W28" s="328">
        <f>+ﾁ.廃水銀等!$AH$9</f>
        <v>0</v>
      </c>
      <c r="X28" s="329">
        <f t="shared" si="2"/>
        <v>0</v>
      </c>
    </row>
    <row r="29" spans="2:24" ht="25.5" customHeight="1">
      <c r="B29" s="156"/>
      <c r="C29" s="665"/>
      <c r="D29" s="662"/>
      <c r="E29" s="161" t="s">
        <v>36</v>
      </c>
      <c r="F29" s="200" t="s">
        <v>220</v>
      </c>
      <c r="G29" s="328">
        <f>+ｱ.特管廃油!$AH$12</f>
        <v>0</v>
      </c>
      <c r="H29" s="328">
        <f>+ｲ.特管廃酸!$AH$12</f>
        <v>0</v>
      </c>
      <c r="I29" s="328">
        <f>+ｳ.特管廃ｱﾙｶﾘ!$AH$12</f>
        <v>0</v>
      </c>
      <c r="J29" s="328">
        <f>+ｴ.感染性廃棄物!$AH$12</f>
        <v>0</v>
      </c>
      <c r="K29" s="328">
        <f>+ｵ.廃PCB等!$AH$12</f>
        <v>0</v>
      </c>
      <c r="L29" s="328">
        <f>+ｶ.PCB汚染物!$AH$12</f>
        <v>0</v>
      </c>
      <c r="M29" s="328">
        <f>+ｷ.PCB処理物!$AH$12</f>
        <v>0</v>
      </c>
      <c r="N29" s="328">
        <f>+ｸ.指定下水汚泥!$AH$12</f>
        <v>0</v>
      </c>
      <c r="O29" s="328">
        <f>+ｹ.有害鉱さい!$AH$12</f>
        <v>0</v>
      </c>
      <c r="P29" s="328">
        <f>+ｺ.廃石綿等!$AH$12</f>
        <v>0</v>
      </c>
      <c r="Q29" s="328">
        <f>+ｻ.有害ばいじん!$AH$12</f>
        <v>0</v>
      </c>
      <c r="R29" s="328">
        <f>+ｼ.有害燃え殻!$AH$12</f>
        <v>0</v>
      </c>
      <c r="S29" s="328">
        <f>+ｽ.有害廃油!$AH$12</f>
        <v>0</v>
      </c>
      <c r="T29" s="328">
        <f>+ｾ.有害汚泥!$AH$12</f>
        <v>0</v>
      </c>
      <c r="U29" s="328">
        <f>+ｿ.有害廃酸!$AH$12</f>
        <v>0</v>
      </c>
      <c r="V29" s="328">
        <f>+ﾀ.有害廃ｱﾙｶﾘ!$AH$12</f>
        <v>0</v>
      </c>
      <c r="W29" s="328">
        <f>+ﾁ.廃水銀等!$AH$12</f>
        <v>0</v>
      </c>
      <c r="X29" s="329">
        <f t="shared" si="2"/>
        <v>0</v>
      </c>
    </row>
    <row r="30" spans="2:24" ht="24.4" customHeight="1">
      <c r="B30" s="158" t="s">
        <v>327</v>
      </c>
      <c r="C30" s="665"/>
      <c r="D30" s="663"/>
      <c r="E30" s="161" t="s">
        <v>199</v>
      </c>
      <c r="F30" s="364" t="s">
        <v>221</v>
      </c>
      <c r="G30" s="338">
        <f>+ｱ.特管廃油!$AH$15</f>
        <v>0</v>
      </c>
      <c r="H30" s="338">
        <f>+ｲ.特管廃酸!$AH$15</f>
        <v>0</v>
      </c>
      <c r="I30" s="338">
        <f>+ｳ.特管廃ｱﾙｶﾘ!$AH$15</f>
        <v>0</v>
      </c>
      <c r="J30" s="338">
        <f>+ｴ.感染性廃棄物!$AH$15</f>
        <v>0</v>
      </c>
      <c r="K30" s="338">
        <f>+ｵ.廃PCB等!$AH$15</f>
        <v>0</v>
      </c>
      <c r="L30" s="338">
        <f>+ｶ.PCB汚染物!$AH$15</f>
        <v>0</v>
      </c>
      <c r="M30" s="338">
        <f>+ｷ.PCB処理物!$AH$15</f>
        <v>0</v>
      </c>
      <c r="N30" s="338">
        <f>+ｸ.指定下水汚泥!$AH$15</f>
        <v>0</v>
      </c>
      <c r="O30" s="338">
        <f>+ｹ.有害鉱さい!$AH$15</f>
        <v>0</v>
      </c>
      <c r="P30" s="338">
        <f>+ｺ.廃石綿等!$AH$15</f>
        <v>0</v>
      </c>
      <c r="Q30" s="338">
        <f>+ｻ.有害ばいじん!$AH$15</f>
        <v>0</v>
      </c>
      <c r="R30" s="338">
        <f>+ｼ.有害燃え殻!$AH$15</f>
        <v>0</v>
      </c>
      <c r="S30" s="338">
        <f>+ｽ.有害廃油!$AH$15</f>
        <v>0</v>
      </c>
      <c r="T30" s="338">
        <f>+ｾ.有害汚泥!$AH$15</f>
        <v>0</v>
      </c>
      <c r="U30" s="338">
        <f>+ｿ.有害廃酸!$AH$15</f>
        <v>0</v>
      </c>
      <c r="V30" s="338">
        <f>+ﾀ.有害廃ｱﾙｶﾘ!$AH$15</f>
        <v>0</v>
      </c>
      <c r="W30" s="338">
        <f>+ﾁ.廃水銀等!$AH$15</f>
        <v>0</v>
      </c>
      <c r="X30" s="339">
        <f t="shared" si="2"/>
        <v>0</v>
      </c>
    </row>
    <row r="31" spans="2:24" ht="24" customHeight="1">
      <c r="B31" s="158" t="s">
        <v>328</v>
      </c>
      <c r="C31" s="665"/>
      <c r="D31" s="113" t="s">
        <v>140</v>
      </c>
      <c r="E31" s="657" t="s">
        <v>223</v>
      </c>
      <c r="F31" s="658"/>
      <c r="G31" s="336">
        <f t="shared" ref="G31:V31" si="5">+G32+G36</f>
        <v>0</v>
      </c>
      <c r="H31" s="336">
        <f t="shared" si="5"/>
        <v>0</v>
      </c>
      <c r="I31" s="336">
        <f t="shared" si="5"/>
        <v>0</v>
      </c>
      <c r="J31" s="336">
        <f t="shared" si="5"/>
        <v>0</v>
      </c>
      <c r="K31" s="336">
        <f t="shared" si="5"/>
        <v>0</v>
      </c>
      <c r="L31" s="336">
        <f t="shared" si="5"/>
        <v>0</v>
      </c>
      <c r="M31" s="336">
        <f t="shared" si="5"/>
        <v>0</v>
      </c>
      <c r="N31" s="336">
        <f t="shared" si="5"/>
        <v>0</v>
      </c>
      <c r="O31" s="336">
        <f t="shared" si="5"/>
        <v>0</v>
      </c>
      <c r="P31" s="336">
        <f t="shared" si="5"/>
        <v>0</v>
      </c>
      <c r="Q31" s="336">
        <f t="shared" si="5"/>
        <v>0</v>
      </c>
      <c r="R31" s="336">
        <f t="shared" si="5"/>
        <v>0</v>
      </c>
      <c r="S31" s="336">
        <f t="shared" si="5"/>
        <v>0</v>
      </c>
      <c r="T31" s="336">
        <f t="shared" si="5"/>
        <v>0</v>
      </c>
      <c r="U31" s="336">
        <f t="shared" si="5"/>
        <v>0</v>
      </c>
      <c r="V31" s="336">
        <f t="shared" si="5"/>
        <v>0</v>
      </c>
      <c r="W31" s="336">
        <f>+W32+W36</f>
        <v>0</v>
      </c>
      <c r="X31" s="337">
        <f t="shared" si="2"/>
        <v>0</v>
      </c>
    </row>
    <row r="32" spans="2:24" ht="24" customHeight="1">
      <c r="B32" s="388">
        <v>7</v>
      </c>
      <c r="C32" s="114"/>
      <c r="D32" s="198"/>
      <c r="E32" s="193" t="s">
        <v>198</v>
      </c>
      <c r="F32" s="360"/>
      <c r="G32" s="340">
        <f t="shared" ref="G32:V32" si="6">SUM(G33:G35)</f>
        <v>0</v>
      </c>
      <c r="H32" s="340">
        <f t="shared" si="6"/>
        <v>0</v>
      </c>
      <c r="I32" s="340">
        <f t="shared" si="6"/>
        <v>0</v>
      </c>
      <c r="J32" s="340">
        <f t="shared" si="6"/>
        <v>0</v>
      </c>
      <c r="K32" s="340">
        <f t="shared" si="6"/>
        <v>0</v>
      </c>
      <c r="L32" s="340">
        <f t="shared" si="6"/>
        <v>0</v>
      </c>
      <c r="M32" s="340">
        <f t="shared" si="6"/>
        <v>0</v>
      </c>
      <c r="N32" s="340">
        <f t="shared" si="6"/>
        <v>0</v>
      </c>
      <c r="O32" s="340">
        <f t="shared" si="6"/>
        <v>0</v>
      </c>
      <c r="P32" s="340">
        <f t="shared" si="6"/>
        <v>0</v>
      </c>
      <c r="Q32" s="340">
        <f t="shared" si="6"/>
        <v>0</v>
      </c>
      <c r="R32" s="340">
        <f t="shared" si="6"/>
        <v>0</v>
      </c>
      <c r="S32" s="340">
        <f t="shared" si="6"/>
        <v>0</v>
      </c>
      <c r="T32" s="340">
        <f t="shared" si="6"/>
        <v>0</v>
      </c>
      <c r="U32" s="340">
        <f t="shared" si="6"/>
        <v>0</v>
      </c>
      <c r="V32" s="340">
        <f t="shared" si="6"/>
        <v>0</v>
      </c>
      <c r="W32" s="340">
        <f>SUM(W33:W35)</f>
        <v>0</v>
      </c>
      <c r="X32" s="341">
        <f t="shared" si="2"/>
        <v>0</v>
      </c>
    </row>
    <row r="33" spans="2:24" ht="24" customHeight="1">
      <c r="B33" s="158" t="s">
        <v>168</v>
      </c>
      <c r="C33" s="114"/>
      <c r="D33" s="196"/>
      <c r="E33" s="191"/>
      <c r="F33" s="189" t="s">
        <v>175</v>
      </c>
      <c r="G33" s="342">
        <f>+ｱ.特管廃油!$AU$16</f>
        <v>0</v>
      </c>
      <c r="H33" s="342">
        <f>+ｲ.特管廃酸!$AU$16</f>
        <v>0</v>
      </c>
      <c r="I33" s="342">
        <f>+ｳ.特管廃ｱﾙｶﾘ!$AU$16</f>
        <v>0</v>
      </c>
      <c r="J33" s="342">
        <f>+ｴ.感染性廃棄物!$AU$16</f>
        <v>0</v>
      </c>
      <c r="K33" s="342">
        <f>+ｵ.廃PCB等!$AU$16</f>
        <v>0</v>
      </c>
      <c r="L33" s="342">
        <f>+ｶ.PCB汚染物!$AU$16</f>
        <v>0</v>
      </c>
      <c r="M33" s="342">
        <f>+ｷ.PCB処理物!$AU$16</f>
        <v>0</v>
      </c>
      <c r="N33" s="342">
        <f>+ｸ.指定下水汚泥!$AU$16</f>
        <v>0</v>
      </c>
      <c r="O33" s="342">
        <f>+ｹ.有害鉱さい!$AU$16</f>
        <v>0</v>
      </c>
      <c r="P33" s="342">
        <f>+ｺ.廃石綿等!$AU$16</f>
        <v>0</v>
      </c>
      <c r="Q33" s="342">
        <f>+ｻ.有害ばいじん!$AU$16</f>
        <v>0</v>
      </c>
      <c r="R33" s="342">
        <f>+ｼ.有害燃え殻!$AU$16</f>
        <v>0</v>
      </c>
      <c r="S33" s="342">
        <f>+ｽ.有害廃油!$AU$16</f>
        <v>0</v>
      </c>
      <c r="T33" s="342">
        <f>+ｾ.有害汚泥!$AU$16</f>
        <v>0</v>
      </c>
      <c r="U33" s="342">
        <f>+ｿ.有害廃酸!$AU$16</f>
        <v>0</v>
      </c>
      <c r="V33" s="342">
        <f>+ﾀ.有害廃ｱﾙｶﾘ!$AU$16</f>
        <v>0</v>
      </c>
      <c r="W33" s="342">
        <f>+ﾁ.廃水銀等!$AU$16</f>
        <v>0</v>
      </c>
      <c r="X33" s="343">
        <f t="shared" si="2"/>
        <v>0</v>
      </c>
    </row>
    <row r="34" spans="2:24" ht="24" customHeight="1">
      <c r="B34" s="158" t="s">
        <v>169</v>
      </c>
      <c r="C34" s="114"/>
      <c r="D34" s="196"/>
      <c r="E34" s="191"/>
      <c r="F34" s="189" t="s">
        <v>194</v>
      </c>
      <c r="G34" s="342">
        <f>+ｱ.特管廃油!$AU$17</f>
        <v>0</v>
      </c>
      <c r="H34" s="342">
        <f>+ｲ.特管廃酸!$AU$17</f>
        <v>0</v>
      </c>
      <c r="I34" s="342">
        <f>+ｳ.特管廃ｱﾙｶﾘ!$AU$17</f>
        <v>0</v>
      </c>
      <c r="J34" s="342">
        <f>+ｴ.感染性廃棄物!$AU$17</f>
        <v>0</v>
      </c>
      <c r="K34" s="342">
        <f>+ｵ.廃PCB等!$AU$17</f>
        <v>0</v>
      </c>
      <c r="L34" s="342">
        <f>+ｶ.PCB汚染物!$AU$17</f>
        <v>0</v>
      </c>
      <c r="M34" s="342">
        <f>+ｷ.PCB処理物!$AU$17</f>
        <v>0</v>
      </c>
      <c r="N34" s="342">
        <f>+ｸ.指定下水汚泥!$AU$17</f>
        <v>0</v>
      </c>
      <c r="O34" s="342">
        <f>+ｹ.有害鉱さい!$AU$17</f>
        <v>0</v>
      </c>
      <c r="P34" s="342">
        <f>+ｺ.廃石綿等!$AU$17</f>
        <v>0</v>
      </c>
      <c r="Q34" s="342">
        <f>+ｻ.有害ばいじん!$AU$17</f>
        <v>0</v>
      </c>
      <c r="R34" s="342">
        <f>+ｼ.有害燃え殻!$AU$17</f>
        <v>0</v>
      </c>
      <c r="S34" s="342">
        <f>+ｽ.有害廃油!$AU$17</f>
        <v>0</v>
      </c>
      <c r="T34" s="342">
        <f>+ｾ.有害汚泥!$AU$17</f>
        <v>0</v>
      </c>
      <c r="U34" s="342">
        <f>+ｿ.有害廃酸!$AU$17</f>
        <v>0</v>
      </c>
      <c r="V34" s="342">
        <f>+ﾀ.有害廃ｱﾙｶﾘ!$AU$17</f>
        <v>0</v>
      </c>
      <c r="W34" s="342">
        <f>+ﾁ.廃水銀等!$AU$17</f>
        <v>0</v>
      </c>
      <c r="X34" s="343">
        <f t="shared" si="2"/>
        <v>0</v>
      </c>
    </row>
    <row r="35" spans="2:24" ht="24" customHeight="1">
      <c r="B35" s="158" t="s">
        <v>170</v>
      </c>
      <c r="C35" s="114"/>
      <c r="D35" s="196"/>
      <c r="E35" s="192"/>
      <c r="F35" s="189" t="s">
        <v>193</v>
      </c>
      <c r="G35" s="342">
        <f>+ｱ.特管廃油!$AU$18</f>
        <v>0</v>
      </c>
      <c r="H35" s="342">
        <f>+ｲ.特管廃酸!$AU$18</f>
        <v>0</v>
      </c>
      <c r="I35" s="342">
        <f>+ｳ.特管廃ｱﾙｶﾘ!$AU$18</f>
        <v>0</v>
      </c>
      <c r="J35" s="342">
        <f>+ｴ.感染性廃棄物!$AU$18</f>
        <v>0</v>
      </c>
      <c r="K35" s="342">
        <f>+ｵ.廃PCB等!$AU$18</f>
        <v>0</v>
      </c>
      <c r="L35" s="342">
        <f>+ｶ.PCB汚染物!$AU$18</f>
        <v>0</v>
      </c>
      <c r="M35" s="342">
        <f>+ｷ.PCB処理物!$AU$18</f>
        <v>0</v>
      </c>
      <c r="N35" s="342">
        <f>+ｸ.指定下水汚泥!$AU$18</f>
        <v>0</v>
      </c>
      <c r="O35" s="342">
        <f>+ｹ.有害鉱さい!$AU$18</f>
        <v>0</v>
      </c>
      <c r="P35" s="342">
        <f>+ｺ.廃石綿等!$AU$18</f>
        <v>0</v>
      </c>
      <c r="Q35" s="342">
        <f>+ｻ.有害ばいじん!$AU$18</f>
        <v>0</v>
      </c>
      <c r="R35" s="342">
        <f>+ｼ.有害燃え殻!$AU$18</f>
        <v>0</v>
      </c>
      <c r="S35" s="342">
        <f>+ｽ.有害廃油!$AU$18</f>
        <v>0</v>
      </c>
      <c r="T35" s="342">
        <f>+ｾ.有害汚泥!$AU$18</f>
        <v>0</v>
      </c>
      <c r="U35" s="342">
        <f>+ｿ.有害廃酸!$AU$18</f>
        <v>0</v>
      </c>
      <c r="V35" s="342">
        <f>+ﾀ.有害廃ｱﾙｶﾘ!$AU$18</f>
        <v>0</v>
      </c>
      <c r="W35" s="342">
        <f>+ﾁ.廃水銀等!$AU$18</f>
        <v>0</v>
      </c>
      <c r="X35" s="343">
        <f t="shared" si="2"/>
        <v>0</v>
      </c>
    </row>
    <row r="36" spans="2:24" ht="24" customHeight="1" thickBot="1">
      <c r="B36" s="158" t="s">
        <v>171</v>
      </c>
      <c r="C36" s="201"/>
      <c r="D36" s="202"/>
      <c r="E36" s="203" t="s">
        <v>197</v>
      </c>
      <c r="F36" s="361"/>
      <c r="G36" s="344">
        <f>+ｱ.特管廃油!$AO$21</f>
        <v>0</v>
      </c>
      <c r="H36" s="344">
        <f>+ｲ.特管廃酸!$AO$21</f>
        <v>0</v>
      </c>
      <c r="I36" s="344">
        <f>+ｳ.特管廃ｱﾙｶﾘ!$AO$21</f>
        <v>0</v>
      </c>
      <c r="J36" s="344">
        <f>+ｴ.感染性廃棄物!$AO$21</f>
        <v>0</v>
      </c>
      <c r="K36" s="344">
        <f>+ｵ.廃PCB等!$AO$21</f>
        <v>0</v>
      </c>
      <c r="L36" s="344">
        <f>+ｶ.PCB汚染物!$AO$21</f>
        <v>0</v>
      </c>
      <c r="M36" s="344">
        <f>+ｷ.PCB処理物!$AO$21</f>
        <v>0</v>
      </c>
      <c r="N36" s="344">
        <f>+ｸ.指定下水汚泥!$AO$21</f>
        <v>0</v>
      </c>
      <c r="O36" s="344">
        <f>+ｹ.有害鉱さい!$AO$21</f>
        <v>0</v>
      </c>
      <c r="P36" s="344">
        <f>+ｺ.廃石綿等!$AO$21</f>
        <v>0</v>
      </c>
      <c r="Q36" s="344">
        <f>+ｻ.有害ばいじん!$AO$21</f>
        <v>0</v>
      </c>
      <c r="R36" s="344">
        <f>+ｼ.有害燃え殻!$AO$21</f>
        <v>0</v>
      </c>
      <c r="S36" s="344">
        <f>+ｽ.有害廃油!$AO$21</f>
        <v>0</v>
      </c>
      <c r="T36" s="344">
        <f>+ｾ.有害汚泥!$AO$21</f>
        <v>0</v>
      </c>
      <c r="U36" s="344">
        <f>+ｿ.有害廃酸!$AO$21</f>
        <v>0</v>
      </c>
      <c r="V36" s="344">
        <f>+ﾀ.有害廃ｱﾙｶﾘ!$AO$21</f>
        <v>0</v>
      </c>
      <c r="W36" s="344">
        <f>+ﾁ.廃水銀等!$AO$21</f>
        <v>0</v>
      </c>
      <c r="X36" s="345">
        <f t="shared" si="2"/>
        <v>0</v>
      </c>
    </row>
    <row r="37" spans="2:24" ht="24" customHeight="1">
      <c r="B37" s="156"/>
      <c r="C37" s="659" t="s">
        <v>135</v>
      </c>
      <c r="D37" s="113" t="s">
        <v>141</v>
      </c>
      <c r="E37" s="666" t="s">
        <v>176</v>
      </c>
      <c r="F37" s="667"/>
      <c r="G37" s="346">
        <f t="shared" ref="G37:V37" si="7">+G38+G42</f>
        <v>0</v>
      </c>
      <c r="H37" s="346">
        <f t="shared" si="7"/>
        <v>0.6</v>
      </c>
      <c r="I37" s="346">
        <f t="shared" si="7"/>
        <v>0.83</v>
      </c>
      <c r="J37" s="346">
        <f t="shared" si="7"/>
        <v>0</v>
      </c>
      <c r="K37" s="346">
        <f t="shared" si="7"/>
        <v>0</v>
      </c>
      <c r="L37" s="346">
        <f t="shared" si="7"/>
        <v>0</v>
      </c>
      <c r="M37" s="346">
        <f t="shared" si="7"/>
        <v>0</v>
      </c>
      <c r="N37" s="346">
        <f t="shared" si="7"/>
        <v>0</v>
      </c>
      <c r="O37" s="346">
        <f t="shared" si="7"/>
        <v>0</v>
      </c>
      <c r="P37" s="346">
        <f t="shared" si="7"/>
        <v>6.6</v>
      </c>
      <c r="Q37" s="346">
        <f t="shared" si="7"/>
        <v>0</v>
      </c>
      <c r="R37" s="346">
        <f t="shared" si="7"/>
        <v>0</v>
      </c>
      <c r="S37" s="346">
        <f t="shared" si="7"/>
        <v>0</v>
      </c>
      <c r="T37" s="346">
        <f t="shared" si="7"/>
        <v>0</v>
      </c>
      <c r="U37" s="346">
        <f t="shared" si="7"/>
        <v>0</v>
      </c>
      <c r="V37" s="346">
        <f t="shared" si="7"/>
        <v>0</v>
      </c>
      <c r="W37" s="346">
        <f>+W38+W42</f>
        <v>0</v>
      </c>
      <c r="X37" s="347">
        <f t="shared" si="2"/>
        <v>8.0299999999999994</v>
      </c>
    </row>
    <row r="38" spans="2:24" ht="24" customHeight="1">
      <c r="B38" s="156"/>
      <c r="C38" s="659"/>
      <c r="D38" s="195"/>
      <c r="E38" s="193" t="s">
        <v>195</v>
      </c>
      <c r="F38" s="360"/>
      <c r="G38" s="340">
        <f t="shared" ref="G38:V38" si="8">SUM(G39:G41)</f>
        <v>0</v>
      </c>
      <c r="H38" s="340">
        <f t="shared" si="8"/>
        <v>0.6</v>
      </c>
      <c r="I38" s="340">
        <f t="shared" si="8"/>
        <v>0.83</v>
      </c>
      <c r="J38" s="340">
        <f t="shared" si="8"/>
        <v>0</v>
      </c>
      <c r="K38" s="340">
        <f t="shared" si="8"/>
        <v>0</v>
      </c>
      <c r="L38" s="340">
        <f t="shared" si="8"/>
        <v>0</v>
      </c>
      <c r="M38" s="340">
        <f t="shared" si="8"/>
        <v>0</v>
      </c>
      <c r="N38" s="340">
        <f t="shared" si="8"/>
        <v>0</v>
      </c>
      <c r="O38" s="340">
        <f t="shared" si="8"/>
        <v>0</v>
      </c>
      <c r="P38" s="340">
        <f t="shared" si="8"/>
        <v>0</v>
      </c>
      <c r="Q38" s="340">
        <f t="shared" si="8"/>
        <v>0</v>
      </c>
      <c r="R38" s="340">
        <f t="shared" si="8"/>
        <v>0</v>
      </c>
      <c r="S38" s="340">
        <f t="shared" si="8"/>
        <v>0</v>
      </c>
      <c r="T38" s="340">
        <f t="shared" si="8"/>
        <v>0</v>
      </c>
      <c r="U38" s="340">
        <f t="shared" si="8"/>
        <v>0</v>
      </c>
      <c r="V38" s="340">
        <f t="shared" si="8"/>
        <v>0</v>
      </c>
      <c r="W38" s="340">
        <f>SUM(W39:W41)</f>
        <v>0</v>
      </c>
      <c r="X38" s="341">
        <f t="shared" si="2"/>
        <v>1.43</v>
      </c>
    </row>
    <row r="39" spans="2:24" ht="24" customHeight="1">
      <c r="B39" s="156"/>
      <c r="C39" s="659"/>
      <c r="D39" s="196"/>
      <c r="E39" s="191"/>
      <c r="F39" s="189" t="s">
        <v>175</v>
      </c>
      <c r="G39" s="342">
        <f>+ｱ.特管廃油!$AA$28</f>
        <v>0</v>
      </c>
      <c r="H39" s="342">
        <f>+ｲ.特管廃酸!$AA$28</f>
        <v>0</v>
      </c>
      <c r="I39" s="342">
        <f>+ｳ.特管廃ｱﾙｶﾘ!$AA$28</f>
        <v>0</v>
      </c>
      <c r="J39" s="342">
        <f>+ｴ.感染性廃棄物!$AA$28</f>
        <v>0</v>
      </c>
      <c r="K39" s="342">
        <f>+ｵ.廃PCB等!$AA$28</f>
        <v>0</v>
      </c>
      <c r="L39" s="342">
        <f>+ｶ.PCB汚染物!$AA$28</f>
        <v>0</v>
      </c>
      <c r="M39" s="342">
        <f>+ｷ.PCB処理物!$AA$28</f>
        <v>0</v>
      </c>
      <c r="N39" s="342">
        <f>+ｸ.指定下水汚泥!$AA$28</f>
        <v>0</v>
      </c>
      <c r="O39" s="342">
        <f>+ｹ.有害鉱さい!$AA$28</f>
        <v>0</v>
      </c>
      <c r="P39" s="342">
        <f>+ｺ.廃石綿等!$AA$28</f>
        <v>0</v>
      </c>
      <c r="Q39" s="342">
        <f>+ｻ.有害ばいじん!$AA$28</f>
        <v>0</v>
      </c>
      <c r="R39" s="342">
        <f>+ｼ.有害燃え殻!$AA$28</f>
        <v>0</v>
      </c>
      <c r="S39" s="342">
        <f>+ｽ.有害廃油!$AA$28</f>
        <v>0</v>
      </c>
      <c r="T39" s="342">
        <f>+ｾ.有害汚泥!$AA$28</f>
        <v>0</v>
      </c>
      <c r="U39" s="342">
        <f>+ｿ.有害廃酸!$AA$28</f>
        <v>0</v>
      </c>
      <c r="V39" s="342">
        <f>+ﾀ.有害廃ｱﾙｶﾘ!$AA$28</f>
        <v>0</v>
      </c>
      <c r="W39" s="342">
        <f>+ﾁ.廃水銀等!$AA$28</f>
        <v>0</v>
      </c>
      <c r="X39" s="343">
        <f t="shared" si="2"/>
        <v>0</v>
      </c>
    </row>
    <row r="40" spans="2:24" ht="24" customHeight="1">
      <c r="B40" s="156"/>
      <c r="C40" s="659"/>
      <c r="D40" s="196"/>
      <c r="E40" s="191"/>
      <c r="F40" s="189" t="s">
        <v>194</v>
      </c>
      <c r="G40" s="342">
        <f>+ｱ.特管廃油!$AA$29</f>
        <v>0</v>
      </c>
      <c r="H40" s="342">
        <f>+ｲ.特管廃酸!$AA$29</f>
        <v>0.6</v>
      </c>
      <c r="I40" s="342">
        <f>+ｳ.特管廃ｱﾙｶﾘ!$AA$29</f>
        <v>0.83</v>
      </c>
      <c r="J40" s="342">
        <f>+ｴ.感染性廃棄物!$AA$29</f>
        <v>0</v>
      </c>
      <c r="K40" s="342">
        <f>+ｵ.廃PCB等!$AA$29</f>
        <v>0</v>
      </c>
      <c r="L40" s="342">
        <f>+ｶ.PCB汚染物!$AA$29</f>
        <v>0</v>
      </c>
      <c r="M40" s="342">
        <f>+ｷ.PCB処理物!$AA$29</f>
        <v>0</v>
      </c>
      <c r="N40" s="342">
        <f>+ｸ.指定下水汚泥!$AA$29</f>
        <v>0</v>
      </c>
      <c r="O40" s="342">
        <f>+ｹ.有害鉱さい!$AA$29</f>
        <v>0</v>
      </c>
      <c r="P40" s="342">
        <f>+ｺ.廃石綿等!$AA$29</f>
        <v>0</v>
      </c>
      <c r="Q40" s="342">
        <f>+ｻ.有害ばいじん!$AA$29</f>
        <v>0</v>
      </c>
      <c r="R40" s="342">
        <f>+ｼ.有害燃え殻!$AA$29</f>
        <v>0</v>
      </c>
      <c r="S40" s="342">
        <f>+ｽ.有害廃油!$AA$29</f>
        <v>0</v>
      </c>
      <c r="T40" s="342">
        <f>+ｾ.有害汚泥!$AA$29</f>
        <v>0</v>
      </c>
      <c r="U40" s="342">
        <f>+ｿ.有害廃酸!$AA$29</f>
        <v>0</v>
      </c>
      <c r="V40" s="342">
        <f>+ﾀ.有害廃ｱﾙｶﾘ!$AA$29</f>
        <v>0</v>
      </c>
      <c r="W40" s="342">
        <f>+ﾁ.廃水銀等!$AA$29</f>
        <v>0</v>
      </c>
      <c r="X40" s="343">
        <f t="shared" si="2"/>
        <v>1.43</v>
      </c>
    </row>
    <row r="41" spans="2:24" ht="24" customHeight="1">
      <c r="B41" s="156"/>
      <c r="C41" s="659"/>
      <c r="D41" s="196"/>
      <c r="E41" s="192"/>
      <c r="F41" s="190" t="s">
        <v>193</v>
      </c>
      <c r="G41" s="342">
        <f>+ｱ.特管廃油!$AA$30</f>
        <v>0</v>
      </c>
      <c r="H41" s="342">
        <f>+ｲ.特管廃酸!$AA$30</f>
        <v>0</v>
      </c>
      <c r="I41" s="342">
        <f>+ｳ.特管廃ｱﾙｶﾘ!$AA$30</f>
        <v>0</v>
      </c>
      <c r="J41" s="342">
        <f>+ｴ.感染性廃棄物!$AA$30</f>
        <v>0</v>
      </c>
      <c r="K41" s="342">
        <f>+ｵ.廃PCB等!$AA$30</f>
        <v>0</v>
      </c>
      <c r="L41" s="342">
        <f>+ｶ.PCB汚染物!$AA$30</f>
        <v>0</v>
      </c>
      <c r="M41" s="342">
        <f>+ｷ.PCB処理物!$AA$30</f>
        <v>0</v>
      </c>
      <c r="N41" s="342">
        <f>+ｸ.指定下水汚泥!$AA$30</f>
        <v>0</v>
      </c>
      <c r="O41" s="342">
        <f>+ｹ.有害鉱さい!$AA$30</f>
        <v>0</v>
      </c>
      <c r="P41" s="342">
        <f>+ｺ.廃石綿等!$AA$30</f>
        <v>0</v>
      </c>
      <c r="Q41" s="342">
        <f>+ｻ.有害ばいじん!$AA$30</f>
        <v>0</v>
      </c>
      <c r="R41" s="342">
        <f>+ｼ.有害燃え殻!$AA$30</f>
        <v>0</v>
      </c>
      <c r="S41" s="342">
        <f>+ｽ.有害廃油!$AA$30</f>
        <v>0</v>
      </c>
      <c r="T41" s="342">
        <f>+ｾ.有害汚泥!$AA$30</f>
        <v>0</v>
      </c>
      <c r="U41" s="342">
        <f>+ｿ.有害廃酸!$AA$30</f>
        <v>0</v>
      </c>
      <c r="V41" s="342">
        <f>+ﾀ.有害廃ｱﾙｶﾘ!$AA$30</f>
        <v>0</v>
      </c>
      <c r="W41" s="342">
        <f>+ﾁ.廃水銀等!$AA$30</f>
        <v>0</v>
      </c>
      <c r="X41" s="343">
        <f t="shared" si="2"/>
        <v>0</v>
      </c>
    </row>
    <row r="42" spans="2:24" ht="24" customHeight="1" thickBot="1">
      <c r="B42" s="156"/>
      <c r="C42" s="660"/>
      <c r="D42" s="197"/>
      <c r="E42" s="194" t="s">
        <v>196</v>
      </c>
      <c r="F42" s="360"/>
      <c r="G42" s="344">
        <f>+ｱ.特管廃油!$R$33</f>
        <v>0</v>
      </c>
      <c r="H42" s="344">
        <f>+ｲ.特管廃酸!$R$33</f>
        <v>0</v>
      </c>
      <c r="I42" s="344">
        <f>+ｳ.特管廃ｱﾙｶﾘ!$R$33</f>
        <v>0</v>
      </c>
      <c r="J42" s="344">
        <f>+ｴ.感染性廃棄物!$R$33</f>
        <v>0</v>
      </c>
      <c r="K42" s="344">
        <f>+ｵ.廃PCB等!$R$33</f>
        <v>0</v>
      </c>
      <c r="L42" s="344">
        <f>+ｶ.PCB汚染物!$R$33</f>
        <v>0</v>
      </c>
      <c r="M42" s="344">
        <f>+ｷ.PCB処理物!$R$33</f>
        <v>0</v>
      </c>
      <c r="N42" s="344">
        <f>+ｸ.指定下水汚泥!$R$33</f>
        <v>0</v>
      </c>
      <c r="O42" s="344">
        <f>+ｹ.有害鉱さい!$R$33</f>
        <v>0</v>
      </c>
      <c r="P42" s="344">
        <f>+ｺ.廃石綿等!$R$33</f>
        <v>6.6</v>
      </c>
      <c r="Q42" s="344">
        <f>+ｻ.有害ばいじん!$R$33</f>
        <v>0</v>
      </c>
      <c r="R42" s="344">
        <f>+ｼ.有害燃え殻!$R$33</f>
        <v>0</v>
      </c>
      <c r="S42" s="344">
        <f>+ｽ.有害廃油!$R$33</f>
        <v>0</v>
      </c>
      <c r="T42" s="344">
        <f>+ｾ.有害汚泥!$R$33</f>
        <v>0</v>
      </c>
      <c r="U42" s="344">
        <f>+ｿ.有害廃酸!$R$33</f>
        <v>0</v>
      </c>
      <c r="V42" s="344">
        <f>+ﾀ.有害廃ｱﾙｶﾘ!$R$33</f>
        <v>0</v>
      </c>
      <c r="W42" s="344">
        <f>+ﾁ.廃水銀等!$R$33</f>
        <v>0</v>
      </c>
      <c r="X42" s="345">
        <f t="shared" si="2"/>
        <v>6.6</v>
      </c>
    </row>
    <row r="43" spans="2:24" ht="24" customHeight="1">
      <c r="B43" s="156"/>
      <c r="C43" s="112" t="s">
        <v>177</v>
      </c>
      <c r="D43" s="670" t="s">
        <v>224</v>
      </c>
      <c r="E43" s="670"/>
      <c r="F43" s="671"/>
      <c r="G43" s="348">
        <f>+ｱ.特管廃油!$AL$27</f>
        <v>0</v>
      </c>
      <c r="H43" s="348">
        <f>+ｲ.特管廃酸!$AL$27</f>
        <v>0.6</v>
      </c>
      <c r="I43" s="348">
        <f>+ｳ.特管廃ｱﾙｶﾘ!$AL$27</f>
        <v>0.83</v>
      </c>
      <c r="J43" s="348">
        <f>+ｴ.感染性廃棄物!$AL$27</f>
        <v>0</v>
      </c>
      <c r="K43" s="348">
        <f>+ｵ.廃PCB等!$AL$27</f>
        <v>0</v>
      </c>
      <c r="L43" s="348">
        <f>+ｶ.PCB汚染物!$AL$27</f>
        <v>0</v>
      </c>
      <c r="M43" s="348">
        <f>+ｷ.PCB処理物!$AL$27</f>
        <v>0</v>
      </c>
      <c r="N43" s="348">
        <f>+ｸ.指定下水汚泥!$AL$27</f>
        <v>0</v>
      </c>
      <c r="O43" s="348">
        <f>+ｹ.有害鉱さい!$AL$27</f>
        <v>0</v>
      </c>
      <c r="P43" s="348">
        <f>+ｺ.廃石綿等!$AL$27</f>
        <v>6.6</v>
      </c>
      <c r="Q43" s="348">
        <f>+ｻ.有害ばいじん!$AL$27</f>
        <v>0</v>
      </c>
      <c r="R43" s="348">
        <f>+ｼ.有害燃え殻!$AL$27</f>
        <v>0</v>
      </c>
      <c r="S43" s="348">
        <f>+ｽ.有害廃油!$AL$27</f>
        <v>0</v>
      </c>
      <c r="T43" s="348">
        <f>+ｾ.有害汚泥!$AL$27</f>
        <v>0</v>
      </c>
      <c r="U43" s="348">
        <f>+ｿ.有害廃酸!$AL$27</f>
        <v>0</v>
      </c>
      <c r="V43" s="348">
        <f>+ﾀ.有害廃ｱﾙｶﾘ!$AL$27</f>
        <v>0</v>
      </c>
      <c r="W43" s="348">
        <f>+ﾁ.廃水銀等!$AL$27</f>
        <v>0</v>
      </c>
      <c r="X43" s="349">
        <f t="shared" si="2"/>
        <v>8.0299999999999994</v>
      </c>
    </row>
    <row r="44" spans="2:24" ht="24" customHeight="1">
      <c r="B44" s="156"/>
      <c r="C44" s="163"/>
      <c r="D44" s="161" t="s">
        <v>150</v>
      </c>
      <c r="E44" s="657" t="s">
        <v>178</v>
      </c>
      <c r="F44" s="658"/>
      <c r="G44" s="350">
        <f>+ｱ.特管廃油!$AL$30</f>
        <v>0</v>
      </c>
      <c r="H44" s="350">
        <f>+ｲ.特管廃酸!$AL$30</f>
        <v>0.6</v>
      </c>
      <c r="I44" s="350">
        <f>+ｳ.特管廃ｱﾙｶﾘ!$AL$30</f>
        <v>0.83</v>
      </c>
      <c r="J44" s="350">
        <f>+ｴ.感染性廃棄物!$AL$30</f>
        <v>0</v>
      </c>
      <c r="K44" s="350">
        <f>+ｵ.廃PCB等!$AL$30</f>
        <v>0</v>
      </c>
      <c r="L44" s="350">
        <f>+ｶ.PCB汚染物!$AL$30</f>
        <v>0</v>
      </c>
      <c r="M44" s="350">
        <f>+ｷ.PCB処理物!$AL$30</f>
        <v>0</v>
      </c>
      <c r="N44" s="350">
        <f>+ｸ.指定下水汚泥!$AL$30</f>
        <v>0</v>
      </c>
      <c r="O44" s="350">
        <f>+ｹ.有害鉱さい!$AL$30</f>
        <v>0</v>
      </c>
      <c r="P44" s="350">
        <f>+ｺ.廃石綿等!$AL$30</f>
        <v>6.6</v>
      </c>
      <c r="Q44" s="350">
        <f>+ｻ.有害ばいじん!$AL$30</f>
        <v>0</v>
      </c>
      <c r="R44" s="350">
        <f>+ｼ.有害燃え殻!$AL$30</f>
        <v>0</v>
      </c>
      <c r="S44" s="350">
        <f>+ｽ.有害廃油!$AL$30</f>
        <v>0</v>
      </c>
      <c r="T44" s="350">
        <f>+ｾ.有害汚泥!$AL$30</f>
        <v>0</v>
      </c>
      <c r="U44" s="350">
        <f>+ｿ.有害廃酸!$AL$30</f>
        <v>0</v>
      </c>
      <c r="V44" s="350">
        <f>+ﾀ.有害廃ｱﾙｶﾘ!$AL$30</f>
        <v>0</v>
      </c>
      <c r="W44" s="350">
        <f>+ﾁ.廃水銀等!$AL$30</f>
        <v>0</v>
      </c>
      <c r="X44" s="351">
        <f t="shared" si="2"/>
        <v>8.0299999999999994</v>
      </c>
    </row>
    <row r="45" spans="2:24" ht="24" customHeight="1">
      <c r="B45" s="156"/>
      <c r="C45" s="163"/>
      <c r="D45" s="362" t="s">
        <v>152</v>
      </c>
      <c r="E45" s="649" t="s">
        <v>179</v>
      </c>
      <c r="F45" s="650"/>
      <c r="G45" s="352">
        <f>+ｱ.特管廃油!$AS$24</f>
        <v>0</v>
      </c>
      <c r="H45" s="352">
        <f>+ｲ.特管廃酸!$AS$24</f>
        <v>0</v>
      </c>
      <c r="I45" s="352">
        <f>+ｳ.特管廃ｱﾙｶﾘ!$AS$24</f>
        <v>0</v>
      </c>
      <c r="J45" s="352">
        <f>+ｴ.感染性廃棄物!$AS$24</f>
        <v>0</v>
      </c>
      <c r="K45" s="352">
        <f>+ｵ.廃PCB等!$AS$24</f>
        <v>0</v>
      </c>
      <c r="L45" s="352">
        <f>+ｶ.PCB汚染物!$AS$24</f>
        <v>0</v>
      </c>
      <c r="M45" s="352">
        <f>+ｷ.PCB処理物!$AS$24</f>
        <v>0</v>
      </c>
      <c r="N45" s="352">
        <f>+ｸ.指定下水汚泥!$AS$24</f>
        <v>0</v>
      </c>
      <c r="O45" s="352">
        <f>+ｹ.有害鉱さい!$AS$24</f>
        <v>0</v>
      </c>
      <c r="P45" s="352">
        <f>+ｺ.廃石綿等!$AS$24</f>
        <v>0</v>
      </c>
      <c r="Q45" s="352">
        <f>+ｻ.有害ばいじん!$AS$24</f>
        <v>0</v>
      </c>
      <c r="R45" s="352">
        <f>+ｼ.有害燃え殻!$AS$24</f>
        <v>0</v>
      </c>
      <c r="S45" s="352">
        <f>+ｽ.有害廃油!$AS$24</f>
        <v>0</v>
      </c>
      <c r="T45" s="352">
        <f>+ｾ.有害汚泥!$AS$24</f>
        <v>0</v>
      </c>
      <c r="U45" s="352">
        <f>+ｿ.有害廃酸!$AS$24</f>
        <v>0</v>
      </c>
      <c r="V45" s="352">
        <f>+ﾀ.有害廃ｱﾙｶﾘ!$AS$24</f>
        <v>0</v>
      </c>
      <c r="W45" s="352">
        <f>+ﾁ.廃水銀等!$AS$24</f>
        <v>0</v>
      </c>
      <c r="X45" s="353">
        <f t="shared" si="2"/>
        <v>0</v>
      </c>
    </row>
    <row r="46" spans="2:24" ht="24" customHeight="1">
      <c r="B46" s="156"/>
      <c r="C46" s="163"/>
      <c r="D46" s="358" t="s">
        <v>154</v>
      </c>
      <c r="E46" s="640" t="s">
        <v>404</v>
      </c>
      <c r="F46" s="641"/>
      <c r="G46" s="342">
        <f>+ｱ.特管廃油!$AS$27</f>
        <v>0</v>
      </c>
      <c r="H46" s="342">
        <f>+ｲ.特管廃酸!$AS$27</f>
        <v>0</v>
      </c>
      <c r="I46" s="342">
        <f>+ｳ.特管廃ｱﾙｶﾘ!$AS$27</f>
        <v>0</v>
      </c>
      <c r="J46" s="342">
        <f>+ｴ.感染性廃棄物!$AS$27</f>
        <v>0</v>
      </c>
      <c r="K46" s="342">
        <f>+ｵ.廃PCB等!$AS$27</f>
        <v>0</v>
      </c>
      <c r="L46" s="342">
        <f>+ｶ.PCB汚染物!$AS$27</f>
        <v>0</v>
      </c>
      <c r="M46" s="342">
        <f>+ｷ.PCB処理物!$AS$27</f>
        <v>0</v>
      </c>
      <c r="N46" s="342">
        <f>+ｸ.指定下水汚泥!$AS$27</f>
        <v>0</v>
      </c>
      <c r="O46" s="342">
        <f>+ｹ.有害鉱さい!$AS$27</f>
        <v>0</v>
      </c>
      <c r="P46" s="342">
        <f>+ｺ.廃石綿等!$AS$27</f>
        <v>0</v>
      </c>
      <c r="Q46" s="342">
        <f>+ｻ.有害ばいじん!$AS$27</f>
        <v>0</v>
      </c>
      <c r="R46" s="342">
        <f>+ｼ.有害燃え殻!$AS$27</f>
        <v>0</v>
      </c>
      <c r="S46" s="342">
        <f>+ｽ.有害廃油!$AS$27</f>
        <v>0</v>
      </c>
      <c r="T46" s="342">
        <f>+ｾ.有害汚泥!$AS$27</f>
        <v>0</v>
      </c>
      <c r="U46" s="342">
        <f>+ｿ.有害廃酸!$AS$27</f>
        <v>0</v>
      </c>
      <c r="V46" s="342">
        <f>+ﾀ.有害廃ｱﾙｶﾘ!$AS$27</f>
        <v>0</v>
      </c>
      <c r="W46" s="342">
        <f>+ﾁ.廃水銀等!$AS$27</f>
        <v>0</v>
      </c>
      <c r="X46" s="343">
        <f t="shared" si="2"/>
        <v>0</v>
      </c>
    </row>
    <row r="47" spans="2:24" ht="26.65" customHeight="1" thickBot="1">
      <c r="B47" s="157"/>
      <c r="C47" s="164"/>
      <c r="D47" s="162" t="s">
        <v>155</v>
      </c>
      <c r="E47" s="668" t="s">
        <v>405</v>
      </c>
      <c r="F47" s="669"/>
      <c r="G47" s="354">
        <f>+ｱ.特管廃油!$AS$31</f>
        <v>0</v>
      </c>
      <c r="H47" s="354">
        <f>+ｲ.特管廃酸!$AS$31</f>
        <v>0.6</v>
      </c>
      <c r="I47" s="354">
        <f>+ｳ.特管廃ｱﾙｶﾘ!$AS$31</f>
        <v>0.83</v>
      </c>
      <c r="J47" s="354">
        <f>+ｴ.感染性廃棄物!$AS$31</f>
        <v>0</v>
      </c>
      <c r="K47" s="354">
        <f>+ｵ.廃PCB等!$AS$31</f>
        <v>0</v>
      </c>
      <c r="L47" s="354">
        <f>+ｶ.PCB汚染物!$AS$31</f>
        <v>0</v>
      </c>
      <c r="M47" s="354">
        <f>+ｷ.PCB処理物!$AS$31</f>
        <v>0</v>
      </c>
      <c r="N47" s="354">
        <f>+ｸ.指定下水汚泥!$AS$31</f>
        <v>0</v>
      </c>
      <c r="O47" s="354">
        <f>+ｹ.有害鉱さい!$AS$31</f>
        <v>0</v>
      </c>
      <c r="P47" s="354">
        <f>+ｺ.廃石綿等!$AS$31</f>
        <v>0</v>
      </c>
      <c r="Q47" s="354">
        <f>+ｻ.有害ばいじん!$AS$31</f>
        <v>0</v>
      </c>
      <c r="R47" s="354">
        <f>+ｼ.有害燃え殻!$AS$31</f>
        <v>0</v>
      </c>
      <c r="S47" s="354">
        <f>+ｽ.有害廃油!$AS$31</f>
        <v>0</v>
      </c>
      <c r="T47" s="354">
        <f>+ｾ.有害汚泥!$AS$31</f>
        <v>0</v>
      </c>
      <c r="U47" s="354">
        <f>+ｿ.有害廃酸!$AS$31</f>
        <v>0</v>
      </c>
      <c r="V47" s="354">
        <f>+ﾀ.有害廃ｱﾙｶﾘ!$AS$31</f>
        <v>0</v>
      </c>
      <c r="W47" s="354">
        <f>+ﾁ.廃水銀等!$AS$31</f>
        <v>0</v>
      </c>
      <c r="X47" s="355">
        <f t="shared" si="2"/>
        <v>1.43</v>
      </c>
    </row>
    <row r="48" spans="2:24" ht="19.899999999999999" customHeight="1">
      <c r="G48" s="5" t="s">
        <v>283</v>
      </c>
    </row>
    <row r="50" spans="6:24" s="385" customFormat="1">
      <c r="G50" s="385">
        <f>IF(ｱ.特管廃油!$P$16="エラー！：⑥残さ物量があるのに、④自ら中間処理した量がゼロになっています",1,0)</f>
        <v>0</v>
      </c>
      <c r="H50" s="385">
        <f>IF(ｲ.特管廃酸!$P$16="エラー！：⑥残さ物量があるのに、④自ら中間処理した量がゼロになっています",1,0)</f>
        <v>0</v>
      </c>
      <c r="I50" s="385">
        <f>IF(ｳ.特管廃ｱﾙｶﾘ!$P$16="エラー！：⑥残さ物量があるのに、④自ら中間処理した量がゼロになっています",1,0)</f>
        <v>0</v>
      </c>
      <c r="J50" s="385">
        <f>IF(ｴ.感染性廃棄物!$P$16="エラー！：⑥残さ物量があるのに、④自ら中間処理した量がゼロになっています",1,0)</f>
        <v>0</v>
      </c>
      <c r="K50" s="385">
        <f>IF(ｵ.廃PCB等!$P$16="エラー！：⑥残さ物量があるのに、④自ら中間処理した量がゼロになっています",1,0)</f>
        <v>0</v>
      </c>
      <c r="L50" s="385">
        <f>IF(ｶ.PCB汚染物!$P$16="エラー！：⑥残さ物量があるのに、④自ら中間処理した量がゼロになっています",1,0)</f>
        <v>0</v>
      </c>
      <c r="M50" s="385">
        <f>IF(ｷ.PCB処理物!$P$16="エラー！：⑥残さ物量があるのに、④自ら中間処理した量がゼロになっています",1,0)</f>
        <v>0</v>
      </c>
      <c r="N50" s="385">
        <f>IF(ｸ.指定下水汚泥!$P$16="エラー！：⑥残さ物量があるのに、④自ら中間処理した量がゼロになっています",1,0)</f>
        <v>0</v>
      </c>
      <c r="O50" s="385">
        <f>IF(ｹ.有害鉱さい!$P$16="エラー！：⑥残さ物量があるのに、④自ら中間処理した量がゼロになっています",1,0)</f>
        <v>0</v>
      </c>
      <c r="P50" s="385">
        <f>IF(ｺ.廃石綿等!$P$16="エラー！：⑥残さ物量があるのに、④自ら中間処理した量がゼロになっています",1,0)</f>
        <v>0</v>
      </c>
      <c r="Q50" s="385">
        <f>IF(ｻ.有害ばいじん!$P$16="エラー！：⑥残さ物量があるのに、④自ら中間処理した量がゼロになっています",1,0)</f>
        <v>0</v>
      </c>
      <c r="R50" s="385">
        <f>IF(ｼ.有害燃え殻!$P$16="エラー！：⑥残さ物量があるのに、④自ら中間処理した量がゼロになっています",1,0)</f>
        <v>0</v>
      </c>
      <c r="S50" s="385">
        <f>IF(ｽ.有害廃油!$P$16="エラー！：⑥残さ物量があるのに、④自ら中間処理した量がゼロになっています",1,0)</f>
        <v>0</v>
      </c>
      <c r="T50" s="385">
        <f>IF(ｾ.有害汚泥!$P$16="エラー！：⑥残さ物量があるのに、④自ら中間処理した量がゼロになっています",1,0)</f>
        <v>0</v>
      </c>
      <c r="U50" s="385">
        <f>IF(ｿ.有害廃酸!$P$16="エラー！：⑥残さ物量があるのに、④自ら中間処理した量がゼロになっています",1,0)</f>
        <v>0</v>
      </c>
      <c r="V50" s="385">
        <f>IF(ﾀ.有害廃ｱﾙｶﾘ!$P$16="エラー！：⑥残さ物量があるのに、④自ら中間処理した量がゼロになっています",1,0)</f>
        <v>0</v>
      </c>
      <c r="W50" s="385">
        <f>IF(ﾁ.廃水銀等!$P$16="エラー！：⑥残さ物量があるのに、④自ら中間処理した量がゼロになっています",1,0)</f>
        <v>0</v>
      </c>
    </row>
    <row r="51" spans="6:24" s="385" customFormat="1">
      <c r="G51" s="385">
        <f>IF(ｱ.特管廃油!$P$22="エラー !：④の内数である⑤の量が④を超えています",1,0)</f>
        <v>0</v>
      </c>
      <c r="H51" s="385">
        <f>IF(ｲ.特管廃酸!$P$22="エラー !：④の内数である⑤の量が④を超えています",1,0)</f>
        <v>0</v>
      </c>
      <c r="I51" s="385">
        <f>IF(ｳ.特管廃ｱﾙｶﾘ!$P$22="エラー !：④の内数である⑤の量が④を超えています",1,0)</f>
        <v>0</v>
      </c>
      <c r="J51" s="385">
        <f>IF(ｴ.感染性廃棄物!$P$22="エラー !：④の内数である⑤の量が④を超えています",1,0)</f>
        <v>0</v>
      </c>
      <c r="K51" s="385">
        <f>IF(ｵ.廃PCB等!$P$22="エラー !：④の内数である⑤の量が④を超えています",1,0)</f>
        <v>0</v>
      </c>
      <c r="L51" s="385">
        <f>IF(ｶ.PCB汚染物!$P$22="エラー !：④の内数である⑤の量が④を超えています",1,0)</f>
        <v>0</v>
      </c>
      <c r="M51" s="385">
        <f>IF(ｷ.PCB処理物!$P$22="エラー !：④の内数である⑤の量が④を超えています",1,0)</f>
        <v>0</v>
      </c>
      <c r="N51" s="385">
        <f>IF(ｸ.指定下水汚泥!$P$22="エラー !：④の内数である⑤の量が④を超えています",1,0)</f>
        <v>0</v>
      </c>
      <c r="O51" s="385">
        <f>IF(ｹ.有害鉱さい!$P$22="エラー !：④の内数である⑤の量が④を超えています",1,0)</f>
        <v>0</v>
      </c>
      <c r="P51" s="385">
        <f>IF(ｺ.廃石綿等!$P$22="エラー !：④の内数である⑤の量が④を超えています",1,0)</f>
        <v>0</v>
      </c>
      <c r="Q51" s="385">
        <f>IF(ｻ.有害ばいじん!$P$22="エラー !：④の内数である⑤の量が④を超えています",1,0)</f>
        <v>0</v>
      </c>
      <c r="R51" s="385">
        <f>IF(ｼ.有害燃え殻!$P$22="エラー !：④の内数である⑤の量が④を超えています",1,0)</f>
        <v>0</v>
      </c>
      <c r="S51" s="385">
        <f>IF(ｽ.有害廃油!$P$22="エラー !：④の内数である⑤の量が④を超えています",1,0)</f>
        <v>0</v>
      </c>
      <c r="T51" s="385">
        <f>IF(ｾ.有害汚泥!$P$22="エラー !：④の内数である⑤の量が④を超えています",1,0)</f>
        <v>0</v>
      </c>
      <c r="U51" s="385">
        <f>IF(ｿ.有害廃酸!$P$22="エラー !：④の内数である⑤の量が④を超えています",1,0)</f>
        <v>0</v>
      </c>
      <c r="V51" s="385">
        <f>IF(ﾀ.有害廃ｱﾙｶﾘ!$P$22="エラー !：④の内数である⑤の量が④を超えています",1,0)</f>
        <v>0</v>
      </c>
      <c r="W51" s="385">
        <f>IF(ﾁ.廃水銀等!$P$22="エラー !：④の内数である⑤の量が④を超えています",1,0)</f>
        <v>0</v>
      </c>
    </row>
    <row r="52" spans="6:24" s="385" customFormat="1">
      <c r="G52" s="385">
        <f>IF(ｱ.特管廃油!$AL$31="エラー !：⑩の内数である⑪の量が⑩を超えています",1,0)</f>
        <v>0</v>
      </c>
      <c r="H52" s="385">
        <f>IF(ｲ.特管廃酸!$AL$31="エラー !：⑩の内数である⑪の量が⑩を超えています",1,0)</f>
        <v>0</v>
      </c>
      <c r="I52" s="385">
        <f>IF(ｳ.特管廃ｱﾙｶﾘ!$AL$31="エラー !：⑩の内数である⑪の量が⑩を超えています",1,0)</f>
        <v>0</v>
      </c>
      <c r="J52" s="385">
        <f>IF(ｴ.感染性廃棄物!$AL$31="エラー !：⑩の内数である⑪の量が⑩を超えています",1,0)</f>
        <v>0</v>
      </c>
      <c r="K52" s="385">
        <f>IF(ｵ.廃PCB等!$AL$31="エラー !：⑩の内数である⑪の量が⑩を超えています",1,0)</f>
        <v>0</v>
      </c>
      <c r="L52" s="385">
        <f>IF(ｶ.PCB汚染物!$AL$31="エラー !：⑩の内数である⑪の量が⑩を超えています",1,0)</f>
        <v>0</v>
      </c>
      <c r="M52" s="385">
        <f>IF(ｷ.PCB処理物!$AL$31="エラー !：⑩の内数である⑪の量が⑩を超えています",1,0)</f>
        <v>0</v>
      </c>
      <c r="N52" s="385">
        <f>IF(ｸ.指定下水汚泥!$AL$31="エラー !：⑩の内数である⑪の量が⑩を超えています",1,0)</f>
        <v>0</v>
      </c>
      <c r="O52" s="385">
        <f>IF(ｹ.有害鉱さい!$AL$31="エラー !：⑩の内数である⑪の量が⑩を超えています",1,0)</f>
        <v>0</v>
      </c>
      <c r="P52" s="385">
        <f>IF(ｺ.廃石綿等!$AL$31="エラー !：⑩の内数である⑪の量が⑩を超えています",1,0)</f>
        <v>0</v>
      </c>
      <c r="Q52" s="385">
        <f>IF(ｻ.有害ばいじん!$AL$31="エラー !：⑩の内数である⑪の量が⑩を超えています",1,0)</f>
        <v>0</v>
      </c>
      <c r="R52" s="385">
        <f>IF(ｼ.有害燃え殻!$AL$31="エラー !：⑩の内数である⑪の量が⑩を超えています",1,0)</f>
        <v>0</v>
      </c>
      <c r="S52" s="385">
        <f>IF(ｽ.有害廃油!$AL$31="エラー !：⑩の内数である⑪の量が⑩を超えています",1,0)</f>
        <v>0</v>
      </c>
      <c r="T52" s="385">
        <f>IF(ｾ.有害汚泥!$AL$31="エラー !：⑩の内数である⑪の量が⑩を超えています",1,0)</f>
        <v>0</v>
      </c>
      <c r="U52" s="385">
        <f>IF(ｿ.有害廃酸!$AL$31="エラー !：⑩の内数である⑪の量が⑩を超えています",1,0)</f>
        <v>0</v>
      </c>
      <c r="V52" s="385">
        <f>IF(ﾀ.有害廃ｱﾙｶﾘ!$AL$31="エラー !：⑩の内数である⑪の量が⑩を超えています",1,0)</f>
        <v>0</v>
      </c>
      <c r="W52" s="385">
        <f>IF(ﾁ.廃水銀等!$AL$31="エラー !：⑩の内数である⑪の量が⑩を超えています",1,0)</f>
        <v>0</v>
      </c>
    </row>
    <row r="53" spans="6:24" s="385" customFormat="1">
      <c r="G53" s="385">
        <f>IF(ｱ.特管廃油!$AS$28="エラー !：⑩の内数である（⑫+⑬＋⑭）の量が⑩を超えています",1,0)</f>
        <v>0</v>
      </c>
      <c r="H53" s="385">
        <f>IF(ｲ.特管廃酸!$AS$28="エラー !：⑩の内数である（⑫+⑬＋⑭）の量が⑩を超えています",1,0)</f>
        <v>0</v>
      </c>
      <c r="I53" s="385">
        <f>IF(ｳ.特管廃ｱﾙｶﾘ!$AS$28="エラー !：⑩の内数である（⑫+⑬＋⑭）の量が⑩を超えています",1,0)</f>
        <v>0</v>
      </c>
      <c r="J53" s="385">
        <f>IF(ｴ.感染性廃棄物!$AS$28="エラー !：⑩の内数である（⑫+⑬＋⑭）の量が⑩を超えています",1,0)</f>
        <v>0</v>
      </c>
      <c r="K53" s="385">
        <f>IF(ｵ.廃PCB等!$AS$28="エラー !：⑩の内数である（⑫+⑬＋⑭）の量が⑩を超えています",1,0)</f>
        <v>0</v>
      </c>
      <c r="L53" s="385">
        <f>IF(ｶ.PCB汚染物!$AS$28="エラー !：⑩の内数である（⑫+⑬＋⑭）の量が⑩を超えています",1,0)</f>
        <v>0</v>
      </c>
      <c r="M53" s="385">
        <f>IF(ｷ.PCB処理物!$AS$28="エラー !：⑩の内数である（⑫+⑬＋⑭）の量が⑩を超えています",1,0)</f>
        <v>0</v>
      </c>
      <c r="N53" s="385">
        <f>IF(ｸ.指定下水汚泥!$AS$28="エラー !：⑩の内数である（⑫+⑬＋⑭）の量が⑩を超えています",1,0)</f>
        <v>0</v>
      </c>
      <c r="O53" s="385">
        <f>IF(ｹ.有害鉱さい!$AS$28="エラー !：⑩の内数である（⑫+⑬＋⑭）の量が⑩を超えています",1,0)</f>
        <v>0</v>
      </c>
      <c r="P53" s="385">
        <f>IF(ｺ.廃石綿等!$AS$28="エラー !：⑩の内数である（⑫+⑬＋⑭）の量が⑩を超えています",1,0)</f>
        <v>0</v>
      </c>
      <c r="Q53" s="385">
        <f>IF(ｻ.有害ばいじん!$AS$28="エラー !：⑩の内数である（⑫+⑬＋⑭）の量が⑩を超えています",1,0)</f>
        <v>0</v>
      </c>
      <c r="R53" s="385">
        <f>IF(ｼ.有害燃え殻!$AS$28="エラー !：⑩の内数である（⑫+⑬＋⑭）の量が⑩を超えています",1,0)</f>
        <v>0</v>
      </c>
      <c r="S53" s="385">
        <f>IF(ｽ.有害廃油!$AS$28="エラー !：⑩の内数である（⑫+⑬＋⑭）の量が⑩を超えています",1,0)</f>
        <v>0</v>
      </c>
      <c r="T53" s="385">
        <f>IF(ｾ.有害汚泥!$AS$28="エラー !：⑩の内数である（⑫+⑬＋⑭）の量が⑩を超えています",1,0)</f>
        <v>0</v>
      </c>
      <c r="U53" s="385">
        <f>IF(ｿ.有害廃酸!$AS$28="エラー !：⑩の内数である（⑫+⑬＋⑭）の量が⑩を超えています",1,0)</f>
        <v>0</v>
      </c>
      <c r="V53" s="385">
        <f>IF(ﾀ.有害廃ｱﾙｶﾘ!$AS$28="エラー !：⑩の内数である（⑫+⑬＋⑭）の量が⑩を超えています",1,0)</f>
        <v>0</v>
      </c>
      <c r="W53" s="385">
        <f>IF(ﾁ.廃水銀等!$AS$28="エラー !：⑩の内数である（⑫+⑬＋⑭）の量が⑩を超えています",1,0)</f>
        <v>0</v>
      </c>
    </row>
    <row r="54" spans="6:24" s="385" customFormat="1">
      <c r="G54" s="385">
        <f>IF(ｱ.特管廃油!$AS$32="エラー !：⑩の内数である（⑫+⑬＋⑭）の量が⑩を超えています",1,0)</f>
        <v>0</v>
      </c>
      <c r="H54" s="385">
        <f>IF(ｲ.特管廃酸!$AS$32="エラー !：⑩の内数である（⑫+⑬＋⑭）の量が⑩を超えています",1,0)</f>
        <v>0</v>
      </c>
      <c r="I54" s="385">
        <f>IF(ｳ.特管廃ｱﾙｶﾘ!$AS$32="エラー !：⑩の内数である（⑫+⑬＋⑭）の量が⑩を超えています",1,0)</f>
        <v>0</v>
      </c>
      <c r="J54" s="385">
        <f>IF(ｴ.感染性廃棄物!$AS$32="エラー !：⑩の内数である（⑫+⑬＋⑭）の量が⑩を超えています",1,0)</f>
        <v>0</v>
      </c>
      <c r="K54" s="385">
        <f>IF(ｵ.廃PCB等!$AS$32="エラー !：⑩の内数である（⑫+⑬＋⑭）の量が⑩を超えています",1,0)</f>
        <v>0</v>
      </c>
      <c r="L54" s="385">
        <f>IF(ｶ.PCB汚染物!$AS$32="エラー !：⑩の内数である（⑫+⑬＋⑭）の量が⑩を超えています",1,0)</f>
        <v>0</v>
      </c>
      <c r="M54" s="385">
        <f>IF(ｷ.PCB処理物!$AS$32="エラー !：⑩の内数である（⑫+⑬＋⑭）の量が⑩を超えています",1,0)</f>
        <v>0</v>
      </c>
      <c r="N54" s="385">
        <f>IF(ｸ.指定下水汚泥!$AS$32="エラー !：⑩の内数である（⑫+⑬＋⑭）の量が⑩を超えています",1,0)</f>
        <v>0</v>
      </c>
      <c r="O54" s="385">
        <f>IF(ｹ.有害鉱さい!$AS$32="エラー !：⑩の内数である（⑫+⑬＋⑭）の量が⑩を超えています",1,0)</f>
        <v>0</v>
      </c>
      <c r="P54" s="385">
        <f>IF(ｺ.廃石綿等!$AS$32="エラー !：⑩の内数である（⑫+⑬＋⑭）の量が⑩を超えています",1,0)</f>
        <v>0</v>
      </c>
      <c r="Q54" s="385">
        <f>IF(ｻ.有害ばいじん!$AS$32="エラー !：⑩の内数である（⑫+⑬＋⑭）の量が⑩を超えています",1,0)</f>
        <v>0</v>
      </c>
      <c r="R54" s="385">
        <f>IF(ｼ.有害燃え殻!$AS$32="エラー !：⑩の内数である（⑫+⑬＋⑭）の量が⑩を超えています",1,0)</f>
        <v>0</v>
      </c>
      <c r="S54" s="385">
        <f>IF(ｽ.有害廃油!$AS$32="エラー !：⑩の内数である（⑫+⑬＋⑭）の量が⑩を超えています",1,0)</f>
        <v>0</v>
      </c>
      <c r="T54" s="385">
        <f>IF(ｾ.有害汚泥!$AS$32="エラー !：⑩の内数である（⑫+⑬＋⑭）の量が⑩を超えています",1,0)</f>
        <v>0</v>
      </c>
      <c r="U54" s="385">
        <f>IF(ｿ.有害廃酸!$AS$32="エラー !：⑩の内数である（⑫+⑬＋⑭）の量が⑩を超えています",1,0)</f>
        <v>0</v>
      </c>
      <c r="V54" s="385">
        <f>IF(ﾀ.有害廃ｱﾙｶﾘ!$AS$32="エラー !：⑩の内数である（⑫+⑬＋⑭）の量が⑩を超えています",1,0)</f>
        <v>0</v>
      </c>
      <c r="W54" s="385">
        <f>IF(ﾁ.廃水銀等!$AS$32="エラー !：⑩の内数である（⑫+⑬＋⑭）の量が⑩を超えています",1,0)</f>
        <v>0</v>
      </c>
    </row>
    <row r="55" spans="6:24" s="385" customFormat="1">
      <c r="G55" s="385">
        <f>IF(G9="0",+G19+G20,+G9+G19+G20)</f>
        <v>0</v>
      </c>
      <c r="H55" s="385">
        <f t="shared" ref="H55:V55" si="9">IF(H9="0",+H19+H20,+H9+H19+H20)</f>
        <v>0.6</v>
      </c>
      <c r="I55" s="385">
        <f t="shared" si="9"/>
        <v>0.83</v>
      </c>
      <c r="J55" s="385">
        <f t="shared" si="9"/>
        <v>0</v>
      </c>
      <c r="K55" s="385">
        <f t="shared" si="9"/>
        <v>0</v>
      </c>
      <c r="L55" s="385">
        <f t="shared" si="9"/>
        <v>0</v>
      </c>
      <c r="M55" s="385">
        <f t="shared" si="9"/>
        <v>0</v>
      </c>
      <c r="N55" s="385">
        <f t="shared" si="9"/>
        <v>0</v>
      </c>
      <c r="O55" s="385">
        <f t="shared" si="9"/>
        <v>0</v>
      </c>
      <c r="P55" s="385">
        <f t="shared" si="9"/>
        <v>26.6</v>
      </c>
      <c r="Q55" s="385">
        <f t="shared" si="9"/>
        <v>0</v>
      </c>
      <c r="R55" s="385">
        <f t="shared" si="9"/>
        <v>0</v>
      </c>
      <c r="S55" s="385">
        <f t="shared" si="9"/>
        <v>0</v>
      </c>
      <c r="T55" s="385">
        <f t="shared" si="9"/>
        <v>0</v>
      </c>
      <c r="U55" s="385">
        <f t="shared" si="9"/>
        <v>0</v>
      </c>
      <c r="V55" s="385">
        <f t="shared" si="9"/>
        <v>0</v>
      </c>
      <c r="W55" s="385">
        <f>IF(W9="0",+W19+W20,+W9+W19+W20)</f>
        <v>0</v>
      </c>
      <c r="X55" s="386">
        <f>+X9+X19+X20</f>
        <v>28.03</v>
      </c>
    </row>
    <row r="56" spans="6:24" s="385" customFormat="1" ht="13.5">
      <c r="F56" s="387"/>
    </row>
    <row r="57" spans="6:24" s="385" customFormat="1" ht="13.5">
      <c r="F57" s="387"/>
    </row>
    <row r="58" spans="6:24" s="385" customFormat="1" ht="13.5">
      <c r="F58" s="387"/>
    </row>
    <row r="59" spans="6:24" s="385" customFormat="1" ht="13.5">
      <c r="F59" s="387"/>
    </row>
  </sheetData>
  <sheetProtection algorithmName="SHA-512" hashValue="14XzngbgqpCqitTUfQK/yErbTnNMuNpcbXFbsXbcoSt1S+q8Cho9wl7OZqjm6DmJ9nKo4+bCzylqnPQRa1Q10w==" saltValue="Q2j7CfX/u9Ypq3t23Gq9oQ==" spinCount="100000" sheet="1" objects="1" scenarios="1"/>
  <mergeCells count="32">
    <mergeCell ref="E47:F47"/>
    <mergeCell ref="D43:F43"/>
    <mergeCell ref="E44:F44"/>
    <mergeCell ref="E45:F45"/>
    <mergeCell ref="E31:F31"/>
    <mergeCell ref="E46:F46"/>
    <mergeCell ref="E26:F26"/>
    <mergeCell ref="C37:C42"/>
    <mergeCell ref="D28:D30"/>
    <mergeCell ref="E27:F27"/>
    <mergeCell ref="C26:C31"/>
    <mergeCell ref="E37:F37"/>
    <mergeCell ref="E23:F23"/>
    <mergeCell ref="E25:F25"/>
    <mergeCell ref="E22:F22"/>
    <mergeCell ref="C14:F14"/>
    <mergeCell ref="C15:F15"/>
    <mergeCell ref="C16:F16"/>
    <mergeCell ref="D19:F19"/>
    <mergeCell ref="D20:F20"/>
    <mergeCell ref="E21:F21"/>
    <mergeCell ref="M6:N6"/>
    <mergeCell ref="V4:V5"/>
    <mergeCell ref="P6:U6"/>
    <mergeCell ref="D18:F18"/>
    <mergeCell ref="C10:F10"/>
    <mergeCell ref="C11:F11"/>
    <mergeCell ref="C12:F12"/>
    <mergeCell ref="C13:F13"/>
    <mergeCell ref="C17:F17"/>
    <mergeCell ref="B3:F4"/>
    <mergeCell ref="C9:F9"/>
  </mergeCells>
  <phoneticPr fontId="3"/>
  <conditionalFormatting sqref="G23">
    <cfRule type="expression" dxfId="79" priority="6" stopIfTrue="1">
      <formula>$G$50=1</formula>
    </cfRule>
  </conditionalFormatting>
  <conditionalFormatting sqref="G24">
    <cfRule type="expression" dxfId="78" priority="7" stopIfTrue="1">
      <formula>$G$51=1</formula>
    </cfRule>
  </conditionalFormatting>
  <conditionalFormatting sqref="G44">
    <cfRule type="expression" dxfId="77" priority="8" stopIfTrue="1">
      <formula>$G$52=1</formula>
    </cfRule>
  </conditionalFormatting>
  <conditionalFormatting sqref="G46">
    <cfRule type="expression" dxfId="76" priority="9" stopIfTrue="1">
      <formula>$G$53=1</formula>
    </cfRule>
  </conditionalFormatting>
  <conditionalFormatting sqref="G47">
    <cfRule type="expression" dxfId="75" priority="10" stopIfTrue="1">
      <formula>$G$54=1</formula>
    </cfRule>
  </conditionalFormatting>
  <conditionalFormatting sqref="H23">
    <cfRule type="expression" dxfId="74" priority="11" stopIfTrue="1">
      <formula>$H$50=1</formula>
    </cfRule>
  </conditionalFormatting>
  <conditionalFormatting sqref="H24">
    <cfRule type="expression" dxfId="73" priority="12" stopIfTrue="1">
      <formula>$H$51=1</formula>
    </cfRule>
  </conditionalFormatting>
  <conditionalFormatting sqref="H44">
    <cfRule type="expression" dxfId="72" priority="13" stopIfTrue="1">
      <formula>$H$52=1</formula>
    </cfRule>
  </conditionalFormatting>
  <conditionalFormatting sqref="H46">
    <cfRule type="expression" dxfId="71" priority="14" stopIfTrue="1">
      <formula>$H$53=1</formula>
    </cfRule>
  </conditionalFormatting>
  <conditionalFormatting sqref="H47">
    <cfRule type="expression" dxfId="70" priority="15" stopIfTrue="1">
      <formula>$H$54=1</formula>
    </cfRule>
  </conditionalFormatting>
  <conditionalFormatting sqref="I23">
    <cfRule type="expression" dxfId="69" priority="16" stopIfTrue="1">
      <formula>$I$50=1</formula>
    </cfRule>
  </conditionalFormatting>
  <conditionalFormatting sqref="I24">
    <cfRule type="expression" dxfId="68" priority="17" stopIfTrue="1">
      <formula>$I$51=1</formula>
    </cfRule>
  </conditionalFormatting>
  <conditionalFormatting sqref="I44">
    <cfRule type="expression" dxfId="67" priority="18" stopIfTrue="1">
      <formula>$I$52=1</formula>
    </cfRule>
  </conditionalFormatting>
  <conditionalFormatting sqref="I46">
    <cfRule type="expression" dxfId="66" priority="19" stopIfTrue="1">
      <formula>$I$53=1</formula>
    </cfRule>
  </conditionalFormatting>
  <conditionalFormatting sqref="I47">
    <cfRule type="expression" dxfId="65" priority="20" stopIfTrue="1">
      <formula>$I$54=1</formula>
    </cfRule>
  </conditionalFormatting>
  <conditionalFormatting sqref="J23">
    <cfRule type="expression" dxfId="64" priority="21" stopIfTrue="1">
      <formula>$J$50=1</formula>
    </cfRule>
  </conditionalFormatting>
  <conditionalFormatting sqref="J24">
    <cfRule type="expression" dxfId="63" priority="22" stopIfTrue="1">
      <formula>$J$51=1</formula>
    </cfRule>
  </conditionalFormatting>
  <conditionalFormatting sqref="J44">
    <cfRule type="expression" dxfId="62" priority="23" stopIfTrue="1">
      <formula>$J$52=1</formula>
    </cfRule>
  </conditionalFormatting>
  <conditionalFormatting sqref="J46">
    <cfRule type="expression" dxfId="61" priority="24" stopIfTrue="1">
      <formula>$J$53=1</formula>
    </cfRule>
  </conditionalFormatting>
  <conditionalFormatting sqref="J47">
    <cfRule type="expression" dxfId="60" priority="25" stopIfTrue="1">
      <formula>$J$54=1</formula>
    </cfRule>
  </conditionalFormatting>
  <conditionalFormatting sqref="K23">
    <cfRule type="expression" dxfId="59" priority="26" stopIfTrue="1">
      <formula>$K$50=1</formula>
    </cfRule>
  </conditionalFormatting>
  <conditionalFormatting sqref="K24">
    <cfRule type="expression" dxfId="58" priority="27" stopIfTrue="1">
      <formula>$K$51=1</formula>
    </cfRule>
  </conditionalFormatting>
  <conditionalFormatting sqref="K44">
    <cfRule type="expression" dxfId="57" priority="28" stopIfTrue="1">
      <formula>$K$52=1</formula>
    </cfRule>
  </conditionalFormatting>
  <conditionalFormatting sqref="K46">
    <cfRule type="expression" dxfId="56" priority="29" stopIfTrue="1">
      <formula>$K$53=1</formula>
    </cfRule>
  </conditionalFormatting>
  <conditionalFormatting sqref="K47">
    <cfRule type="expression" dxfId="55" priority="30" stopIfTrue="1">
      <formula>$K$54=1</formula>
    </cfRule>
  </conditionalFormatting>
  <conditionalFormatting sqref="L23">
    <cfRule type="expression" dxfId="54" priority="31" stopIfTrue="1">
      <formula>$L$50=1</formula>
    </cfRule>
  </conditionalFormatting>
  <conditionalFormatting sqref="L24">
    <cfRule type="expression" dxfId="53" priority="32" stopIfTrue="1">
      <formula>$L$51=1</formula>
    </cfRule>
  </conditionalFormatting>
  <conditionalFormatting sqref="L44">
    <cfRule type="expression" dxfId="52" priority="33" stopIfTrue="1">
      <formula>$L$52=1</formula>
    </cfRule>
  </conditionalFormatting>
  <conditionalFormatting sqref="L46">
    <cfRule type="expression" dxfId="51" priority="34" stopIfTrue="1">
      <formula>$L$53=1</formula>
    </cfRule>
  </conditionalFormatting>
  <conditionalFormatting sqref="L47">
    <cfRule type="expression" dxfId="50" priority="35" stopIfTrue="1">
      <formula>$L$54=1</formula>
    </cfRule>
  </conditionalFormatting>
  <conditionalFormatting sqref="M23">
    <cfRule type="expression" dxfId="49" priority="36" stopIfTrue="1">
      <formula>$M$50=1</formula>
    </cfRule>
  </conditionalFormatting>
  <conditionalFormatting sqref="M24">
    <cfRule type="expression" dxfId="48" priority="37" stopIfTrue="1">
      <formula>$M$51=1</formula>
    </cfRule>
  </conditionalFormatting>
  <conditionalFormatting sqref="M44">
    <cfRule type="expression" dxfId="47" priority="38" stopIfTrue="1">
      <formula>$M$52=1</formula>
    </cfRule>
  </conditionalFormatting>
  <conditionalFormatting sqref="M46">
    <cfRule type="expression" dxfId="46" priority="39" stopIfTrue="1">
      <formula>$M$53=1</formula>
    </cfRule>
  </conditionalFormatting>
  <conditionalFormatting sqref="M47">
    <cfRule type="expression" dxfId="45" priority="40" stopIfTrue="1">
      <formula>$M$54=1</formula>
    </cfRule>
  </conditionalFormatting>
  <conditionalFormatting sqref="N23">
    <cfRule type="expression" dxfId="44" priority="41" stopIfTrue="1">
      <formula>$N$50=1</formula>
    </cfRule>
  </conditionalFormatting>
  <conditionalFormatting sqref="N24">
    <cfRule type="expression" dxfId="43" priority="42" stopIfTrue="1">
      <formula>$N$51=1</formula>
    </cfRule>
  </conditionalFormatting>
  <conditionalFormatting sqref="N44">
    <cfRule type="expression" dxfId="42" priority="43" stopIfTrue="1">
      <formula>$N$52=1</formula>
    </cfRule>
  </conditionalFormatting>
  <conditionalFormatting sqref="N46">
    <cfRule type="expression" dxfId="41" priority="44" stopIfTrue="1">
      <formula>$N$53=1</formula>
    </cfRule>
  </conditionalFormatting>
  <conditionalFormatting sqref="N47">
    <cfRule type="expression" dxfId="40" priority="45" stopIfTrue="1">
      <formula>$N$54=1</formula>
    </cfRule>
  </conditionalFormatting>
  <conditionalFormatting sqref="O23">
    <cfRule type="expression" dxfId="39" priority="46" stopIfTrue="1">
      <formula>$O$50=1</formula>
    </cfRule>
  </conditionalFormatting>
  <conditionalFormatting sqref="O24">
    <cfRule type="expression" dxfId="38" priority="47" stopIfTrue="1">
      <formula>$O$51=1</formula>
    </cfRule>
  </conditionalFormatting>
  <conditionalFormatting sqref="O44">
    <cfRule type="expression" dxfId="37" priority="48" stopIfTrue="1">
      <formula>$O$52=1</formula>
    </cfRule>
  </conditionalFormatting>
  <conditionalFormatting sqref="O46">
    <cfRule type="expression" dxfId="36" priority="49" stopIfTrue="1">
      <formula>$O$53=1</formula>
    </cfRule>
  </conditionalFormatting>
  <conditionalFormatting sqref="O47">
    <cfRule type="expression" dxfId="35" priority="50" stopIfTrue="1">
      <formula>$O$54=1</formula>
    </cfRule>
  </conditionalFormatting>
  <conditionalFormatting sqref="P23">
    <cfRule type="expression" dxfId="34" priority="51" stopIfTrue="1">
      <formula>$P$50=1</formula>
    </cfRule>
  </conditionalFormatting>
  <conditionalFormatting sqref="P24">
    <cfRule type="expression" dxfId="33" priority="52" stopIfTrue="1">
      <formula>$P$51=1</formula>
    </cfRule>
  </conditionalFormatting>
  <conditionalFormatting sqref="P44">
    <cfRule type="expression" dxfId="32" priority="53" stopIfTrue="1">
      <formula>$P$52=1</formula>
    </cfRule>
  </conditionalFormatting>
  <conditionalFormatting sqref="P46">
    <cfRule type="expression" dxfId="31" priority="54" stopIfTrue="1">
      <formula>$P$53=1</formula>
    </cfRule>
  </conditionalFormatting>
  <conditionalFormatting sqref="P47">
    <cfRule type="expression" dxfId="30" priority="55" stopIfTrue="1">
      <formula>$P$54=1</formula>
    </cfRule>
  </conditionalFormatting>
  <conditionalFormatting sqref="Q23">
    <cfRule type="expression" dxfId="29" priority="56" stopIfTrue="1">
      <formula>$Q$50=1</formula>
    </cfRule>
  </conditionalFormatting>
  <conditionalFormatting sqref="Q24">
    <cfRule type="expression" dxfId="28" priority="57" stopIfTrue="1">
      <formula>$Q$51=1</formula>
    </cfRule>
  </conditionalFormatting>
  <conditionalFormatting sqref="Q44">
    <cfRule type="expression" dxfId="27" priority="58" stopIfTrue="1">
      <formula>$Q$52=1</formula>
    </cfRule>
  </conditionalFormatting>
  <conditionalFormatting sqref="Q46">
    <cfRule type="expression" dxfId="26" priority="59" stopIfTrue="1">
      <formula>$Q$53=1</formula>
    </cfRule>
  </conditionalFormatting>
  <conditionalFormatting sqref="Q47">
    <cfRule type="expression" dxfId="25" priority="60" stopIfTrue="1">
      <formula>$Q$54=1</formula>
    </cfRule>
  </conditionalFormatting>
  <conditionalFormatting sqref="R23">
    <cfRule type="expression" dxfId="24" priority="61" stopIfTrue="1">
      <formula>$R$50=1</formula>
    </cfRule>
  </conditionalFormatting>
  <conditionalFormatting sqref="R24">
    <cfRule type="expression" dxfId="23" priority="62" stopIfTrue="1">
      <formula>$R$51=1</formula>
    </cfRule>
  </conditionalFormatting>
  <conditionalFormatting sqref="R44">
    <cfRule type="expression" dxfId="22" priority="63" stopIfTrue="1">
      <formula>$R$52=1</formula>
    </cfRule>
  </conditionalFormatting>
  <conditionalFormatting sqref="R46">
    <cfRule type="expression" dxfId="21" priority="64" stopIfTrue="1">
      <formula>$R$53=1</formula>
    </cfRule>
  </conditionalFormatting>
  <conditionalFormatting sqref="R47">
    <cfRule type="expression" dxfId="20" priority="65" stopIfTrue="1">
      <formula>$R$54=1</formula>
    </cfRule>
  </conditionalFormatting>
  <conditionalFormatting sqref="S23">
    <cfRule type="expression" dxfId="19" priority="66" stopIfTrue="1">
      <formula>$S$50=1</formula>
    </cfRule>
  </conditionalFormatting>
  <conditionalFormatting sqref="S24">
    <cfRule type="expression" dxfId="18" priority="67" stopIfTrue="1">
      <formula>$S$51=1</formula>
    </cfRule>
  </conditionalFormatting>
  <conditionalFormatting sqref="S44">
    <cfRule type="expression" dxfId="17" priority="68" stopIfTrue="1">
      <formula>$S$52=1</formula>
    </cfRule>
  </conditionalFormatting>
  <conditionalFormatting sqref="S46">
    <cfRule type="expression" dxfId="16" priority="69" stopIfTrue="1">
      <formula>$S$53=1</formula>
    </cfRule>
  </conditionalFormatting>
  <conditionalFormatting sqref="S47">
    <cfRule type="expression" dxfId="15" priority="70" stopIfTrue="1">
      <formula>$S$54=1</formula>
    </cfRule>
  </conditionalFormatting>
  <conditionalFormatting sqref="T23">
    <cfRule type="expression" dxfId="14" priority="71" stopIfTrue="1">
      <formula>$T$50=1</formula>
    </cfRule>
  </conditionalFormatting>
  <conditionalFormatting sqref="T24">
    <cfRule type="expression" dxfId="13" priority="72" stopIfTrue="1">
      <formula>$T$51=1</formula>
    </cfRule>
  </conditionalFormatting>
  <conditionalFormatting sqref="T44">
    <cfRule type="expression" dxfId="12" priority="73" stopIfTrue="1">
      <formula>$T$52=1</formula>
    </cfRule>
  </conditionalFormatting>
  <conditionalFormatting sqref="T46">
    <cfRule type="expression" dxfId="11" priority="74" stopIfTrue="1">
      <formula>$T$53=1</formula>
    </cfRule>
  </conditionalFormatting>
  <conditionalFormatting sqref="T47">
    <cfRule type="expression" dxfId="10" priority="75" stopIfTrue="1">
      <formula>$T$54=1</formula>
    </cfRule>
  </conditionalFormatting>
  <conditionalFormatting sqref="U23">
    <cfRule type="expression" dxfId="9" priority="76" stopIfTrue="1">
      <formula>$U$50=1</formula>
    </cfRule>
  </conditionalFormatting>
  <conditionalFormatting sqref="U24">
    <cfRule type="expression" dxfId="8" priority="77" stopIfTrue="1">
      <formula>$U$51=1</formula>
    </cfRule>
  </conditionalFormatting>
  <conditionalFormatting sqref="U44">
    <cfRule type="expression" dxfId="7" priority="78" stopIfTrue="1">
      <formula>$U$52=1</formula>
    </cfRule>
  </conditionalFormatting>
  <conditionalFormatting sqref="U46">
    <cfRule type="expression" dxfId="6" priority="79" stopIfTrue="1">
      <formula>$U$53=1</formula>
    </cfRule>
  </conditionalFormatting>
  <conditionalFormatting sqref="U47">
    <cfRule type="expression" dxfId="5" priority="80" stopIfTrue="1">
      <formula>$U$54=1</formula>
    </cfRule>
  </conditionalFormatting>
  <conditionalFormatting sqref="V23:W23">
    <cfRule type="expression" dxfId="4" priority="1" stopIfTrue="1">
      <formula>$V$50=1</formula>
    </cfRule>
  </conditionalFormatting>
  <conditionalFormatting sqref="V24:W24">
    <cfRule type="expression" dxfId="3" priority="2" stopIfTrue="1">
      <formula>$V$51=1</formula>
    </cfRule>
  </conditionalFormatting>
  <conditionalFormatting sqref="V44:W44">
    <cfRule type="expression" dxfId="2" priority="3" stopIfTrue="1">
      <formula>$V$52=1</formula>
    </cfRule>
  </conditionalFormatting>
  <conditionalFormatting sqref="V46:W46">
    <cfRule type="expression" dxfId="1" priority="4" stopIfTrue="1">
      <formula>$V$53=1</formula>
    </cfRule>
  </conditionalFormatting>
  <conditionalFormatting sqref="V47:W47">
    <cfRule type="expression" dxfId="0" priority="5" stopIfTrue="1">
      <formula>$V$54=1</formula>
    </cfRule>
  </conditionalFormatting>
  <printOptions horizontalCentered="1"/>
  <pageMargins left="0.39370078740157483" right="0.39370078740157483" top="0.6692913385826772" bottom="0.55118110236220474" header="0.51181102362204722" footer="0.51181102362204722"/>
  <pageSetup paperSize="9" scale="50"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7"/>
  <dimension ref="A1:Q86"/>
  <sheetViews>
    <sheetView showGridLines="0" topLeftCell="B1" zoomScaleNormal="100" zoomScaleSheetLayoutView="145" workbookViewId="0">
      <selection activeCell="E3" sqref="E3"/>
    </sheetView>
  </sheetViews>
  <sheetFormatPr defaultColWidth="9" defaultRowHeight="12"/>
  <cols>
    <col min="1" max="1" width="1.875" style="17" hidden="1" customWidth="1"/>
    <col min="2" max="2" width="3.375" style="17" customWidth="1"/>
    <col min="3" max="3" width="3.375" style="16" customWidth="1"/>
    <col min="4" max="4" width="4.375" style="16" customWidth="1"/>
    <col min="5" max="5" width="11" style="16" customWidth="1"/>
    <col min="6" max="6" width="2.75" style="16" customWidth="1"/>
    <col min="7" max="7" width="7.5" style="16" customWidth="1"/>
    <col min="8" max="8" width="13.75" style="16" customWidth="1"/>
    <col min="9" max="9" width="5.75" style="16" customWidth="1"/>
    <col min="10" max="10" width="3.75" style="16" customWidth="1"/>
    <col min="11" max="11" width="10.75" style="16" customWidth="1"/>
    <col min="12" max="12" width="9.625" style="16" customWidth="1"/>
    <col min="13" max="13" width="7.75" style="16" customWidth="1"/>
    <col min="14" max="14" width="6.75" style="16" customWidth="1"/>
    <col min="15" max="15" width="7.75" style="16" customWidth="1"/>
    <col min="16" max="16" width="2.25" style="16" customWidth="1"/>
    <col min="17" max="16384" width="9" style="16"/>
  </cols>
  <sheetData>
    <row r="1" spans="1:16" ht="16.149999999999999" customHeight="1">
      <c r="C1" s="72" t="s">
        <v>204</v>
      </c>
    </row>
    <row r="2" spans="1:16" ht="16.149999999999999" customHeight="1">
      <c r="C2" s="72"/>
    </row>
    <row r="3" spans="1:16" ht="13.9" customHeight="1" thickBot="1">
      <c r="O3" s="95" t="s">
        <v>133</v>
      </c>
    </row>
    <row r="4" spans="1:16" ht="13.5">
      <c r="A4" s="16">
        <v>14</v>
      </c>
      <c r="M4" s="424" t="s">
        <v>295</v>
      </c>
      <c r="N4" s="93" t="s">
        <v>87</v>
      </c>
      <c r="O4" s="94" t="s">
        <v>88</v>
      </c>
    </row>
    <row r="5" spans="1:16" ht="20.100000000000001" customHeight="1" thickBot="1">
      <c r="A5" s="17" t="e">
        <f>+#REF!</f>
        <v>#REF!</v>
      </c>
      <c r="C5" s="16" t="s">
        <v>285</v>
      </c>
      <c r="M5" s="631"/>
      <c r="N5" s="209" t="str">
        <f>+表紙!N28</f>
        <v>○</v>
      </c>
      <c r="O5" s="210" t="str">
        <f>+表紙!O28</f>
        <v>　</v>
      </c>
    </row>
    <row r="6" spans="1:16" ht="13.5">
      <c r="C6" s="501" t="s">
        <v>380</v>
      </c>
      <c r="D6" s="677"/>
      <c r="E6" s="677"/>
      <c r="F6" s="677"/>
      <c r="G6" s="677"/>
      <c r="H6" s="677"/>
      <c r="I6" s="677"/>
      <c r="J6" s="677"/>
      <c r="K6" s="677"/>
      <c r="L6" s="677"/>
      <c r="M6" s="677"/>
      <c r="N6" s="677"/>
      <c r="O6" s="677"/>
    </row>
    <row r="7" spans="1:16" ht="13.15" customHeight="1">
      <c r="C7" s="73"/>
      <c r="D7" s="74"/>
      <c r="E7" s="74"/>
      <c r="F7" s="74"/>
      <c r="G7" s="74"/>
      <c r="H7" s="74"/>
      <c r="I7" s="74"/>
      <c r="J7" s="74"/>
      <c r="K7" s="74"/>
      <c r="L7" s="74"/>
      <c r="M7" s="74"/>
      <c r="N7" s="74"/>
      <c r="O7" s="75"/>
    </row>
    <row r="8" spans="1:16" ht="12" customHeight="1">
      <c r="C8" s="454" t="s">
        <v>286</v>
      </c>
      <c r="D8" s="712"/>
      <c r="E8" s="712"/>
      <c r="F8" s="712"/>
      <c r="G8" s="712"/>
      <c r="H8" s="712"/>
      <c r="I8" s="712"/>
      <c r="J8" s="712"/>
      <c r="K8" s="712"/>
      <c r="L8" s="712"/>
      <c r="M8" s="712"/>
      <c r="N8" s="712"/>
      <c r="O8" s="713"/>
      <c r="P8" s="15"/>
    </row>
    <row r="9" spans="1:16" ht="12" customHeight="1">
      <c r="C9" s="714"/>
      <c r="D9" s="715"/>
      <c r="E9" s="715"/>
      <c r="F9" s="715"/>
      <c r="G9" s="715"/>
      <c r="H9" s="715"/>
      <c r="I9" s="715"/>
      <c r="J9" s="715"/>
      <c r="K9" s="715"/>
      <c r="L9" s="715"/>
      <c r="M9" s="715"/>
      <c r="N9" s="715"/>
      <c r="O9" s="716"/>
    </row>
    <row r="10" spans="1:16" ht="10.15" customHeight="1">
      <c r="C10" s="76"/>
      <c r="O10" s="77"/>
    </row>
    <row r="11" spans="1:16" ht="13.5">
      <c r="C11" s="76"/>
      <c r="L11" s="717" t="str">
        <f>+表紙!L34</f>
        <v>令和  8年   6月  26日</v>
      </c>
      <c r="M11" s="718"/>
      <c r="N11" s="718"/>
      <c r="O11" s="719"/>
    </row>
    <row r="12" spans="1:16" ht="7.5" customHeight="1">
      <c r="C12" s="76"/>
      <c r="O12" s="78"/>
    </row>
    <row r="13" spans="1:16" ht="13.5">
      <c r="C13" s="688" t="str">
        <f>+表紙!C36</f>
        <v>横浜市長</v>
      </c>
      <c r="D13" s="689"/>
      <c r="E13" s="689"/>
      <c r="F13" s="689"/>
      <c r="G13" s="86" t="s">
        <v>5</v>
      </c>
      <c r="O13" s="77"/>
    </row>
    <row r="14" spans="1:16" ht="9" customHeight="1">
      <c r="C14" s="76"/>
      <c r="O14" s="77"/>
    </row>
    <row r="15" spans="1:16" ht="13.15" customHeight="1">
      <c r="A15" s="17">
        <v>3</v>
      </c>
      <c r="C15" s="76"/>
      <c r="H15" s="206" t="s">
        <v>202</v>
      </c>
      <c r="I15" s="206"/>
      <c r="O15" s="77"/>
    </row>
    <row r="16" spans="1:16" ht="26.25" customHeight="1">
      <c r="C16" s="76"/>
      <c r="H16" s="18" t="s">
        <v>6</v>
      </c>
      <c r="I16" s="18"/>
      <c r="J16" s="685" t="str">
        <f>+表紙!J39</f>
        <v>横浜市中区吉田町65番地
清水建設株式会社　横浜支店</v>
      </c>
      <c r="K16" s="685"/>
      <c r="L16" s="686"/>
      <c r="M16" s="686"/>
      <c r="N16" s="686"/>
      <c r="O16" s="687"/>
    </row>
    <row r="17" spans="1:17" ht="26.25" customHeight="1">
      <c r="C17" s="76"/>
      <c r="H17" s="18" t="s">
        <v>7</v>
      </c>
      <c r="I17" s="18"/>
      <c r="J17" s="685" t="str">
        <f>+表紙!J40</f>
        <v>執行役員支店長　富永　秀行</v>
      </c>
      <c r="K17" s="685"/>
      <c r="L17" s="686"/>
      <c r="M17" s="686"/>
      <c r="N17" s="686"/>
      <c r="O17" s="687"/>
    </row>
    <row r="18" spans="1:17">
      <c r="C18" s="76"/>
      <c r="J18" s="16" t="s">
        <v>8</v>
      </c>
      <c r="O18" s="77"/>
    </row>
    <row r="19" spans="1:17">
      <c r="C19" s="76"/>
      <c r="J19" s="19" t="s">
        <v>9</v>
      </c>
      <c r="K19" s="19"/>
      <c r="L19" s="690" t="str">
        <f>IF(+表紙!L42="","",+表紙!L42)</f>
        <v>045-261-3981</v>
      </c>
      <c r="M19" s="690"/>
      <c r="N19" s="690"/>
      <c r="O19" s="691"/>
    </row>
    <row r="20" spans="1:17">
      <c r="C20" s="76"/>
      <c r="J20" s="19"/>
      <c r="K20" s="19"/>
      <c r="O20" s="77"/>
    </row>
    <row r="21" spans="1:17">
      <c r="C21" s="76"/>
      <c r="O21" s="77"/>
    </row>
    <row r="22" spans="1:17" ht="30" customHeight="1">
      <c r="A22" s="17">
        <v>4</v>
      </c>
      <c r="C22" s="705" t="str">
        <f>表紙!C45</f>
        <v>　廃棄物の処理及び清掃に関する法律第12条の２第11項の規定に基づき、令和７年度の特別管理産業廃棄物処理計画の実施状況を報告します。</v>
      </c>
      <c r="D22" s="706"/>
      <c r="E22" s="706"/>
      <c r="F22" s="706"/>
      <c r="G22" s="706"/>
      <c r="H22" s="706"/>
      <c r="I22" s="706"/>
      <c r="J22" s="706"/>
      <c r="K22" s="706"/>
      <c r="L22" s="706"/>
      <c r="M22" s="706"/>
      <c r="N22" s="706"/>
      <c r="O22" s="707"/>
    </row>
    <row r="23" spans="1:17" ht="7.5" customHeight="1">
      <c r="C23" s="79"/>
      <c r="D23" s="20"/>
      <c r="E23" s="20"/>
      <c r="F23" s="20"/>
      <c r="G23" s="20"/>
      <c r="H23" s="20"/>
      <c r="I23" s="20"/>
      <c r="J23" s="20"/>
      <c r="K23" s="20"/>
      <c r="L23" s="20"/>
      <c r="M23" s="20"/>
      <c r="N23" s="20"/>
      <c r="O23" s="80"/>
    </row>
    <row r="24" spans="1:17" ht="21" customHeight="1">
      <c r="C24" s="418" t="s">
        <v>10</v>
      </c>
      <c r="D24" s="419"/>
      <c r="E24" s="420"/>
      <c r="F24" s="695" t="str">
        <f>+表紙!F47</f>
        <v>清水建設株式会社　横浜支店</v>
      </c>
      <c r="G24" s="696"/>
      <c r="H24" s="697"/>
      <c r="I24" s="697"/>
      <c r="J24" s="697"/>
      <c r="K24" s="697"/>
      <c r="L24" s="697"/>
      <c r="M24" s="494" t="s">
        <v>409</v>
      </c>
      <c r="N24" s="700"/>
      <c r="O24" s="701"/>
    </row>
    <row r="25" spans="1:17" ht="21" customHeight="1">
      <c r="C25" s="421"/>
      <c r="D25" s="422"/>
      <c r="E25" s="423"/>
      <c r="F25" s="698"/>
      <c r="G25" s="699"/>
      <c r="H25" s="699"/>
      <c r="I25" s="699"/>
      <c r="J25" s="699"/>
      <c r="K25" s="699"/>
      <c r="L25" s="699"/>
      <c r="M25" s="702">
        <f>表紙!M48</f>
        <v>2188</v>
      </c>
      <c r="N25" s="703"/>
      <c r="O25" s="704"/>
    </row>
    <row r="26" spans="1:17" ht="21" customHeight="1">
      <c r="C26" s="418" t="s">
        <v>11</v>
      </c>
      <c r="D26" s="446"/>
      <c r="E26" s="447"/>
      <c r="F26" s="708" t="str">
        <f>+表紙!F49</f>
        <v>横浜市中区吉田町65番地</v>
      </c>
      <c r="G26" s="709"/>
      <c r="H26" s="709"/>
      <c r="I26" s="709"/>
      <c r="J26" s="709"/>
      <c r="K26" s="709"/>
      <c r="L26" s="115" t="s">
        <v>134</v>
      </c>
      <c r="M26" s="207"/>
      <c r="N26" s="725" t="str">
        <f>IF(+表紙!N49="","",+表紙!N49)</f>
        <v>045-253-2245</v>
      </c>
      <c r="O26" s="726"/>
    </row>
    <row r="27" spans="1:17" ht="21" customHeight="1">
      <c r="C27" s="448"/>
      <c r="D27" s="449"/>
      <c r="E27" s="450"/>
      <c r="F27" s="710"/>
      <c r="G27" s="711"/>
      <c r="H27" s="711"/>
      <c r="I27" s="711"/>
      <c r="J27" s="711"/>
      <c r="K27" s="711"/>
      <c r="L27" s="254"/>
      <c r="M27" s="260"/>
      <c r="N27" s="261"/>
      <c r="O27" s="255"/>
    </row>
    <row r="28" spans="1:17" ht="18.75" customHeight="1">
      <c r="C28" s="167" t="s">
        <v>338</v>
      </c>
      <c r="D28" s="168"/>
      <c r="E28" s="168"/>
      <c r="F28" s="25"/>
      <c r="G28" s="25"/>
      <c r="H28" s="25"/>
      <c r="I28" s="25"/>
      <c r="J28" s="25"/>
      <c r="K28" s="25"/>
      <c r="L28" s="295"/>
      <c r="M28" s="285"/>
      <c r="N28" s="296"/>
      <c r="O28" s="286"/>
    </row>
    <row r="29" spans="1:17" ht="37.5" customHeight="1">
      <c r="C29" s="287"/>
      <c r="D29" s="297" t="s">
        <v>17</v>
      </c>
      <c r="E29" s="298" t="s">
        <v>12</v>
      </c>
      <c r="F29" s="720" t="str">
        <f>IF(+表紙!F52="","",+表紙!F52)</f>
        <v>Ｄ－建設業</v>
      </c>
      <c r="G29" s="722"/>
      <c r="H29" s="722"/>
      <c r="I29" s="722"/>
      <c r="J29" s="25" t="s">
        <v>47</v>
      </c>
      <c r="K29" s="25"/>
      <c r="L29" s="727" t="str">
        <f>IF(+表紙!L52="","",+表紙!L52)</f>
        <v>総合工事業</v>
      </c>
      <c r="M29" s="727"/>
      <c r="N29" s="728"/>
      <c r="O29" s="729"/>
      <c r="Q29" s="21"/>
    </row>
    <row r="30" spans="1:17" ht="19.5" customHeight="1">
      <c r="C30" s="288"/>
      <c r="D30" s="299" t="s">
        <v>19</v>
      </c>
      <c r="E30" s="300" t="s">
        <v>339</v>
      </c>
      <c r="F30" s="720" t="s">
        <v>340</v>
      </c>
      <c r="G30" s="488"/>
      <c r="H30" s="721"/>
      <c r="I30" s="720" t="s">
        <v>341</v>
      </c>
      <c r="J30" s="490"/>
      <c r="K30" s="491"/>
      <c r="L30" s="723" t="str">
        <f>IF(+表紙!L53="","",+表紙!L53)</f>
        <v/>
      </c>
      <c r="M30" s="724"/>
      <c r="N30" s="301" t="s">
        <v>342</v>
      </c>
      <c r="O30" s="298"/>
      <c r="Q30" s="21"/>
    </row>
    <row r="31" spans="1:17" ht="19.5" customHeight="1">
      <c r="C31" s="288"/>
      <c r="D31" s="287"/>
      <c r="E31" s="302"/>
      <c r="F31" s="720" t="s">
        <v>343</v>
      </c>
      <c r="G31" s="488"/>
      <c r="H31" s="721"/>
      <c r="I31" s="722" t="s">
        <v>344</v>
      </c>
      <c r="J31" s="490"/>
      <c r="K31" s="490"/>
      <c r="L31" s="723">
        <f>IF(+表紙!L54="","",+表紙!L54)</f>
        <v>16811</v>
      </c>
      <c r="M31" s="724"/>
      <c r="N31" s="301" t="s">
        <v>342</v>
      </c>
      <c r="O31" s="298"/>
      <c r="Q31" s="21"/>
    </row>
    <row r="32" spans="1:17" ht="19.5" customHeight="1">
      <c r="C32" s="288"/>
      <c r="D32" s="520" t="s">
        <v>345</v>
      </c>
      <c r="E32" s="521"/>
      <c r="F32" s="720" t="s">
        <v>346</v>
      </c>
      <c r="G32" s="488"/>
      <c r="H32" s="721"/>
      <c r="I32" s="722" t="s">
        <v>347</v>
      </c>
      <c r="J32" s="490"/>
      <c r="K32" s="490"/>
      <c r="L32" s="723" t="str">
        <f>IF(+表紙!L55="","",+表紙!L55)</f>
        <v/>
      </c>
      <c r="M32" s="724"/>
      <c r="N32" s="301" t="s">
        <v>348</v>
      </c>
      <c r="O32" s="298"/>
      <c r="Q32" s="21"/>
    </row>
    <row r="33" spans="3:17" ht="19.5" customHeight="1">
      <c r="C33" s="288"/>
      <c r="D33" s="520"/>
      <c r="E33" s="521"/>
      <c r="F33" s="720" t="s">
        <v>349</v>
      </c>
      <c r="G33" s="488"/>
      <c r="H33" s="721"/>
      <c r="I33" s="722" t="s">
        <v>350</v>
      </c>
      <c r="J33" s="490"/>
      <c r="K33" s="490"/>
      <c r="L33" s="723" t="str">
        <f>IF(+表紙!L56="","",+表紙!L56)</f>
        <v/>
      </c>
      <c r="M33" s="724"/>
      <c r="N33" s="301" t="s">
        <v>342</v>
      </c>
      <c r="O33" s="298"/>
      <c r="Q33" s="21"/>
    </row>
    <row r="34" spans="3:17" ht="15" customHeight="1">
      <c r="C34" s="288"/>
      <c r="D34" s="287"/>
      <c r="E34" s="302"/>
      <c r="F34" s="165" t="s">
        <v>351</v>
      </c>
      <c r="G34" s="303"/>
      <c r="H34" s="303"/>
      <c r="I34" s="303"/>
      <c r="J34" s="30"/>
      <c r="K34" s="30"/>
      <c r="L34" s="304"/>
      <c r="M34" s="304"/>
      <c r="N34" s="305"/>
      <c r="O34" s="306"/>
      <c r="Q34" s="21"/>
    </row>
    <row r="35" spans="3:17" ht="19.5" customHeight="1">
      <c r="C35" s="288"/>
      <c r="D35" s="307"/>
      <c r="E35" s="308"/>
      <c r="F35" s="730" t="str">
        <f>IF(+表紙!F58="","",+表紙!F58)</f>
        <v/>
      </c>
      <c r="G35" s="731"/>
      <c r="H35" s="731"/>
      <c r="I35" s="731"/>
      <c r="J35" s="731"/>
      <c r="K35" s="731"/>
      <c r="L35" s="731"/>
      <c r="M35" s="731"/>
      <c r="N35" s="731"/>
      <c r="O35" s="732"/>
      <c r="Q35" s="21"/>
    </row>
    <row r="36" spans="3:17" ht="19.5" customHeight="1">
      <c r="C36" s="293"/>
      <c r="D36" s="309" t="s">
        <v>24</v>
      </c>
      <c r="E36" s="310" t="s">
        <v>352</v>
      </c>
      <c r="F36" s="733" t="str">
        <f>IF(+表紙!F59="","",+表紙!F59)</f>
        <v>683名</v>
      </c>
      <c r="G36" s="734"/>
      <c r="H36" s="734"/>
      <c r="I36" s="734"/>
      <c r="J36" s="734"/>
      <c r="K36" s="734"/>
      <c r="L36" s="734"/>
      <c r="M36" s="734"/>
      <c r="N36" s="734"/>
      <c r="O36" s="735"/>
      <c r="Q36" s="21"/>
    </row>
    <row r="37" spans="3:17" ht="33.75" customHeight="1">
      <c r="C37" s="431" t="s">
        <v>287</v>
      </c>
      <c r="D37" s="432"/>
      <c r="E37" s="433"/>
      <c r="F37" s="692" t="str">
        <f>+表紙!F60</f>
        <v>令和 ７ 年 ４ 月 １ 日 ～ 令和 ８ 年 ３ 月 31 日（ １ 年間）</v>
      </c>
      <c r="G37" s="693"/>
      <c r="H37" s="693"/>
      <c r="I37" s="693"/>
      <c r="J37" s="693"/>
      <c r="K37" s="693"/>
      <c r="L37" s="693"/>
      <c r="M37" s="693"/>
      <c r="N37" s="693"/>
      <c r="O37" s="694"/>
    </row>
    <row r="38" spans="3:17" ht="30" customHeight="1">
      <c r="C38" s="167" t="s">
        <v>288</v>
      </c>
      <c r="D38" s="282"/>
      <c r="E38" s="168"/>
      <c r="F38" s="22"/>
      <c r="G38" s="22"/>
      <c r="H38" s="23"/>
      <c r="I38" s="23"/>
      <c r="J38" s="24"/>
      <c r="K38" s="24"/>
      <c r="L38" s="25"/>
      <c r="M38" s="25"/>
      <c r="N38" s="25"/>
      <c r="O38" s="26"/>
    </row>
    <row r="39" spans="3:17" ht="18" customHeight="1">
      <c r="C39" s="683"/>
      <c r="D39" s="428" t="s">
        <v>225</v>
      </c>
      <c r="E39" s="429"/>
      <c r="F39" s="429"/>
      <c r="G39" s="430"/>
      <c r="H39" s="428" t="s">
        <v>242</v>
      </c>
      <c r="I39" s="430"/>
      <c r="J39" s="428" t="s">
        <v>226</v>
      </c>
      <c r="K39" s="429"/>
      <c r="L39" s="430"/>
      <c r="M39" s="428" t="s">
        <v>243</v>
      </c>
      <c r="N39" s="429"/>
      <c r="O39" s="430"/>
    </row>
    <row r="40" spans="3:17" ht="30" customHeight="1">
      <c r="C40" s="684"/>
      <c r="D40" s="405" t="s">
        <v>227</v>
      </c>
      <c r="E40" s="406"/>
      <c r="F40" s="406"/>
      <c r="G40" s="407"/>
      <c r="H40" s="224">
        <f>+表紙!H63</f>
        <v>20</v>
      </c>
      <c r="I40" s="216" t="s">
        <v>4</v>
      </c>
      <c r="J40" s="440" t="s">
        <v>293</v>
      </c>
      <c r="K40" s="441"/>
      <c r="L40" s="442"/>
      <c r="M40" s="681">
        <f>+表紙!M63</f>
        <v>20</v>
      </c>
      <c r="N40" s="682">
        <f>+表紙!N63</f>
        <v>0</v>
      </c>
      <c r="O40" s="378" t="s">
        <v>4</v>
      </c>
    </row>
    <row r="41" spans="3:17" ht="30" customHeight="1">
      <c r="C41" s="684"/>
      <c r="D41" s="405" t="s">
        <v>289</v>
      </c>
      <c r="E41" s="406"/>
      <c r="F41" s="406"/>
      <c r="G41" s="407"/>
      <c r="H41" s="224" t="str">
        <f>+表紙!H64</f>
        <v>0</v>
      </c>
      <c r="I41" s="216" t="s">
        <v>4</v>
      </c>
      <c r="J41" s="440" t="s">
        <v>229</v>
      </c>
      <c r="K41" s="441"/>
      <c r="L41" s="442"/>
      <c r="M41" s="681">
        <f>+表紙!M64</f>
        <v>15</v>
      </c>
      <c r="N41" s="682">
        <f>+表紙!N64</f>
        <v>0</v>
      </c>
      <c r="O41" s="26" t="s">
        <v>4</v>
      </c>
    </row>
    <row r="42" spans="3:17" ht="30" customHeight="1">
      <c r="C42" s="684"/>
      <c r="D42" s="405" t="s">
        <v>290</v>
      </c>
      <c r="E42" s="406"/>
      <c r="F42" s="406"/>
      <c r="G42" s="407"/>
      <c r="H42" s="224" t="str">
        <f>+表紙!H65</f>
        <v>0</v>
      </c>
      <c r="I42" s="216" t="s">
        <v>4</v>
      </c>
      <c r="J42" s="405" t="s">
        <v>230</v>
      </c>
      <c r="K42" s="406"/>
      <c r="L42" s="407"/>
      <c r="M42" s="672" t="str">
        <f>+表紙!M65</f>
        <v>0</v>
      </c>
      <c r="N42" s="673">
        <f>+表紙!N65</f>
        <v>0</v>
      </c>
      <c r="O42" s="256" t="s">
        <v>4</v>
      </c>
    </row>
    <row r="43" spans="3:17" ht="30" customHeight="1">
      <c r="C43" s="166"/>
      <c r="D43" s="405" t="s">
        <v>291</v>
      </c>
      <c r="E43" s="406"/>
      <c r="F43" s="406"/>
      <c r="G43" s="407"/>
      <c r="H43" s="224" t="str">
        <f>+表紙!H66</f>
        <v>0</v>
      </c>
      <c r="I43" s="216" t="s">
        <v>4</v>
      </c>
      <c r="J43" s="405" t="s">
        <v>231</v>
      </c>
      <c r="K43" s="406"/>
      <c r="L43" s="407"/>
      <c r="M43" s="672" t="str">
        <f>+表紙!M66</f>
        <v>0</v>
      </c>
      <c r="N43" s="673">
        <f>+表紙!N66</f>
        <v>0</v>
      </c>
      <c r="O43" s="256" t="s">
        <v>4</v>
      </c>
    </row>
    <row r="44" spans="3:17" ht="30" customHeight="1">
      <c r="C44" s="215"/>
      <c r="D44" s="405" t="s">
        <v>292</v>
      </c>
      <c r="E44" s="406"/>
      <c r="F44" s="406"/>
      <c r="G44" s="407"/>
      <c r="H44" s="224" t="str">
        <f>+表紙!H67</f>
        <v>0</v>
      </c>
      <c r="I44" s="216" t="s">
        <v>4</v>
      </c>
      <c r="J44" s="405" t="s">
        <v>232</v>
      </c>
      <c r="K44" s="406"/>
      <c r="L44" s="407"/>
      <c r="M44" s="672" t="str">
        <f>+表紙!M67</f>
        <v>0</v>
      </c>
      <c r="N44" s="673">
        <f>+表紙!N67</f>
        <v>0</v>
      </c>
      <c r="O44" s="256" t="s">
        <v>4</v>
      </c>
    </row>
    <row r="45" spans="3:17" ht="30" customHeight="1">
      <c r="C45" s="410" t="s">
        <v>322</v>
      </c>
      <c r="D45" s="411"/>
      <c r="E45" s="411"/>
      <c r="F45" s="411"/>
      <c r="G45" s="411"/>
      <c r="H45" s="411"/>
      <c r="I45" s="411"/>
      <c r="J45" s="273"/>
      <c r="K45" s="273"/>
      <c r="L45" s="273"/>
      <c r="M45" s="274"/>
      <c r="N45" s="274"/>
      <c r="O45" s="275"/>
    </row>
    <row r="46" spans="3:17" ht="17.25" customHeight="1">
      <c r="C46" s="276"/>
      <c r="D46" s="389" t="s">
        <v>326</v>
      </c>
      <c r="E46" s="390"/>
      <c r="F46" s="390"/>
      <c r="G46" s="390"/>
      <c r="H46" s="390"/>
      <c r="I46" s="391"/>
      <c r="J46" s="389" t="str">
        <f>表紙!J69</f>
        <v>前々年度（令和６年度）</v>
      </c>
      <c r="K46" s="510"/>
      <c r="L46" s="510"/>
      <c r="M46" s="274">
        <f>IF(表紙!M69="","",表紙!M69)</f>
        <v>61.5</v>
      </c>
      <c r="N46" s="274" t="s">
        <v>329</v>
      </c>
      <c r="O46" s="275"/>
    </row>
    <row r="47" spans="3:17" ht="17.25" customHeight="1">
      <c r="C47" s="276"/>
      <c r="D47" s="392"/>
      <c r="E47" s="393"/>
      <c r="F47" s="393"/>
      <c r="G47" s="393"/>
      <c r="H47" s="393"/>
      <c r="I47" s="394"/>
      <c r="J47" s="511" t="str">
        <f>表紙!J70</f>
        <v>前 年 度（令和７年度）</v>
      </c>
      <c r="K47" s="512"/>
      <c r="L47" s="512"/>
      <c r="M47" s="278">
        <f>IF(表紙!M70="","",表紙!M70)</f>
        <v>8.0299999999999994</v>
      </c>
      <c r="N47" s="278" t="s">
        <v>325</v>
      </c>
      <c r="O47" s="279"/>
    </row>
    <row r="48" spans="3:17" ht="16.5" customHeight="1">
      <c r="C48" s="276"/>
      <c r="D48" s="513" t="s">
        <v>324</v>
      </c>
      <c r="E48" s="411"/>
      <c r="F48" s="411"/>
      <c r="G48" s="411"/>
      <c r="H48" s="411"/>
      <c r="I48" s="411"/>
      <c r="J48" s="273"/>
      <c r="K48" s="280"/>
      <c r="L48" s="273"/>
      <c r="M48" s="274"/>
      <c r="N48" s="274"/>
      <c r="O48" s="275"/>
    </row>
    <row r="49" spans="1:15" ht="49.5" customHeight="1">
      <c r="C49" s="277"/>
      <c r="D49" s="678" t="str">
        <f>IF(表紙!D72="","",表紙!D72)</f>
        <v>・既に電子マニフェストを運用している。
・電子マニフェスト対応業者のみ委託契約を締結している。</v>
      </c>
      <c r="E49" s="679"/>
      <c r="F49" s="679"/>
      <c r="G49" s="679"/>
      <c r="H49" s="679"/>
      <c r="I49" s="679"/>
      <c r="J49" s="679"/>
      <c r="K49" s="679"/>
      <c r="L49" s="679"/>
      <c r="M49" s="679"/>
      <c r="N49" s="679"/>
      <c r="O49" s="680"/>
    </row>
    <row r="50" spans="1:15" ht="22.5" customHeight="1">
      <c r="C50" s="674" t="s">
        <v>15</v>
      </c>
      <c r="D50" s="675"/>
      <c r="E50" s="676"/>
      <c r="F50" s="22"/>
      <c r="G50" s="22"/>
      <c r="H50" s="23"/>
      <c r="I50" s="23"/>
      <c r="J50" s="24"/>
      <c r="K50" s="24"/>
      <c r="L50" s="25"/>
      <c r="M50" s="25"/>
      <c r="N50" s="25"/>
      <c r="O50" s="26"/>
    </row>
    <row r="51" spans="1:15" ht="5.45" customHeight="1">
      <c r="C51" s="262"/>
      <c r="D51" s="263"/>
      <c r="E51" s="263"/>
      <c r="F51" s="27"/>
      <c r="G51" s="27"/>
      <c r="H51" s="28"/>
      <c r="I51" s="28"/>
      <c r="J51" s="29"/>
      <c r="K51" s="29"/>
      <c r="L51" s="30"/>
      <c r="M51" s="30"/>
      <c r="N51" s="30"/>
      <c r="O51" s="28"/>
    </row>
    <row r="52" spans="1:15" ht="15" customHeight="1">
      <c r="C52" s="501" t="s">
        <v>379</v>
      </c>
      <c r="D52" s="677"/>
      <c r="E52" s="677"/>
      <c r="F52" s="677"/>
      <c r="G52" s="677"/>
      <c r="H52" s="677"/>
      <c r="I52" s="677"/>
      <c r="J52" s="677"/>
      <c r="K52" s="677"/>
      <c r="L52" s="677"/>
      <c r="M52" s="677"/>
      <c r="N52" s="677"/>
      <c r="O52" s="677"/>
    </row>
    <row r="53" spans="1:15" ht="13.5">
      <c r="C53" s="165" t="s">
        <v>180</v>
      </c>
      <c r="D53" s="4"/>
      <c r="E53" s="4"/>
      <c r="F53" s="27"/>
      <c r="G53" s="27"/>
      <c r="H53" s="28"/>
      <c r="I53" s="28"/>
      <c r="J53" s="29"/>
      <c r="K53" s="29"/>
      <c r="L53" s="30"/>
      <c r="M53" s="30"/>
      <c r="N53" s="30"/>
      <c r="O53" s="31"/>
    </row>
    <row r="54" spans="1:15" ht="15" customHeight="1">
      <c r="A54" s="17">
        <v>11</v>
      </c>
      <c r="C54" s="208"/>
      <c r="D54" s="32"/>
      <c r="E54" s="32"/>
      <c r="F54" s="32"/>
      <c r="G54" s="32"/>
      <c r="H54" s="32"/>
      <c r="I54" s="32"/>
      <c r="J54" s="32"/>
      <c r="K54" s="32"/>
      <c r="L54" s="32"/>
      <c r="M54" s="32"/>
      <c r="N54" s="32"/>
      <c r="O54" s="33"/>
    </row>
    <row r="55" spans="1:15" ht="15" customHeight="1">
      <c r="C55" s="169">
        <v>1</v>
      </c>
      <c r="D55" s="426" t="str">
        <f>表紙!D78</f>
        <v>　当該年度（令和８年度）の６月30日までに提出してください。</v>
      </c>
      <c r="E55" s="426"/>
      <c r="F55" s="426"/>
      <c r="G55" s="426">
        <f>表紙!G78</f>
        <v>0</v>
      </c>
      <c r="H55" s="426"/>
      <c r="I55" s="426"/>
      <c r="J55" s="426">
        <f>表紙!J78</f>
        <v>0</v>
      </c>
      <c r="K55" s="426"/>
      <c r="L55" s="426"/>
      <c r="M55" s="426">
        <f>表紙!M78</f>
        <v>0</v>
      </c>
      <c r="N55" s="426"/>
      <c r="O55" s="427"/>
    </row>
    <row r="56" spans="1:15" ht="15" customHeight="1">
      <c r="C56" s="169">
        <v>2</v>
      </c>
      <c r="D56" s="426" t="s">
        <v>358</v>
      </c>
      <c r="E56" s="426"/>
      <c r="F56" s="426"/>
      <c r="G56" s="426"/>
      <c r="H56" s="426"/>
      <c r="I56" s="426"/>
      <c r="J56" s="426"/>
      <c r="K56" s="426"/>
      <c r="L56" s="426"/>
      <c r="M56" s="426"/>
      <c r="N56" s="426"/>
      <c r="O56" s="427"/>
    </row>
    <row r="57" spans="1:15" ht="15" customHeight="1">
      <c r="C57" s="169"/>
      <c r="D57" s="506" t="s">
        <v>353</v>
      </c>
      <c r="E57" s="506"/>
      <c r="F57" s="506"/>
      <c r="G57" s="506"/>
      <c r="H57" s="506"/>
      <c r="I57" s="506"/>
      <c r="J57" s="506"/>
      <c r="K57" s="506"/>
      <c r="L57" s="506"/>
      <c r="M57" s="506"/>
      <c r="N57" s="506"/>
      <c r="O57" s="507"/>
    </row>
    <row r="58" spans="1:15" ht="39" customHeight="1">
      <c r="C58" s="169"/>
      <c r="D58" s="506" t="s">
        <v>354</v>
      </c>
      <c r="E58" s="506"/>
      <c r="F58" s="506"/>
      <c r="G58" s="506"/>
      <c r="H58" s="506"/>
      <c r="I58" s="506"/>
      <c r="J58" s="506"/>
      <c r="K58" s="506"/>
      <c r="L58" s="506"/>
      <c r="M58" s="506"/>
      <c r="N58" s="506"/>
      <c r="O58" s="507"/>
    </row>
    <row r="59" spans="1:15" ht="28.15" customHeight="1">
      <c r="A59" s="16"/>
      <c r="B59" s="16"/>
      <c r="C59" s="169">
        <v>3</v>
      </c>
      <c r="D59" s="426" t="str">
        <f>表紙!D82</f>
        <v>　「特別管理産業廃棄物処理計画における目標値」の欄には、前年度（令和７年度）提出の特別管理産業廃棄物処理計画に記載した目標量を記入してください。</v>
      </c>
      <c r="E59" s="426"/>
      <c r="F59" s="426"/>
      <c r="G59" s="426">
        <f>表紙!G82</f>
        <v>0</v>
      </c>
      <c r="H59" s="426"/>
      <c r="I59" s="426"/>
      <c r="J59" s="426">
        <f>表紙!J82</f>
        <v>0</v>
      </c>
      <c r="K59" s="426"/>
      <c r="L59" s="426"/>
      <c r="M59" s="426">
        <f>表紙!M82</f>
        <v>0</v>
      </c>
      <c r="N59" s="426"/>
      <c r="O59" s="427"/>
    </row>
    <row r="60" spans="1:15" ht="28.15" customHeight="1">
      <c r="A60" s="16"/>
      <c r="B60" s="16"/>
      <c r="C60" s="169">
        <v>4</v>
      </c>
      <c r="D60" s="426" t="str">
        <f>表紙!D83</f>
        <v>　第2面（様式５-２）には、前年度（令和７年度）の特別管理産業廃棄物処理実績に関して①～⑭の欄のそれぞれに、(1)から(14)に掲げる量を記入してください。</v>
      </c>
      <c r="E60" s="426"/>
      <c r="F60" s="426"/>
      <c r="G60" s="426">
        <f>表紙!G83</f>
        <v>0</v>
      </c>
      <c r="H60" s="426"/>
      <c r="I60" s="426"/>
      <c r="J60" s="426">
        <f>表紙!J83</f>
        <v>0</v>
      </c>
      <c r="K60" s="426"/>
      <c r="L60" s="426"/>
      <c r="M60" s="426">
        <f>表紙!M83</f>
        <v>0</v>
      </c>
      <c r="N60" s="426"/>
      <c r="O60" s="427"/>
    </row>
    <row r="61" spans="1:15" ht="15" customHeight="1">
      <c r="A61" s="16"/>
      <c r="B61" s="16"/>
      <c r="C61" s="169"/>
      <c r="D61" s="170" t="s">
        <v>361</v>
      </c>
      <c r="E61" s="426" t="s">
        <v>294</v>
      </c>
      <c r="F61" s="426"/>
      <c r="G61" s="426"/>
      <c r="H61" s="426"/>
      <c r="I61" s="426"/>
      <c r="J61" s="426"/>
      <c r="K61" s="426"/>
      <c r="L61" s="426"/>
      <c r="M61" s="426"/>
      <c r="N61" s="426"/>
      <c r="O61" s="427"/>
    </row>
    <row r="62" spans="1:15" ht="15" customHeight="1">
      <c r="A62" s="16"/>
      <c r="B62" s="16"/>
      <c r="C62" s="169"/>
      <c r="D62" s="170" t="s">
        <v>362</v>
      </c>
      <c r="E62" s="426" t="s">
        <v>364</v>
      </c>
      <c r="F62" s="426"/>
      <c r="G62" s="426"/>
      <c r="H62" s="426"/>
      <c r="I62" s="426"/>
      <c r="J62" s="426"/>
      <c r="K62" s="426"/>
      <c r="L62" s="426"/>
      <c r="M62" s="426"/>
      <c r="N62" s="426"/>
      <c r="O62" s="427"/>
    </row>
    <row r="63" spans="1:15" ht="15" customHeight="1">
      <c r="A63" s="16"/>
      <c r="B63" s="16"/>
      <c r="C63" s="169"/>
      <c r="D63" s="170" t="s">
        <v>363</v>
      </c>
      <c r="E63" s="426" t="s">
        <v>365</v>
      </c>
      <c r="F63" s="426"/>
      <c r="G63" s="426"/>
      <c r="H63" s="426"/>
      <c r="I63" s="426"/>
      <c r="J63" s="426"/>
      <c r="K63" s="426"/>
      <c r="L63" s="426"/>
      <c r="M63" s="426"/>
      <c r="N63" s="426"/>
      <c r="O63" s="427"/>
    </row>
    <row r="64" spans="1:15" ht="15" customHeight="1">
      <c r="A64" s="16"/>
      <c r="B64" s="16"/>
      <c r="C64" s="169"/>
      <c r="D64" s="170" t="s">
        <v>366</v>
      </c>
      <c r="E64" s="426" t="s">
        <v>367</v>
      </c>
      <c r="F64" s="426"/>
      <c r="G64" s="426"/>
      <c r="H64" s="426"/>
      <c r="I64" s="426"/>
      <c r="J64" s="426"/>
      <c r="K64" s="426"/>
      <c r="L64" s="426"/>
      <c r="M64" s="426"/>
      <c r="N64" s="426"/>
      <c r="O64" s="427"/>
    </row>
    <row r="65" spans="1:15" ht="15" customHeight="1">
      <c r="A65" s="16"/>
      <c r="B65" s="16"/>
      <c r="C65" s="169"/>
      <c r="D65" s="170" t="s">
        <v>368</v>
      </c>
      <c r="E65" s="426" t="s">
        <v>369</v>
      </c>
      <c r="F65" s="426"/>
      <c r="G65" s="426"/>
      <c r="H65" s="426"/>
      <c r="I65" s="426"/>
      <c r="J65" s="426"/>
      <c r="K65" s="426"/>
      <c r="L65" s="426"/>
      <c r="M65" s="426"/>
      <c r="N65" s="426"/>
      <c r="O65" s="427"/>
    </row>
    <row r="66" spans="1:15" ht="15" customHeight="1">
      <c r="A66" s="16"/>
      <c r="B66" s="16"/>
      <c r="C66" s="169"/>
      <c r="D66" s="170" t="s">
        <v>370</v>
      </c>
      <c r="E66" s="426" t="s">
        <v>238</v>
      </c>
      <c r="F66" s="426"/>
      <c r="G66" s="426"/>
      <c r="H66" s="426"/>
      <c r="I66" s="426"/>
      <c r="J66" s="426"/>
      <c r="K66" s="426"/>
      <c r="L66" s="426"/>
      <c r="M66" s="426"/>
      <c r="N66" s="426"/>
      <c r="O66" s="427"/>
    </row>
    <row r="67" spans="1:15" ht="15" customHeight="1">
      <c r="A67" s="16"/>
      <c r="B67" s="16"/>
      <c r="C67" s="169"/>
      <c r="D67" s="170" t="s">
        <v>371</v>
      </c>
      <c r="E67" s="426" t="s">
        <v>372</v>
      </c>
      <c r="F67" s="426"/>
      <c r="G67" s="426"/>
      <c r="H67" s="426"/>
      <c r="I67" s="426"/>
      <c r="J67" s="426"/>
      <c r="K67" s="426"/>
      <c r="L67" s="426"/>
      <c r="M67" s="426"/>
      <c r="N67" s="426"/>
      <c r="O67" s="427"/>
    </row>
    <row r="68" spans="1:15" ht="15" customHeight="1">
      <c r="A68" s="16"/>
      <c r="B68" s="16"/>
      <c r="C68" s="169"/>
      <c r="D68" s="170" t="s">
        <v>373</v>
      </c>
      <c r="E68" s="426" t="s">
        <v>374</v>
      </c>
      <c r="F68" s="426"/>
      <c r="G68" s="426"/>
      <c r="H68" s="426"/>
      <c r="I68" s="426"/>
      <c r="J68" s="426"/>
      <c r="K68" s="426"/>
      <c r="L68" s="426"/>
      <c r="M68" s="426"/>
      <c r="N68" s="426"/>
      <c r="O68" s="427"/>
    </row>
    <row r="69" spans="1:15" ht="15" customHeight="1">
      <c r="A69" s="16"/>
      <c r="B69" s="16"/>
      <c r="C69" s="169"/>
      <c r="D69" s="170" t="s">
        <v>375</v>
      </c>
      <c r="E69" s="426" t="s">
        <v>376</v>
      </c>
      <c r="F69" s="426"/>
      <c r="G69" s="426"/>
      <c r="H69" s="426"/>
      <c r="I69" s="426"/>
      <c r="J69" s="426"/>
      <c r="K69" s="426"/>
      <c r="L69" s="426"/>
      <c r="M69" s="426"/>
      <c r="N69" s="426"/>
      <c r="O69" s="427"/>
    </row>
    <row r="70" spans="1:15" ht="15" customHeight="1">
      <c r="A70" s="16"/>
      <c r="B70" s="16"/>
      <c r="C70" s="169"/>
      <c r="D70" s="170" t="s">
        <v>233</v>
      </c>
      <c r="E70" s="426" t="s">
        <v>239</v>
      </c>
      <c r="F70" s="426"/>
      <c r="G70" s="426"/>
      <c r="H70" s="426"/>
      <c r="I70" s="426"/>
      <c r="J70" s="426"/>
      <c r="K70" s="426"/>
      <c r="L70" s="426"/>
      <c r="M70" s="426"/>
      <c r="N70" s="426"/>
      <c r="O70" s="427"/>
    </row>
    <row r="71" spans="1:15" ht="28.15" customHeight="1">
      <c r="A71" s="16"/>
      <c r="B71" s="16"/>
      <c r="C71" s="169"/>
      <c r="D71" s="170" t="s">
        <v>234</v>
      </c>
      <c r="E71" s="426" t="s">
        <v>377</v>
      </c>
      <c r="F71" s="426"/>
      <c r="G71" s="426"/>
      <c r="H71" s="426"/>
      <c r="I71" s="426"/>
      <c r="J71" s="426"/>
      <c r="K71" s="426"/>
      <c r="L71" s="426"/>
      <c r="M71" s="426"/>
      <c r="N71" s="426"/>
      <c r="O71" s="427"/>
    </row>
    <row r="72" spans="1:15" ht="15" customHeight="1">
      <c r="A72" s="16"/>
      <c r="B72" s="16"/>
      <c r="C72" s="169"/>
      <c r="D72" s="170" t="s">
        <v>235</v>
      </c>
      <c r="E72" s="426" t="s">
        <v>240</v>
      </c>
      <c r="F72" s="426"/>
      <c r="G72" s="426"/>
      <c r="H72" s="426"/>
      <c r="I72" s="426"/>
      <c r="J72" s="426"/>
      <c r="K72" s="426"/>
      <c r="L72" s="426"/>
      <c r="M72" s="426"/>
      <c r="N72" s="426"/>
      <c r="O72" s="427"/>
    </row>
    <row r="73" spans="1:15" ht="28.15" customHeight="1">
      <c r="A73" s="16"/>
      <c r="B73" s="16"/>
      <c r="C73" s="169"/>
      <c r="D73" s="170" t="s">
        <v>236</v>
      </c>
      <c r="E73" s="426" t="s">
        <v>378</v>
      </c>
      <c r="F73" s="426"/>
      <c r="G73" s="426"/>
      <c r="H73" s="426"/>
      <c r="I73" s="426"/>
      <c r="J73" s="426"/>
      <c r="K73" s="426"/>
      <c r="L73" s="426"/>
      <c r="M73" s="426"/>
      <c r="N73" s="426"/>
      <c r="O73" s="427"/>
    </row>
    <row r="74" spans="1:15" ht="28.15" customHeight="1">
      <c r="A74" s="16"/>
      <c r="B74" s="16"/>
      <c r="C74" s="169"/>
      <c r="D74" s="170" t="s">
        <v>237</v>
      </c>
      <c r="E74" s="426" t="s">
        <v>241</v>
      </c>
      <c r="F74" s="426"/>
      <c r="G74" s="426"/>
      <c r="H74" s="426"/>
      <c r="I74" s="426"/>
      <c r="J74" s="426"/>
      <c r="K74" s="426"/>
      <c r="L74" s="426"/>
      <c r="M74" s="426"/>
      <c r="N74" s="426"/>
      <c r="O74" s="427"/>
    </row>
    <row r="75" spans="1:15" ht="28.15" customHeight="1">
      <c r="A75" s="16"/>
      <c r="B75" s="16"/>
      <c r="C75" s="169">
        <v>5</v>
      </c>
      <c r="D75" s="426" t="s">
        <v>360</v>
      </c>
      <c r="E75" s="426"/>
      <c r="F75" s="426"/>
      <c r="G75" s="426"/>
      <c r="H75" s="426"/>
      <c r="I75" s="426"/>
      <c r="J75" s="426"/>
      <c r="K75" s="426"/>
      <c r="L75" s="426"/>
      <c r="M75" s="426"/>
      <c r="N75" s="426"/>
      <c r="O75" s="427"/>
    </row>
    <row r="76" spans="1:15" ht="66.75" customHeight="1">
      <c r="A76" s="16"/>
      <c r="B76" s="16"/>
      <c r="C76" s="169">
        <v>6</v>
      </c>
      <c r="D76" s="506" t="str">
        <f>表紙!D99</f>
        <v>　「電子情報処理組織の使用に関する事項」の欄は、前々年度（令和６年度）及び前年度（令和７年度）における特別管理産業廃棄物の排出量（ポリ塩化ビフェニル廃棄物（令第２条の４第５号イからハまでに掲げるものをいう。）を除く。）並びに電子情報処理組織使用義務者にあっては前年度（令和７年度）に実施した電子情報処理組織に関する取組（情報処理センターへの登録が困難な場合として廃棄物の処理及び清掃に関する法律成功規則第８条の31の４に該当したときは、その旨及び理由を含む。）について記入すること。</v>
      </c>
      <c r="E76" s="506"/>
      <c r="F76" s="506"/>
      <c r="G76" s="506">
        <f>表紙!G99</f>
        <v>0</v>
      </c>
      <c r="H76" s="506"/>
      <c r="I76" s="506"/>
      <c r="J76" s="506">
        <f>表紙!J99</f>
        <v>0</v>
      </c>
      <c r="K76" s="506"/>
      <c r="L76" s="506"/>
      <c r="M76" s="506">
        <f>表紙!M99</f>
        <v>0</v>
      </c>
      <c r="N76" s="506"/>
      <c r="O76" s="507"/>
    </row>
    <row r="77" spans="1:15" ht="15" customHeight="1">
      <c r="A77" s="16"/>
      <c r="B77" s="16"/>
      <c r="C77" s="169">
        <v>7</v>
      </c>
      <c r="D77" s="426" t="s">
        <v>359</v>
      </c>
      <c r="E77" s="426"/>
      <c r="F77" s="426"/>
      <c r="G77" s="426"/>
      <c r="H77" s="426"/>
      <c r="I77" s="426"/>
      <c r="J77" s="426"/>
      <c r="K77" s="426"/>
      <c r="L77" s="426"/>
      <c r="M77" s="426"/>
      <c r="N77" s="426"/>
      <c r="O77" s="427"/>
    </row>
    <row r="78" spans="1:15" ht="15" customHeight="1">
      <c r="A78" s="16"/>
      <c r="B78" s="16"/>
      <c r="C78" s="171"/>
      <c r="D78" s="34"/>
      <c r="E78" s="34"/>
      <c r="F78" s="34"/>
      <c r="G78" s="34"/>
      <c r="H78" s="34"/>
      <c r="I78" s="34"/>
      <c r="J78" s="34"/>
      <c r="K78" s="34"/>
      <c r="L78" s="34"/>
      <c r="M78" s="34"/>
      <c r="N78" s="34"/>
      <c r="O78" s="35"/>
    </row>
    <row r="79" spans="1:15" ht="15" customHeight="1">
      <c r="A79" s="16"/>
      <c r="B79" s="16"/>
    </row>
    <row r="80" spans="1:15" ht="23.25" customHeight="1">
      <c r="A80" s="16"/>
      <c r="B80" s="16"/>
    </row>
    <row r="81" s="16" customFormat="1" ht="23.25" customHeight="1"/>
    <row r="82" s="16" customFormat="1" ht="23.25" customHeight="1"/>
    <row r="83" s="16" customFormat="1" ht="23.25" customHeight="1"/>
    <row r="84" s="16" customFormat="1"/>
    <row r="85" s="16" customFormat="1"/>
    <row r="86" s="16" customFormat="1"/>
  </sheetData>
  <sheetProtection algorithmName="SHA-512" hashValue="XMwimQzH798gB8FTAGpS9AWgZTOpG9P/a2G2LC9FaSId8WuK6Alrei1XoyMERc7tjut4hJQ6FjVfjbYtSNh0sQ==" saltValue="Fux3D+vkeTFRWNxi3Cpaaw==" spinCount="100000" sheet="1" objects="1" scenarios="1"/>
  <mergeCells count="86">
    <mergeCell ref="F35:O35"/>
    <mergeCell ref="F36:O36"/>
    <mergeCell ref="F32:H32"/>
    <mergeCell ref="I32:K32"/>
    <mergeCell ref="L32:M32"/>
    <mergeCell ref="F33:H33"/>
    <mergeCell ref="I33:K33"/>
    <mergeCell ref="L33:M33"/>
    <mergeCell ref="D32:E33"/>
    <mergeCell ref="F31:H31"/>
    <mergeCell ref="I31:K31"/>
    <mergeCell ref="L31:M31"/>
    <mergeCell ref="N26:O26"/>
    <mergeCell ref="F29:I29"/>
    <mergeCell ref="L29:O29"/>
    <mergeCell ref="F30:H30"/>
    <mergeCell ref="I30:K30"/>
    <mergeCell ref="L30:M30"/>
    <mergeCell ref="M4:M5"/>
    <mergeCell ref="C6:O6"/>
    <mergeCell ref="C8:O9"/>
    <mergeCell ref="L11:O11"/>
    <mergeCell ref="J16:O16"/>
    <mergeCell ref="J17:O17"/>
    <mergeCell ref="C26:E27"/>
    <mergeCell ref="C13:F13"/>
    <mergeCell ref="E64:O64"/>
    <mergeCell ref="D60:O60"/>
    <mergeCell ref="E62:O62"/>
    <mergeCell ref="E63:O63"/>
    <mergeCell ref="L19:O19"/>
    <mergeCell ref="C37:E37"/>
    <mergeCell ref="F37:O37"/>
    <mergeCell ref="C24:E25"/>
    <mergeCell ref="F24:L25"/>
    <mergeCell ref="M24:O24"/>
    <mergeCell ref="M25:O25"/>
    <mergeCell ref="C22:O22"/>
    <mergeCell ref="F26:K27"/>
    <mergeCell ref="C39:C42"/>
    <mergeCell ref="D40:G40"/>
    <mergeCell ref="J40:L40"/>
    <mergeCell ref="D42:G42"/>
    <mergeCell ref="J42:L42"/>
    <mergeCell ref="D39:G39"/>
    <mergeCell ref="H39:I39"/>
    <mergeCell ref="J39:L39"/>
    <mergeCell ref="D77:O77"/>
    <mergeCell ref="E68:O68"/>
    <mergeCell ref="D75:O75"/>
    <mergeCell ref="E65:O65"/>
    <mergeCell ref="E66:O66"/>
    <mergeCell ref="E67:O67"/>
    <mergeCell ref="E71:O71"/>
    <mergeCell ref="E72:O72"/>
    <mergeCell ref="E73:O73"/>
    <mergeCell ref="E74:O74"/>
    <mergeCell ref="E69:O69"/>
    <mergeCell ref="E70:O70"/>
    <mergeCell ref="D76:O76"/>
    <mergeCell ref="M39:O39"/>
    <mergeCell ref="D41:G41"/>
    <mergeCell ref="J41:L41"/>
    <mergeCell ref="M41:N41"/>
    <mergeCell ref="D59:O59"/>
    <mergeCell ref="D56:O56"/>
    <mergeCell ref="D43:G43"/>
    <mergeCell ref="M42:N42"/>
    <mergeCell ref="J43:L43"/>
    <mergeCell ref="M43:N43"/>
    <mergeCell ref="M40:N40"/>
    <mergeCell ref="D44:G44"/>
    <mergeCell ref="D57:O57"/>
    <mergeCell ref="D58:O58"/>
    <mergeCell ref="E61:O61"/>
    <mergeCell ref="J44:L44"/>
    <mergeCell ref="M44:N44"/>
    <mergeCell ref="C50:E50"/>
    <mergeCell ref="C52:O52"/>
    <mergeCell ref="D55:O55"/>
    <mergeCell ref="C45:I45"/>
    <mergeCell ref="D46:I47"/>
    <mergeCell ref="J46:L46"/>
    <mergeCell ref="J47:L47"/>
    <mergeCell ref="D48:I48"/>
    <mergeCell ref="D49:O49"/>
  </mergeCells>
  <phoneticPr fontId="3"/>
  <printOptions horizontalCentered="1"/>
  <pageMargins left="0.6692913385826772" right="0.62992125984251968" top="0.55118110236220474" bottom="0.55118110236220474" header="0" footer="0.51181102362204722"/>
  <pageSetup paperSize="9" scale="85" fitToWidth="0" orientation="portrait" r:id="rId1"/>
  <headerFooter alignWithMargins="0"/>
  <rowBreaks count="1" manualBreakCount="1">
    <brk id="51" min="2"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表紙</vt:lpstr>
      <vt:lpstr>ｱ.特管廃油</vt:lpstr>
      <vt:lpstr>ｲ.特管廃酸</vt:lpstr>
      <vt:lpstr>ｳ.特管廃ｱﾙｶﾘ</vt:lpstr>
      <vt:lpstr>ｴ.感染性廃棄物</vt:lpstr>
      <vt:lpstr>ｵ.廃PCB等</vt:lpstr>
      <vt:lpstr>ｶ.PCB汚染物</vt:lpstr>
      <vt:lpstr>ｷ.PCB処理物</vt:lpstr>
      <vt:lpstr>ｸ.指定下水汚泥</vt:lpstr>
      <vt:lpstr>ｹ.有害鉱さい</vt:lpstr>
      <vt:lpstr>ｺ.廃石綿等</vt:lpstr>
      <vt:lpstr>ｻ.有害ばいじん</vt:lpstr>
      <vt:lpstr>ｼ.有害燃え殻</vt:lpstr>
      <vt:lpstr>ｽ.有害廃油</vt:lpstr>
      <vt:lpstr>ｾ.有害汚泥</vt:lpstr>
      <vt:lpstr>ｿ.有害廃酸</vt:lpstr>
      <vt:lpstr>ﾀ.有害廃ｱﾙｶﾘ</vt:lpstr>
      <vt:lpstr>ﾁ.廃水銀等</vt:lpstr>
      <vt:lpstr>別紙</vt:lpstr>
      <vt:lpstr>印刷用表紙</vt:lpstr>
      <vt:lpstr>ｱ.特管廃油!Print_Area</vt:lpstr>
      <vt:lpstr>ｲ.特管廃酸!Print_Area</vt:lpstr>
      <vt:lpstr>ｳ.特管廃ｱﾙｶﾘ!Print_Area</vt:lpstr>
      <vt:lpstr>ｴ.感染性廃棄物!Print_Area</vt:lpstr>
      <vt:lpstr>ｵ.廃PCB等!Print_Area</vt:lpstr>
      <vt:lpstr>ｶ.PCB汚染物!Print_Area</vt:lpstr>
      <vt:lpstr>ｷ.PCB処理物!Print_Area</vt:lpstr>
      <vt:lpstr>ｸ.指定下水汚泥!Print_Area</vt:lpstr>
      <vt:lpstr>ｹ.有害鉱さい!Print_Area</vt:lpstr>
      <vt:lpstr>ｺ.廃石綿等!Print_Area</vt:lpstr>
      <vt:lpstr>ｻ.有害ばいじん!Print_Area</vt:lpstr>
      <vt:lpstr>ｼ.有害燃え殻!Print_Area</vt:lpstr>
      <vt:lpstr>ｽ.有害廃油!Print_Area</vt:lpstr>
      <vt:lpstr>ｾ.有害汚泥!Print_Area</vt:lpstr>
      <vt:lpstr>ｿ.有害廃酸!Print_Area</vt:lpstr>
      <vt:lpstr>ﾀ.有害廃ｱﾙｶﾘ!Print_Area</vt:lpstr>
      <vt:lpstr>ﾁ.廃水銀等!Print_Area</vt:lpstr>
      <vt:lpstr>印刷用表紙!Print_Area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2013-03-13T16:51:42Z</cp:lastPrinted>
  <dcterms:created xsi:type="dcterms:W3CDTF">2011-02-09T09:36:10Z</dcterms:created>
  <dcterms:modified xsi:type="dcterms:W3CDTF">2026-06-26T00:39:49Z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2024-11-30T16:01:35Z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a074b3e6-89d7-4328-aac9-beb5399c6690</vt:lpwstr>
  </property>
  <property fmtid="{D5CDD505-2E9C-101B-9397-08002B2CF9AE}" pid="8" name="MSIP_Label_e3679394-fcd4-48c1-82f3-c1b8601692ff_ContentBits">
    <vt:lpwstr>0</vt:lpwstr>
  </property>
</Properties>
</file>