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024EA1D-7A1F-4BF9-A483-A93030933CC7}"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107" i="95" l="1"/>
  <c r="V92"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<sst xmlns="http://schemas.openxmlformats.org/spreadsheetml/2006/main" count="2779" uniqueCount="441">
  <si>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</si>
  <si>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</si>
  <si>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</si>
  <si>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</si>
  <si>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</si>
  <si>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</si>
  <si>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</si>
  <si>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</si>
  <si>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</si>
  <si>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</si>
  <si>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</si>
  <si>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</si>
  <si>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</si>
  <si>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</si>
  <si>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</si>
  <si>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</si>
  <si>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</si>
  <si>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</si>
  <si>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</si>
  <si>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</si>
  <si>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</si>
  <si>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</si>
  <si>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</si>
  <si>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</si>
  <si>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</si>
  <si>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</si>
  <si>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</si>
  <si>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</si>
  <si>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</si>
  <si>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</si>
  <si>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</si>
  <si>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</si>
  <si>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</si>
  <si>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</si>
  <si>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</si>
  <si>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</si>
  <si>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</si>
  <si>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</si>
  <si>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</si>
  <si>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</si>
  <si>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</si>
  <si>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</si>
  <si>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</si>
  <si>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</si>
  <si>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</si>
  <si>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</si>
  <si>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</si>
  <si>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</si>
  <si>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</si>
  <si>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</si>
  <si>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</si>
  <si>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</si>
  <si>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</si>
  <si>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</si>
  <si>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</si>
  <si>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</si>
  <si>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</si>
  <si>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</si>
  <si>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</si>
  <si>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</si>
  <si>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</si>
  <si>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</si>
  <si>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</si>
  <si>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</si>
  <si>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</si>
  <si>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</si>
  <si>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</si>
  <si>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</si>
  <si>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</si>
  <si>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</si>
  <si>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</si>
  <si>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</si>
  <si>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</si>
  <si>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</si>
  <si>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</si>
  <si>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</si>
  <si>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</si>
  <si>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</si>
  <si>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</si>
  <si>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</si>
  <si>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</si>
  <si>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</si>
  <si>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</si>
  <si>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</si>
  <si>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</si>
  <si>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</si>
  <si>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</si>
  <si>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</si>
  <si>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</si>
  <si>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</si>
  <si>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</si>
  <si>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</si>
  <si>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</si>
  <si>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</si>
  <si>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</si>
  <si>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</si>
  <si>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</si>
  <si>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</si>
  <si>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</si>
  <si>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</si>
  <si>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</si>
  <si>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</si>
  <si>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</si>
  <si>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</si>
  <si>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</si>
  <si>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</si>
  <si>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</si>
  <si>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</si>
  <si>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</si>
  <si>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</si>
  <si>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</si>
  <si>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</si>
  <si>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</si>
  <si>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</si>
  <si>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</si>
  <si>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</si>
  <si>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</si>
  <si>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</si>
  <si>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</si>
  <si>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</si>
  <si>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</si>
  <si>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</si>
  <si>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</si>
  <si>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</si>
  <si>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</si>
  <si>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</si>
  <si>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</si>
  <si>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</si>
  <si>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</si>
  <si>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</si>
  <si>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</si>
  <si>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</si>
  <si>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</si>
  <si>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</si>
  <si>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</si>
  <si>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</si>
  <si>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</si>
  <si>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</si>
  <si>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</si>
  <si>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</si>
  <si>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</si>
  <si>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</si>
  <si>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</si>
  <si>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</si>
  <si>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</si>
  <si>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</si>
  <si>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</si>
  <si>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</si>
  <si>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</si>
  <si>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</si>
  <si>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</si>
  <si>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</si>
  <si>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</si>
  <si>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</si>
  <si>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</si>
  <si>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</si>
  <si>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</si>
  <si>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</si>
  <si>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</si>
  <si>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</si>
  <si>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</si>
  <si>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</si>
  <si>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</si>
  <si>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</si>
  <si>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</si>
  <si>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</si>
  <si>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</si>
  <si>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</si>
  <si>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</si>
  <si>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</si>
  <si>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</si>
  <si>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</si>
  <si>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</si>
  <si>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</si>
  <si>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</si>
  <si>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</si>
  <si>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</si>
  <si>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</si>
  <si>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</si>
  <si>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</si>
  <si>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</si>
  <si>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</si>
  <si>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</si>
  <si>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</si>
  <si>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</si>
  <si>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</si>
  <si>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</si>
  <si>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</si>
  <si>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</si>
  <si>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</si>
  <si>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</si>
  <si>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</si>
  <si>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</si>
  <si>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</si>
  <si>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</si>
  <si>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</si>
  <si>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</si>
  <si>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</si>
  <si>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</si>
  <si>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</si>
  <si>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</si>
  <si>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</si>
  <si>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</si>
  <si>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</si>
  <si>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</si>
  <si>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</si>
  <si>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</si>
  <si>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</si>
  <si>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</si>
  <si>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</si>
  <si>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</si>
  <si>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</si>
  <si>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</si>
  <si>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</si>
  <si>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</si>
  <si>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</si>
  <si>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</si>
  <si>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</si>
  <si>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</si>
  <si>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</si>
  <si>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</si>
  <si>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</si>
  <si>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</si>
  <si>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</si>
  <si>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</si>
  <si>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</si>
  <si>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</si>
  <si>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</si>
  <si>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</si>
  <si>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</si>
  <si>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</si>
  <si>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</si>
  <si>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</si>
  <si>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</si>
  <si>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</si>
  <si>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</si>
  <si>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</si>
  <si>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</si>
  <si>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</si>
  <si>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</si>
  <si>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</si>
  <si>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</si>
  <si>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</si>
  <si>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</si>
  <si>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</si>
  <si>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</si>
  <si>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</si>
  <si>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</si>
  <si>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</si>
  <si>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</si>
  <si>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</si>
  <si>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</si>
  <si>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</si>
  <si>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</si>
  <si>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</si>
  <si>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</si>
  <si>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</si>
  <si>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</si>
  <si>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</si>
  <si>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</si>
  <si>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</si>
  <si>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</si>
  <si>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</si>
  <si>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</si>
  <si>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</si>
  <si>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</si>
  <si>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</si>
  <si>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</si>
  <si>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</si>
  <si>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</si>
  <si>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</si>
  <si>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</si>
  <si>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</si>
  <si>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</si>
  <si>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</si>
  <si>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</si>
  <si>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</si>
  <si>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</si>
  <si>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</si>
  <si>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</si>
  <si>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</si>
  <si>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</si>
  <si>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</si>
  <si>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</si>
  <si>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</si>
  <si>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</si>
  <si>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</si>
  <si>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</si>
  <si>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</si>
  <si>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</si>
  <si>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</si>
  <si>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</si>
  <si>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</si>
  <si>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</si>
  <si>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</si>
  <si>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</si>
  <si>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</si>
  <si>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</si>
  <si>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</si>
  <si>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</si>
  <si>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</si>
  <si>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</si>
  <si>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</si>
  <si>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</si>
  <si>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</si>
  <si>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</si>
  <si>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</si>
  <si>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</si>
  <si>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</si>
  <si>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</si>
  <si>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</si>
  <si>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</si>
  <si>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</si>
  <si>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</si>
  <si>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</si>
  <si>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</si>
  <si>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</si>
  <si>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</si>
  <si>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</si>
  <si>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</si>
  <si>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</si>
  <si>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</si>
  <si>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</si>
  <si>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</si>
  <si>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</si>
  <si>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</si>
  <si>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</si>
  <si>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</si>
  <si>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</si>
  <si>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</si>
  <si>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</si>
  <si>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</si>
  <si>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</si>
  <si>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</si>
  <si>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</si>
  <si>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</si>
  <si>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</si>
  <si>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</si>
  <si>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</si>
  <si>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</si>
  <si>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</si>
  <si>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</si>
  <si>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</si>
  <si>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</si>
  <si>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</si>
  <si>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</si>
  <si>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</si>
  <si>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</si>
  <si>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</si>
  <si>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</si>
  <si>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</si>
  <si>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</si>
  <si>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</si>
  <si>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</si>
  <si>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</si>
  <si>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</si>
  <si>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</si>
  <si>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</si>
  <si>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</si>
  <si>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</si>
  <si>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</si>
  <si>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</si>
  <si>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</si>
  <si>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</si>
  <si>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</si>
  <si>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</si>
  <si>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</si>
  <si>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</si>
  <si>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</si>
  <si>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</si>
  <si>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</si>
  <si>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</si>
  <si>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</si>
  <si>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</si>
  <si>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</si>
  <si>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</si>
  <si>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</si>
  <si>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</si>
  <si>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</si>
  <si>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</si>
  <si>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</si>
  <si>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</si>
  <si>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</si>
  <si>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</si>
  <si>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</si>
  <si>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</si>
  <si>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</si>
  <si>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</si>
  <si>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</si>
  <si>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</si>
  <si>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</si>
  <si>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</si>
  <si>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</si>
  <si>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</si>
  <si>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</si>
  <si>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</si>
  <si>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</si>
  <si>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</si>
  <si>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</si>
  <si>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</si>
  <si>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</si>
  <si>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</si>
  <si>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</si>
  <si>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</si>
  <si>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</si>
  <si>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</si>
  <si>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</si>
  <si>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</si>
  <si>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</si>
  <si>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</si>
  <si>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</si>
  <si>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</si>
  <si>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</si>
  <si>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</si>
  <si>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</si>
  <si>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</si>
  <si>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</si>
  <si>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</si>
  <si>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</si>
  <si>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</si>
  <si>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045-253-2245</t>
    <phoneticPr fontId="3"/>
  </si>
  <si>
    <t>（別紙-1）添付</t>
    <phoneticPr fontId="3"/>
  </si>
  <si>
    <t>（別紙-2）添付</t>
    <phoneticPr fontId="3"/>
  </si>
  <si>
    <t>・特別管理産業廃棄物（主に廃石綿等）の事前調査実施・確認</t>
    <phoneticPr fontId="3"/>
  </si>
  <si>
    <t>・作業所の建築物・工作物の改修・解体状況により処理予定（解体等工事案件受注件数による）</t>
    <phoneticPr fontId="3"/>
  </si>
  <si>
    <t>・副産物（主に廃石綿等）研修・教育の実施
・産業廃棄物と特別管理産業廃棄物の置場を明確に区分及び飛散防止・流出浸透防止</t>
    <phoneticPr fontId="3"/>
  </si>
  <si>
    <t>・取組実積無し</t>
    <phoneticPr fontId="3"/>
  </si>
  <si>
    <t>・取組予定無し</t>
    <phoneticPr fontId="3"/>
  </si>
  <si>
    <t>・特別管理産業廃棄物の種類・性状に応じた適正な委託先の選定
・既存及び新規委託先施設の周辺状況や処理方法などの定期的な確認
・副産物（主に廃石綿等）研修・教育の実施
・評価が高く優良認定で実績のある処分先の選定及び委託契約締結</t>
    <rPh sb="23" eb="26">
      <t>イタクサキ</t>
    </rPh>
    <rPh sb="101" eb="102">
      <t>サキ</t>
    </rPh>
    <rPh sb="105" eb="106">
      <t>オヨ</t>
    </rPh>
    <rPh sb="107" eb="109">
      <t>イタク</t>
    </rPh>
    <phoneticPr fontId="3"/>
  </si>
  <si>
    <t>・特別管理産業廃棄物の種類・性状に応じた適正な委託先の選定
・既存及び新規委託先施設の周辺状況や処理方法などの定期的な確認
・副産物（主に廃石綿等）研修・教育の実施
・評価が高く優良認定で実績のある処分先の選定及び委託契約締結</t>
    <rPh sb="23" eb="26">
      <t>イタクサキ</t>
    </rPh>
    <phoneticPr fontId="3"/>
  </si>
  <si>
    <t>・電子マニフェスト運用中
・電子マニフェスト対応（ＪＷＮＥＴ加盟）する委託先との契約を締結</t>
    <rPh sb="35" eb="38">
      <t>イタクサキ</t>
    </rPh>
    <phoneticPr fontId="3"/>
  </si>
  <si>
    <t>横浜市中区吉田町65番地
清水建設株式会社　横浜支店</t>
    <phoneticPr fontId="3"/>
  </si>
  <si>
    <t>執行役員支店長　富永　秀行</t>
    <phoneticPr fontId="3"/>
  </si>
  <si>
    <t>清水建設株式会社　横浜支店</t>
    <phoneticPr fontId="3"/>
  </si>
  <si>
    <t>横浜市中区吉田町65番地</t>
    <phoneticPr fontId="3"/>
  </si>
  <si>
    <t>045-261-3981</t>
    <phoneticPr fontId="3"/>
  </si>
  <si>
    <t>横浜市長</t>
    <phoneticPr fontId="3"/>
  </si>
  <si>
    <t>Ｄ－建設業</t>
    <phoneticPr fontId="3"/>
  </si>
  <si>
    <t>総合工事業</t>
    <phoneticPr fontId="3"/>
  </si>
  <si>
    <t>569名</t>
    <phoneticPr fontId="3"/>
  </si>
  <si>
    <t>令和  7年   6月  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</si>
</sst>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zoomScaleNormal="100" zoomScaleSheetLayoutView="100" workbookViewId="0">
      <selection activeCell="C27" sqref="C27"/>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440</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436</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431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432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435</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433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2188</v>
      </c>
      <c r="Q49" s="702"/>
      <c r="R49" s="702"/>
      <c r="S49" s="702"/>
      <c r="T49" s="702"/>
      <c r="U49" s="703"/>
    </row>
    <row r="50" spans="3:23" ht="26.25" customHeight="1">
      <c r="C50" s="662" t="s">
        <v>11</v>
      </c>
      <c r="D50" s="714"/>
      <c r="E50" s="715"/>
      <c r="F50" s="613" t="s">
        <v>434</v>
      </c>
      <c r="G50" s="614"/>
      <c r="H50" s="614"/>
      <c r="I50" s="614"/>
      <c r="J50" s="614"/>
      <c r="K50" s="614"/>
      <c r="L50" s="614"/>
      <c r="M50" s="614"/>
      <c r="N50" s="568" t="s">
        <v>131</v>
      </c>
      <c r="O50" s="572"/>
      <c r="P50" s="572"/>
      <c r="Q50" s="704" t="s">
        <v>420</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437</v>
      </c>
      <c r="G54" s="695"/>
      <c r="H54" s="695"/>
      <c r="I54" s="695"/>
      <c r="J54" s="695"/>
      <c r="K54" s="695"/>
      <c r="L54" s="33" t="s">
        <v>48</v>
      </c>
      <c r="M54" s="33"/>
      <c r="N54" s="696" t="s">
        <v>438</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v>97217</v>
      </c>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t="s">
        <v>439</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421</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422</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61.5</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423</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1</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20</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424</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425</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425</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t="s">
        <v>426</v>
      </c>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t="s">
        <v>427</v>
      </c>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t="s">
        <v>426</v>
      </c>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t="s">
        <v>427</v>
      </c>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t="s">
        <v>426</v>
      </c>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t="s">
        <v>427</v>
      </c>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61.5</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t="str">
        <f>+別紙!X15</f>
        <v>0</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t="s">
        <v>428</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20</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15</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429</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61.5</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t="s">
        <v>430</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20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61.5</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20</v>
      </c>
      <c r="P27" s="841"/>
      <c r="Q27" s="841"/>
      <c r="R27" s="841"/>
      <c r="S27" s="54" t="s">
        <v>38</v>
      </c>
      <c r="T27" s="75"/>
      <c r="U27" s="75"/>
      <c r="X27" s="73" t="s">
        <v>39</v>
      </c>
      <c r="Y27" s="76"/>
      <c r="AG27" s="63"/>
      <c r="AH27" s="63"/>
      <c r="AI27" s="63"/>
      <c r="AJ27" s="63"/>
      <c r="AK27" s="811">
        <f>+AG18+O27</f>
        <v>20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61.5</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v>15</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v>20</v>
      </c>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清水建設株式会社　横浜支店</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61.5</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61.5</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t="str">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t="str">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t="str">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t="str">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61.5</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61.5</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t="str">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t="str">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t="str">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t="str">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20</v>
      </c>
      <c r="Q19" s="502">
        <f t="shared" si="1"/>
        <v>0</v>
      </c>
      <c r="R19" s="502">
        <f t="shared" si="1"/>
        <v>0</v>
      </c>
      <c r="S19" s="502">
        <f t="shared" si="1"/>
        <v>0</v>
      </c>
      <c r="T19" s="502">
        <f t="shared" si="1"/>
        <v>0</v>
      </c>
      <c r="U19" s="502">
        <f t="shared" si="1"/>
        <v>0</v>
      </c>
      <c r="V19" s="502">
        <f t="shared" si="1"/>
        <v>0</v>
      </c>
      <c r="W19" s="502">
        <f>+W37+W25+W23+W22+W21-W20</f>
        <v>0</v>
      </c>
      <c r="X19" s="511">
        <f>SUM(G19:W19)</f>
        <v>20</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20</v>
      </c>
      <c r="Q37" s="534">
        <f t="shared" si="7"/>
        <v>0</v>
      </c>
      <c r="R37" s="534">
        <f t="shared" si="7"/>
        <v>0</v>
      </c>
      <c r="S37" s="534">
        <f t="shared" si="7"/>
        <v>0</v>
      </c>
      <c r="T37" s="534">
        <f t="shared" si="7"/>
        <v>0</v>
      </c>
      <c r="U37" s="534">
        <f t="shared" si="7"/>
        <v>0</v>
      </c>
      <c r="V37" s="534">
        <f t="shared" si="7"/>
        <v>0</v>
      </c>
      <c r="W37" s="534">
        <f>+W38+W42</f>
        <v>0</v>
      </c>
      <c r="X37" s="535">
        <f t="shared" si="2"/>
        <v>20</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20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20</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20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20</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15</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15</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0</v>
      </c>
      <c r="L55" s="544">
        <f t="shared" si="9"/>
        <v>0</v>
      </c>
      <c r="M55" s="544">
        <f t="shared" si="9"/>
        <v>0</v>
      </c>
      <c r="N55" s="544">
        <f t="shared" si="9"/>
        <v>0</v>
      </c>
      <c r="O55" s="544">
        <f t="shared" si="9"/>
        <v>0</v>
      </c>
      <c r="P55" s="544">
        <f t="shared" si="9"/>
        <v>81.5</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清水建設株式会社　横浜支店</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 zoomScale="115" zoomScaleNormal="100" zoomScaleSheetLayoutView="115" workbookViewId="0">
      <selection activeCell="C3" sqref="C3"/>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7年   6月  20日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横浜市中区吉田町65番地
清水建設株式会社　横浜支店</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執行役員支店長　富永　秀行</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045-261-3981</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清水建設株式会社　横浜支店</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2188</v>
      </c>
      <c r="Q25" s="999"/>
      <c r="R25" s="999"/>
      <c r="S25" s="999"/>
      <c r="T25" s="999"/>
      <c r="U25" s="1000"/>
    </row>
    <row r="26" spans="1:23" ht="26.25" customHeight="1">
      <c r="C26" s="989" t="s">
        <v>11</v>
      </c>
      <c r="D26" s="990"/>
      <c r="E26" s="991"/>
      <c r="F26" s="1041" t="str">
        <f>+表紙!F50</f>
        <v>横浜市中区吉田町65番地</v>
      </c>
      <c r="G26" s="1042"/>
      <c r="H26" s="1042"/>
      <c r="I26" s="1042"/>
      <c r="J26" s="1042"/>
      <c r="K26" s="1042"/>
      <c r="L26" s="1042"/>
      <c r="M26" s="1042"/>
      <c r="N26" s="130" t="s">
        <v>131</v>
      </c>
      <c r="O26" s="409"/>
      <c r="P26" s="409"/>
      <c r="Q26" s="1001" t="str">
        <f>IF(+表紙!Q50="","",+表紙!Q50)</f>
        <v>045-253-2245</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Ｄ－建設業</v>
      </c>
      <c r="G30" s="1006"/>
      <c r="H30" s="1006"/>
      <c r="I30" s="1006"/>
      <c r="J30" s="1006"/>
      <c r="K30" s="1006"/>
      <c r="L30" s="276" t="s">
        <v>48</v>
      </c>
      <c r="M30" s="276"/>
      <c r="N30" s="1007" t="str">
        <f>IF(COUNTA(表紙!N54)=1,+表紙!N54,"")</f>
        <v>総合工事業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f>IF(+表紙!N56="","",+表紙!N56)</f>
        <v>97217</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t="str">
        <f>IF(+表紙!F61="","",+表紙!F61)</f>
        <v>569名</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（別紙-1）添付</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61.5</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・特別管理産業廃棄物（主に廃石綿等）の事前調査実施・確認</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1</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20</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・作業所の建築物・工作物の改修・解体状況により処理予定（解体等工事案件受注件数による）</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・副産物（主に廃石綿等）研修・教育の実施
・産業廃棄物と特別管理産業廃棄物の置場を明確に区分及び飛散防止・流出浸透防止</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・副産物（主に廃石綿等）研修・教育の実施
・産業廃棄物と特別管理産業廃棄物の置場を明確に区分及び飛散防止・流出浸透防止</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・取組実積無し</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・取組予定無し</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・取組実積無し</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・取組予定無し</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・取組実積無し</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・取組予定無し</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61.5</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t="str">
        <f>+表紙!K209</f>
        <v>0</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t="str">
        <f>+表紙!K210</f>
        <v>0</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・特別管理産業廃棄物の種類・性状に応じた適正な委託先の選定
・既存及び新規委託先施設の周辺状況や処理方法などの定期的な確認
・副産物（主に廃石綿等）研修・教育の実施
・評価が高く優良認定で実績のある処分先の選定及び委託契約締結</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20</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15</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・特別管理産業廃棄物の種類・性状に応じた適正な委託先の選定
・既存及び新規委託先施設の周辺状況や処理方法などの定期的な確認
・副産物（主に廃石綿等）研修・教育の実施
・評価が高く優良認定で実績のある処分先の選定及び委託契約締結</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61.5</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・電子マニフェスト運用中
・電子マニフェスト対応（ＪＷＮＥＴ加盟）する委託先との契約を締結</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清水建設株式会社　横浜支店</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2025-06-16T09:20:12Z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