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13A2C386-C59C-4553-8B7A-A2341E501104}"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040" tabRatio="899" firstSheet="12"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<sst xmlns="http://schemas.openxmlformats.org/spreadsheetml/2006/main" count="3181" uniqueCount="463">
  <si>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</si>
  <si>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</si>
  <si>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</si>
  <si>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</si>
  <si>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</si>
  <si>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</si>
  <si>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</si>
  <si>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</si>
  <si>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</si>
  <si>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</si>
  <si>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</si>
  <si>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</si>
  <si>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</si>
  <si>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</si>
  <si>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</si>
  <si>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</si>
  <si>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</si>
  <si>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</si>
  <si>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</si>
  <si>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</si>
  <si>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</si>
  <si>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</si>
  <si>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</si>
  <si>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</si>
  <si>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</si>
  <si>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</si>
  <si>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</si>
  <si>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</si>
  <si>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</si>
  <si>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</si>
  <si>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</si>
  <si>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</si>
  <si>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</si>
  <si>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</si>
  <si>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</si>
  <si>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</si>
  <si>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</si>
  <si>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</si>
  <si>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</si>
  <si>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</si>
  <si>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</si>
  <si>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</si>
  <si>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</si>
  <si>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</si>
  <si>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</si>
  <si>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</si>
  <si>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</si>
  <si>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</si>
  <si>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</si>
  <si>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</si>
  <si>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</si>
  <si>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</si>
  <si>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</si>
  <si>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</si>
  <si>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</si>
  <si>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</si>
  <si>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</si>
  <si>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</si>
  <si>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</si>
  <si>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</si>
  <si>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</si>
  <si>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</si>
  <si>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</si>
  <si>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</si>
  <si>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</si>
  <si>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</si>
  <si>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</si>
  <si>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</si>
  <si>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</si>
  <si>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</si>
  <si>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</si>
  <si>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</si>
  <si>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</si>
  <si>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</si>
  <si>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</si>
  <si>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</si>
  <si>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</si>
  <si>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</si>
  <si>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</si>
  <si>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</si>
  <si>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</si>
  <si>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</si>
  <si>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</si>
  <si>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</si>
  <si>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</si>
  <si>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</si>
  <si>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</si>
  <si>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</si>
  <si>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</si>
  <si>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</si>
  <si>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</si>
  <si>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</si>
  <si>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</si>
  <si>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</si>
  <si>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</si>
  <si>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</si>
  <si>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</si>
  <si>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</si>
  <si>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</si>
  <si>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</si>
  <si>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</si>
  <si>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</si>
  <si>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</si>
  <si>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</si>
  <si>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</si>
  <si>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</si>
  <si>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</si>
  <si>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</si>
  <si>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</si>
  <si>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</si>
  <si>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</si>
  <si>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</si>
  <si>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</si>
  <si>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</si>
  <si>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</si>
  <si>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</si>
  <si>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</si>
  <si>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</si>
  <si>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</si>
  <si>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</si>
  <si>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</si>
  <si>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</si>
  <si>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</si>
  <si>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</si>
  <si>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</si>
  <si>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</si>
  <si>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</si>
  <si>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</si>
  <si>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</si>
  <si>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</si>
  <si>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</si>
  <si>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</si>
  <si>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</si>
  <si>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</si>
  <si>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</si>
  <si>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</si>
  <si>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</si>
  <si>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</si>
  <si>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</si>
  <si>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</si>
  <si>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</si>
  <si>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</si>
  <si>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</si>
  <si>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</si>
  <si>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</si>
  <si>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</si>
  <si>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</si>
  <si>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</si>
  <si>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</si>
  <si>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</si>
  <si>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</si>
  <si>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</si>
  <si>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</si>
  <si>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</si>
  <si>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</si>
  <si>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</si>
  <si>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</si>
  <si>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</si>
  <si>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</si>
  <si>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</si>
  <si>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</si>
  <si>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</si>
  <si>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</si>
  <si>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</si>
  <si>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</si>
  <si>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</si>
  <si>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</si>
  <si>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</si>
  <si>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</si>
  <si>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</si>
  <si>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</si>
  <si>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</si>
  <si>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</si>
  <si>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</si>
  <si>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</si>
  <si>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</si>
  <si>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</si>
  <si>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</si>
  <si>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</si>
  <si>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</si>
  <si>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</si>
  <si>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</si>
  <si>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</si>
  <si>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</si>
  <si>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</si>
  <si>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</si>
  <si>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</si>
  <si>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</si>
  <si>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</si>
  <si>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</si>
  <si>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</si>
  <si>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</si>
  <si>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</si>
  <si>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</si>
  <si>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</si>
  <si>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</si>
  <si>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</si>
  <si>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</si>
  <si>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</si>
  <si>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</si>
  <si>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</si>
  <si>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</si>
  <si>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</si>
  <si>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</si>
  <si>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</si>
  <si>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</si>
  <si>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</si>
  <si>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</si>
  <si>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</si>
  <si>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</si>
  <si>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</si>
  <si>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</si>
  <si>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</si>
  <si>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</si>
  <si>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</si>
  <si>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</si>
  <si>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</si>
  <si>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</si>
  <si>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</si>
  <si>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</si>
  <si>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</si>
  <si>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</si>
  <si>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</si>
  <si>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</si>
  <si>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</si>
  <si>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</si>
  <si>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</si>
  <si>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</si>
  <si>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</si>
  <si>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</si>
  <si>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</si>
  <si>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</si>
  <si>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</si>
  <si>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</si>
  <si>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</si>
  <si>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</si>
  <si>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</si>
  <si>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</si>
  <si>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</si>
  <si>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</si>
  <si>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</si>
  <si>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</si>
  <si>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</si>
  <si>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</si>
  <si>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</si>
  <si>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</si>
  <si>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</si>
  <si>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</si>
  <si>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</si>
  <si>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</si>
  <si>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</si>
  <si>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</si>
  <si>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</si>
  <si>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</si>
  <si>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</si>
  <si>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</si>
  <si>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</si>
  <si>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</si>
  <si>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</si>
  <si>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</si>
  <si>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</si>
  <si>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</si>
  <si>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</si>
  <si>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</si>
  <si>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</si>
  <si>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</si>
  <si>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</si>
  <si>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</si>
  <si>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</si>
  <si>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</si>
  <si>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</si>
  <si>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</si>
  <si>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</si>
  <si>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</si>
  <si>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</si>
  <si>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</si>
  <si>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</si>
  <si>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</si>
  <si>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</si>
  <si>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</si>
  <si>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</si>
  <si>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</si>
  <si>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</si>
  <si>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</si>
  <si>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</si>
  <si>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</si>
  <si>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</si>
  <si>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</si>
  <si>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</si>
  <si>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</si>
  <si>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</si>
  <si>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</si>
  <si>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</si>
  <si>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</si>
  <si>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</si>
  <si>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</si>
  <si>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</si>
  <si>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</si>
  <si>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</si>
  <si>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</si>
  <si>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</si>
  <si>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</si>
  <si>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</si>
  <si>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</si>
  <si>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</si>
  <si>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</si>
  <si>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</si>
  <si>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</si>
  <si>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</si>
  <si>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</si>
  <si>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</si>
  <si>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</si>
  <si>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</si>
  <si>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</si>
  <si>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</si>
  <si>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</si>
  <si>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</si>
  <si>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</si>
  <si>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</si>
  <si>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</si>
  <si>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</si>
  <si>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</si>
  <si>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</si>
  <si>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</si>
  <si>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</si>
  <si>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</si>
  <si>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</si>
  <si>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</si>
  <si>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</si>
  <si>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</si>
  <si>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</si>
  <si>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</si>
  <si>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</si>
  <si>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</si>
  <si>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</si>
  <si>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</si>
  <si>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</si>
  <si>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</si>
  <si>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</si>
  <si>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</si>
  <si>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</si>
  <si>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</si>
  <si>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</si>
  <si>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</si>
  <si>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</si>
  <si>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</si>
  <si>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</si>
  <si>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</si>
  <si>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</si>
  <si>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</si>
  <si>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</si>
  <si>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</si>
  <si>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</si>
  <si>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</si>
  <si>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</si>
  <si>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</si>
  <si>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</si>
  <si>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</si>
  <si>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</si>
  <si>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</si>
  <si>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</si>
  <si>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</si>
  <si>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</si>
  <si>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</si>
  <si>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</si>
  <si>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</si>
  <si>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</si>
  <si>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</si>
  <si>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</si>
  <si>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</si>
  <si>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</si>
  <si>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</si>
  <si>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</si>
  <si>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</si>
  <si>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</si>
  <si>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</si>
  <si>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</si>
  <si>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</si>
  <si>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</si>
  <si>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</si>
  <si>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</si>
  <si>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</si>
  <si>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</si>
  <si>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</si>
  <si>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</si>
  <si>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</si>
  <si>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</si>
  <si>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</si>
  <si>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</si>
  <si>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</si>
  <si>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</si>
  <si>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</si>
  <si>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</si>
  <si>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</si>
  <si>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</si>
  <si>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</si>
  <si>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</si>
  <si>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</si>
  <si>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</si>
  <si>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</si>
  <si>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</si>
  <si>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</si>
  <si>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</si>
  <si>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</si>
  <si>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</si>
  <si>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</si>
  <si>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</si>
  <si>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</si>
  <si>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</si>
  <si>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</si>
  <si>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</si>
  <si>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</si>
  <si>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</si>
  <si>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</si>
  <si>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</si>
  <si>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</si>
  <si>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</si>
  <si>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</si>
  <si>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</si>
  <si>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</si>
  <si>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</si>
  <si>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</si>
  <si>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</si>
  <si>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</si>
  <si>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</si>
  <si>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</si>
  <si>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</si>
  <si>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</si>
  <si>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</si>
  <si>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</si>
  <si>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</si>
  <si>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</si>
  <si>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</si>
  <si>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</si>
  <si>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</si>
  <si>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</si>
  <si>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</si>
  <si>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</si>
  <si>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</si>
  <si>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</si>
  <si>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</si>
  <si>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</si>
  <si>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</si>
  <si>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</si>
  <si>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</si>
  <si>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</si>
  <si>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 年  6月  23日</t>
    <phoneticPr fontId="3"/>
  </si>
  <si>
    <t>横浜市都筑区佐江戸町432</t>
    <rPh sb="0" eb="10">
      <t>ヨコハマシツヅキクサエドチョウ</t>
    </rPh>
    <phoneticPr fontId="3"/>
  </si>
  <si>
    <t>株式会社　佐藤渡辺　復旧第二営業所　所長　仲田　孝宏</t>
    <rPh sb="0" eb="4">
      <t>カブシキガイシャ</t>
    </rPh>
    <rPh sb="5" eb="9">
      <t>サトウワタナベ</t>
    </rPh>
    <rPh sb="10" eb="17">
      <t>フ</t>
    </rPh>
    <rPh sb="18" eb="20">
      <t>ショチョウ</t>
    </rPh>
    <rPh sb="21" eb="23">
      <t>ナカタ</t>
    </rPh>
    <rPh sb="24" eb="26">
      <t>タカヒロ</t>
    </rPh>
    <phoneticPr fontId="3"/>
  </si>
  <si>
    <t>045-929-6688</t>
    <phoneticPr fontId="3"/>
  </si>
  <si>
    <t>株式会社　佐藤渡辺　復旧第二営業所</t>
    <rPh sb="0" eb="4">
      <t>カブシキガイシャ</t>
    </rPh>
    <rPh sb="5" eb="9">
      <t>サトウワタナベ</t>
    </rPh>
    <rPh sb="10" eb="17">
      <t>フ</t>
    </rPh>
    <phoneticPr fontId="3"/>
  </si>
  <si>
    <t>舗装工事の請負</t>
    <rPh sb="0" eb="4">
      <t>ホソウコウジ</t>
    </rPh>
    <rPh sb="5" eb="7">
      <t>ウケオイ</t>
    </rPh>
    <phoneticPr fontId="3"/>
  </si>
  <si>
    <t>18名</t>
    <rPh sb="2" eb="3">
      <t>メイ</t>
    </rPh>
    <phoneticPr fontId="3"/>
  </si>
  <si>
    <t>ガス管埋設跡路面復旧工事（舗装工事）
アスコン廃材・コンクリート二次製品・掘削路盤材→中間処理施設にて再資源化
汚泥→脱水・固化→再資源化</t>
    <phoneticPr fontId="3"/>
  </si>
  <si>
    <t>別紙記載の通り</t>
    <phoneticPr fontId="3"/>
  </si>
  <si>
    <t>都市ガス管埋設跡道路復旧工事において、道路管理者、企業者との協議を重ね、掘削及び影響面積を少なくすることにより、排出量の抑制を図る。当社技術研究所と提携企業を交えての新工法勉強会を実施し、排出抑制を図る。</t>
    <phoneticPr fontId="3"/>
  </si>
  <si>
    <t>アスコンがらと路盤材、路床材との分別の実施</t>
    <phoneticPr fontId="3"/>
  </si>
  <si>
    <t>引き続き、アスコンがらと路盤材、路床材との分別に努め、再生利用を促進する。</t>
    <phoneticPr fontId="3"/>
  </si>
  <si>
    <t>該当なし</t>
    <phoneticPr fontId="3"/>
  </si>
  <si>
    <t>信頼のおける処理業者と適切な処理委託契約を締結した。</t>
    <phoneticPr fontId="3"/>
  </si>
  <si>
    <t>委託先の定期巡回を行い、処理状況の把握に努めると共に、優良認定処理業者の利用を積極的に実施していく。また、廃棄物処理の適正化を確保するために関係法令、規制類を遵守し、分別管理を徹底する。</t>
    <phoneticPr fontId="3"/>
  </si>
  <si>
    <t>神奈川県横浜市都筑区佐江戸町432</t>
    <phoneticPr fontId="3"/>
  </si>
  <si>
    <t>045-929-6688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</si>
</sst>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8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8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E68" zoomScale="115" zoomScaleNormal="115" zoomScaleSheetLayoutView="115" workbookViewId="0">
      <selection activeCell="Y50" sqref="Y5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450</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2182</v>
      </c>
      <c r="Q49" s="567"/>
      <c r="R49" s="567"/>
      <c r="S49" s="567"/>
      <c r="T49" s="567"/>
      <c r="U49" s="568"/>
    </row>
    <row r="50" spans="3:23" ht="26.25" customHeight="1" x14ac:dyDescent="0.15">
      <c r="C50" s="538" t="s">
        <v>11</v>
      </c>
      <c r="D50" s="539"/>
      <c r="E50" s="540"/>
      <c r="F50" s="549" t="s">
        <v>461</v>
      </c>
      <c r="G50" s="550"/>
      <c r="H50" s="550"/>
      <c r="I50" s="550"/>
      <c r="J50" s="550"/>
      <c r="K50" s="550"/>
      <c r="L50" s="550"/>
      <c r="M50" s="550"/>
      <c r="N50" s="341" t="s">
        <v>172</v>
      </c>
      <c r="O50" s="449"/>
      <c r="P50" s="450"/>
      <c r="Q50" s="553" t="s">
        <v>462</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774</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452</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453</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454</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3</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4518.2</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3</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4518.2</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455</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456</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457</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458</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458</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458</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458</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458</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458</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4518.2</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2650.1</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1868.1000000000001</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459</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4518.2</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2650.1</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4518.2</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460</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9" workbookViewId="0">
      <selection activeCell="F30" sqref="F30:G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4408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4408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4408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4408</v>
      </c>
      <c r="P27" s="718"/>
      <c r="Q27" s="718"/>
      <c r="R27" s="718"/>
      <c r="S27" s="49" t="s">
        <v>38</v>
      </c>
      <c r="T27" s="70"/>
      <c r="U27" s="70"/>
      <c r="X27" s="68" t="s">
        <v>39</v>
      </c>
      <c r="Y27" s="71"/>
      <c r="AG27" s="58"/>
      <c r="AH27" s="58"/>
      <c r="AI27" s="58"/>
      <c r="AJ27" s="58"/>
      <c r="AK27" s="668">
        <f>+AG18+O27</f>
        <v>4408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4408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4408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2636.1</v>
      </c>
      <c r="G30" s="674"/>
      <c r="H30" s="214" t="s">
        <v>198</v>
      </c>
      <c r="L30" s="682"/>
      <c r="O30" s="61"/>
      <c r="Q30" s="684">
        <f>+ROUND(Z28,1)+ROUND(Z29,1)+ROUND(Z30,1)</f>
        <v>4408</v>
      </c>
      <c r="R30" s="718"/>
      <c r="S30" s="718"/>
      <c r="T30" s="718"/>
      <c r="U30" s="49" t="s">
        <v>16</v>
      </c>
      <c r="X30" s="726" t="s">
        <v>186</v>
      </c>
      <c r="Y30" s="727"/>
      <c r="Z30" s="670"/>
      <c r="AA30" s="671"/>
      <c r="AB30" s="671"/>
      <c r="AC30" s="671"/>
      <c r="AD30" s="671"/>
      <c r="AE30" s="49" t="s">
        <v>13</v>
      </c>
      <c r="AK30" s="655">
        <v>2636.1</v>
      </c>
      <c r="AL30" s="656"/>
      <c r="AM30" s="656"/>
      <c r="AN30" s="656"/>
      <c r="AO30" s="57" t="s">
        <v>13</v>
      </c>
      <c r="AR30" s="667"/>
      <c r="AS30" s="664"/>
      <c r="AT30" s="664"/>
      <c r="AU30" s="665"/>
    </row>
    <row r="31" spans="2:48" ht="27" customHeight="1" thickTop="1" thickBot="1" x14ac:dyDescent="0.2">
      <c r="B31" s="690" t="s">
        <v>375</v>
      </c>
      <c r="C31" s="679"/>
      <c r="D31" s="679"/>
      <c r="E31" s="680"/>
      <c r="F31" s="673">
        <v>1771.9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6"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　佐藤渡辺　復旧第二営業所</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1"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93.5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93.5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93.5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93.5</v>
      </c>
      <c r="P27" s="718"/>
      <c r="Q27" s="718"/>
      <c r="R27" s="718"/>
      <c r="S27" s="49" t="s">
        <v>38</v>
      </c>
      <c r="T27" s="70"/>
      <c r="U27" s="70"/>
      <c r="X27" s="68" t="s">
        <v>39</v>
      </c>
      <c r="Y27" s="71"/>
      <c r="AG27" s="58"/>
      <c r="AH27" s="58"/>
      <c r="AI27" s="58"/>
      <c r="AJ27" s="58"/>
      <c r="AK27" s="668">
        <f>+AG18+O27</f>
        <v>93.5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93.5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93.5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14</v>
      </c>
      <c r="G30" s="674"/>
      <c r="H30" s="214" t="s">
        <v>198</v>
      </c>
      <c r="L30" s="682"/>
      <c r="O30" s="61"/>
      <c r="Q30" s="684">
        <f>+ROUND(Z28,1)+ROUND(Z29,1)+ROUND(Z30,1)</f>
        <v>93.5</v>
      </c>
      <c r="R30" s="718"/>
      <c r="S30" s="718"/>
      <c r="T30" s="718"/>
      <c r="U30" s="49" t="s">
        <v>16</v>
      </c>
      <c r="X30" s="726" t="s">
        <v>186</v>
      </c>
      <c r="Y30" s="727"/>
      <c r="Z30" s="670"/>
      <c r="AA30" s="671"/>
      <c r="AB30" s="671"/>
      <c r="AC30" s="671"/>
      <c r="AD30" s="671"/>
      <c r="AE30" s="49" t="s">
        <v>13</v>
      </c>
      <c r="AK30" s="655">
        <v>14</v>
      </c>
      <c r="AL30" s="656"/>
      <c r="AM30" s="656"/>
      <c r="AN30" s="656"/>
      <c r="AO30" s="57" t="s">
        <v>13</v>
      </c>
      <c r="AR30" s="667"/>
      <c r="AS30" s="664"/>
      <c r="AT30" s="664"/>
      <c r="AU30" s="665"/>
    </row>
    <row r="31" spans="2:48" ht="27" customHeight="1" thickTop="1" thickBot="1" x14ac:dyDescent="0.2">
      <c r="B31" s="690" t="s">
        <v>375</v>
      </c>
      <c r="C31" s="679"/>
      <c r="D31" s="679"/>
      <c r="E31" s="680"/>
      <c r="F31" s="673">
        <v>79.5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G1" zoomScale="80" zoomScaleNormal="80" workbookViewId="0">
      <selection activeCell="H19" sqref="H19:Z19"/>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　佐藤渡辺　復旧第二営業所</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16.7</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4408</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93.5</v>
      </c>
      <c r="AA9" s="379">
        <f>IF(SUM(G9:Z9)&gt;0,SUM(G9:Z9),IF(AA$19&gt;0,"0",0))</f>
        <v>4518.2</v>
      </c>
    </row>
    <row r="10" spans="2:27" ht="24" customHeight="1" x14ac:dyDescent="0.15">
      <c r="B10" s="172" t="s">
        <v>393</v>
      </c>
      <c r="C10" s="776" t="s">
        <v>294</v>
      </c>
      <c r="D10" s="776"/>
      <c r="E10" s="776"/>
      <c r="F10" s="777"/>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16.7</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4408</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93.5</v>
      </c>
      <c r="AA14" s="385">
        <f t="shared" si="0"/>
        <v>4518.2</v>
      </c>
    </row>
    <row r="15" spans="2:27" ht="24" customHeight="1" x14ac:dyDescent="0.15">
      <c r="B15" s="172" t="s">
        <v>228</v>
      </c>
      <c r="C15" s="778" t="s">
        <v>299</v>
      </c>
      <c r="D15" s="778"/>
      <c r="E15" s="778"/>
      <c r="F15" s="779"/>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2636.1</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14</v>
      </c>
      <c r="AA15" s="385">
        <f t="shared" si="0"/>
        <v>2650.1</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16.7</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1771.9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79.5</v>
      </c>
      <c r="AA16" s="385">
        <f t="shared" si="0"/>
        <v>1868.1000000000001</v>
      </c>
    </row>
    <row r="17" spans="2:27" ht="24" customHeight="1" x14ac:dyDescent="0.15">
      <c r="B17" s="172"/>
      <c r="C17" s="778" t="s">
        <v>408</v>
      </c>
      <c r="D17" s="778"/>
      <c r="E17" s="778"/>
      <c r="F17" s="779"/>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16.7</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4408</v>
      </c>
      <c r="W19" s="389">
        <f t="shared" si="1"/>
        <v>0</v>
      </c>
      <c r="X19" s="389">
        <f t="shared" si="1"/>
        <v>0</v>
      </c>
      <c r="Y19" s="389">
        <f t="shared" si="1"/>
        <v>0</v>
      </c>
      <c r="Z19" s="390">
        <f t="shared" si="1"/>
        <v>93.5</v>
      </c>
      <c r="AA19" s="391">
        <f t="shared" ref="AA19:AA25" si="2">SUM(G19:Z19)</f>
        <v>4518.2</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16.7</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4408</v>
      </c>
      <c r="W37" s="424">
        <f t="shared" si="8"/>
        <v>0</v>
      </c>
      <c r="X37" s="424">
        <f t="shared" si="8"/>
        <v>0</v>
      </c>
      <c r="Y37" s="424">
        <f t="shared" si="8"/>
        <v>0</v>
      </c>
      <c r="Z37" s="425">
        <f t="shared" si="8"/>
        <v>93.5</v>
      </c>
      <c r="AA37" s="426">
        <f t="shared" si="4"/>
        <v>4518.2</v>
      </c>
    </row>
    <row r="38" spans="2:27" ht="24" customHeight="1" x14ac:dyDescent="0.15">
      <c r="B38" s="170"/>
      <c r="C38" s="809"/>
      <c r="D38" s="227"/>
      <c r="E38" s="225" t="s">
        <v>319</v>
      </c>
      <c r="F38" s="443"/>
      <c r="G38" s="415">
        <f t="shared" ref="G38:Z38" si="9">SUM(G39:G41)</f>
        <v>0</v>
      </c>
      <c r="H38" s="415">
        <f t="shared" si="9"/>
        <v>16.7</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4408</v>
      </c>
      <c r="W38" s="415">
        <f t="shared" si="9"/>
        <v>0</v>
      </c>
      <c r="X38" s="415">
        <f t="shared" si="9"/>
        <v>0</v>
      </c>
      <c r="Y38" s="415">
        <f t="shared" si="9"/>
        <v>0</v>
      </c>
      <c r="Z38" s="416">
        <f t="shared" si="9"/>
        <v>93.5</v>
      </c>
      <c r="AA38" s="417">
        <f t="shared" si="4"/>
        <v>4518.2</v>
      </c>
    </row>
    <row r="39" spans="2:27" ht="24" customHeight="1" x14ac:dyDescent="0.15">
      <c r="B39" s="170"/>
      <c r="C39" s="809"/>
      <c r="D39" s="228"/>
      <c r="E39" s="223"/>
      <c r="F39" s="221" t="s">
        <v>233</v>
      </c>
      <c r="G39" s="418">
        <f>+ｱ.燃え殻!$Z$28</f>
        <v>0</v>
      </c>
      <c r="H39" s="418">
        <f>+ｲ.汚泥!$Z$28</f>
        <v>16.7</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4408</v>
      </c>
      <c r="W39" s="418">
        <f>+ﾁ.動物のふん尿!$Z$28</f>
        <v>0</v>
      </c>
      <c r="X39" s="418">
        <f>+ﾂ.動物の死体!$Z$28</f>
        <v>0</v>
      </c>
      <c r="Y39" s="418">
        <f>+ﾃ.ばいじん!$Z$28</f>
        <v>0</v>
      </c>
      <c r="Z39" s="419">
        <f>+ﾄ.混合廃棄物その他!$Z$28</f>
        <v>93.5</v>
      </c>
      <c r="AA39" s="420">
        <f t="shared" si="4"/>
        <v>4518.2</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16.7</v>
      </c>
      <c r="I43" s="427">
        <f>+ｳ.廃油!$AK$27</f>
        <v>0</v>
      </c>
      <c r="J43" s="427">
        <f>+ｴ.廃酸!$AK$27</f>
        <v>0</v>
      </c>
      <c r="K43" s="427">
        <f>+ｵ.廃ｱﾙｶﾘ!$AK$27</f>
        <v>0</v>
      </c>
      <c r="L43" s="427">
        <f>+ｶ.廃ﾌﾟﾗ類!$AK$27</f>
        <v>0</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4408</v>
      </c>
      <c r="W43" s="427">
        <f>+ﾁ.動物のふん尿!$AK$27</f>
        <v>0</v>
      </c>
      <c r="X43" s="427">
        <f>+ﾂ.動物の死体!$AK$27</f>
        <v>0</v>
      </c>
      <c r="Y43" s="427">
        <f>+ﾃ.ばいじん!$AK$27</f>
        <v>0</v>
      </c>
      <c r="Z43" s="428">
        <f>+ﾄ.混合廃棄物その他!$AK$27</f>
        <v>93.5</v>
      </c>
      <c r="AA43" s="429">
        <f t="shared" si="4"/>
        <v>4518.2</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2636.1</v>
      </c>
      <c r="W44" s="430">
        <f>+ﾁ.動物のふん尿!$AK$30</f>
        <v>0</v>
      </c>
      <c r="X44" s="430">
        <f>+ﾂ.動物の死体!$AK$30</f>
        <v>0</v>
      </c>
      <c r="Y44" s="430">
        <f>+ﾃ.ばいじん!$AK$30</f>
        <v>0</v>
      </c>
      <c r="Z44" s="431">
        <f>+ﾄ.混合廃棄物その他!$AK$30</f>
        <v>14</v>
      </c>
      <c r="AA44" s="432">
        <f t="shared" si="4"/>
        <v>2650.1</v>
      </c>
    </row>
    <row r="45" spans="2:27" ht="24" customHeight="1" x14ac:dyDescent="0.15">
      <c r="B45" s="170"/>
      <c r="C45" s="177"/>
      <c r="D45" s="442" t="s">
        <v>190</v>
      </c>
      <c r="E45" s="799" t="s">
        <v>237</v>
      </c>
      <c r="F45" s="800"/>
      <c r="G45" s="433">
        <f>+ｱ.燃え殻!$AR$24</f>
        <v>0</v>
      </c>
      <c r="H45" s="433">
        <f>+ｲ.汚泥!$AR$24</f>
        <v>16.7</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4408</v>
      </c>
      <c r="W45" s="433">
        <f>+ﾁ.動物のふん尿!$AR$24</f>
        <v>0</v>
      </c>
      <c r="X45" s="433">
        <f>+ﾂ.動物の死体!$AR$24</f>
        <v>0</v>
      </c>
      <c r="Y45" s="433">
        <f>+ﾃ.ばいじん!$AR$24</f>
        <v>0</v>
      </c>
      <c r="Z45" s="434">
        <f>+ﾄ.混合廃棄物その他!$AR$24</f>
        <v>93.5</v>
      </c>
      <c r="AA45" s="435">
        <f t="shared" si="4"/>
        <v>4518.2</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33.4</v>
      </c>
      <c r="I55" s="480">
        <f t="shared" si="10"/>
        <v>0</v>
      </c>
      <c r="J55" s="480">
        <f t="shared" si="10"/>
        <v>0</v>
      </c>
      <c r="K55" s="480">
        <f t="shared" si="10"/>
        <v>0</v>
      </c>
      <c r="L55" s="480">
        <f t="shared" si="10"/>
        <v>0</v>
      </c>
      <c r="M55" s="480">
        <f t="shared" si="10"/>
        <v>0</v>
      </c>
      <c r="N55" s="480">
        <f t="shared" si="10"/>
        <v>0</v>
      </c>
      <c r="O55" s="480">
        <f t="shared" si="10"/>
        <v>0</v>
      </c>
      <c r="P55" s="480">
        <f t="shared" si="10"/>
        <v>0</v>
      </c>
      <c r="Q55" s="480">
        <f t="shared" si="10"/>
        <v>0</v>
      </c>
      <c r="R55" s="480">
        <f t="shared" si="10"/>
        <v>0</v>
      </c>
      <c r="S55" s="480">
        <f t="shared" si="10"/>
        <v>0</v>
      </c>
      <c r="T55" s="480">
        <f t="shared" si="10"/>
        <v>0</v>
      </c>
      <c r="U55" s="480">
        <f t="shared" si="10"/>
        <v>0</v>
      </c>
      <c r="V55" s="480">
        <f t="shared" si="10"/>
        <v>8816</v>
      </c>
      <c r="W55" s="480">
        <f t="shared" si="10"/>
        <v>0</v>
      </c>
      <c r="X55" s="480">
        <f t="shared" si="10"/>
        <v>0</v>
      </c>
      <c r="Y55" s="480">
        <f t="shared" si="10"/>
        <v>0</v>
      </c>
      <c r="Z55" s="480">
        <f t="shared" si="10"/>
        <v>187</v>
      </c>
      <c r="AA55" s="481">
        <f>+AA9+AA19+AA20</f>
        <v>9036.4</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7 年  6月  23日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横浜市都筑区佐江戸町432</v>
      </c>
      <c r="M16" s="884"/>
      <c r="N16" s="884"/>
      <c r="O16" s="884"/>
      <c r="P16" s="884"/>
      <c r="Q16" s="884"/>
      <c r="R16" s="884"/>
      <c r="S16" s="884"/>
      <c r="T16" s="884"/>
      <c r="U16" s="282"/>
    </row>
    <row r="17" spans="1:21" ht="26.25" customHeight="1" x14ac:dyDescent="0.15">
      <c r="C17" s="86"/>
      <c r="I17" s="25"/>
      <c r="J17" s="25" t="s">
        <v>7</v>
      </c>
      <c r="K17" s="25"/>
      <c r="L17" s="884" t="str">
        <f>+表紙!L41</f>
        <v>株式会社　佐藤渡辺　復旧第二営業所　所長　仲田　孝宏</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045-929-6688</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　佐藤渡辺　復旧第二営業所</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2182</v>
      </c>
      <c r="Q25" s="891"/>
      <c r="R25" s="891"/>
      <c r="S25" s="891"/>
      <c r="T25" s="891"/>
      <c r="U25" s="892"/>
    </row>
    <row r="26" spans="1:21" ht="26.25" customHeight="1" x14ac:dyDescent="0.15">
      <c r="C26" s="538" t="s">
        <v>11</v>
      </c>
      <c r="D26" s="539"/>
      <c r="E26" s="540"/>
      <c r="F26" s="906" t="str">
        <f>+表紙!F50</f>
        <v>神奈川県横浜市都筑区佐江戸町432</v>
      </c>
      <c r="G26" s="907"/>
      <c r="H26" s="907"/>
      <c r="I26" s="907"/>
      <c r="J26" s="907"/>
      <c r="K26" s="907"/>
      <c r="L26" s="907"/>
      <c r="M26" s="907"/>
      <c r="N26" s="341" t="s">
        <v>172</v>
      </c>
      <c r="O26"/>
      <c r="P26"/>
      <c r="Q26" s="901" t="str">
        <f>IF(+表紙!Q50="","",+表紙!Q50)</f>
        <v>045-929-6688</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舗装工事の請負</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774</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18名</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3</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4518.2</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3</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4518.2</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都市ガス管埋設跡道路復旧工事において、道路管理者、企業者との協議を重ね、掘削及び影響面積を少なくすることにより、排出量の抑制を図る。当社技術研究所と提携企業を交えての新工法勉強会を実施し、排出抑制を図る。</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アスコンがらと路盤材、路床材との分別の実施</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引き続き、アスコンがらと路盤材、路床材との分別に努め、再生利用を促進する。</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該当なし</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該当なし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該当なし</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該当なし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該当なし</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該当なし</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4518.2</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2650.1</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1868.1000000000001</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信頼のおける処理業者と適切な処理委託契約を締結した。</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4518.2</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2650.1</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4518.2</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委託先の定期巡回を行い、処理状況の把握に努めると共に、優良認定処理業者の利用を積極的に実施していく。また、廃棄物処理の適正化を確保するために関係法令、規制類を遵守し、分別管理を徹底する。</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18" zoomScaleNormal="10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16.7</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16.7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16.7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16.7</v>
      </c>
      <c r="P27" s="718"/>
      <c r="Q27" s="718"/>
      <c r="R27" s="718"/>
      <c r="S27" s="49" t="s">
        <v>38</v>
      </c>
      <c r="T27" s="70"/>
      <c r="U27" s="70"/>
      <c r="X27" s="68" t="s">
        <v>39</v>
      </c>
      <c r="Y27" s="71"/>
      <c r="AG27" s="58"/>
      <c r="AH27" s="58"/>
      <c r="AI27" s="58"/>
      <c r="AJ27" s="58"/>
      <c r="AK27" s="668">
        <f>+AG18+O27</f>
        <v>16.7</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16.7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16.7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16.7</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16.7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佐藤渡辺　復旧第二営業所</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2025-08-06T02:13:07Z</dcterms:created>
  <dcterms:modified xsi:type="dcterms:W3CDTF">2025-08-06T02:13:07Z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