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6376FEF6-4594-46E9-8F36-20CFE2FD5B01}"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F12" i="89"/>
  <c r="H24" i="89" s="1"/>
  <c r="Y18" i="91"/>
  <c r="P16" i="91" s="1"/>
  <c r="X58" i="94" s="1"/>
  <c r="N49" i="94" l="1"/>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<sst xmlns="http://schemas.openxmlformats.org/spreadsheetml/2006/main" count="3303" uniqueCount="474">
  <si>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</si>
  <si>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</si>
  <si>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</si>
  <si>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</si>
  <si>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</si>
  <si>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</si>
  <si>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</si>
  <si>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</si>
  <si>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</si>
  <si>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</si>
  <si>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</si>
  <si>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</si>
  <si>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</si>
  <si>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</si>
  <si>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</si>
  <si>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</si>
  <si>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</si>
  <si>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</si>
  <si>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</si>
  <si>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</si>
  <si>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</si>
  <si>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</si>
  <si>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</si>
  <si>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</si>
  <si>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</si>
  <si>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</si>
  <si>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</si>
  <si>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</si>
  <si>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</si>
  <si>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</si>
  <si>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</si>
  <si>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</si>
  <si>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</si>
  <si>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</si>
  <si>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</si>
  <si>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</si>
  <si>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</si>
  <si>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</si>
  <si>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</si>
  <si>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</si>
  <si>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</si>
  <si>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</si>
  <si>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</si>
  <si>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</si>
  <si>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</si>
  <si>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</si>
  <si>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</si>
  <si>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</si>
  <si>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</si>
  <si>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</si>
  <si>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</si>
  <si>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</si>
  <si>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</si>
  <si>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</si>
  <si>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</si>
  <si>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</si>
  <si>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</si>
  <si>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</si>
  <si>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</si>
  <si>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</si>
  <si>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</si>
  <si>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</si>
  <si>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</si>
  <si>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</si>
  <si>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</si>
  <si>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</si>
  <si>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</si>
  <si>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</si>
  <si>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</si>
  <si>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</si>
  <si>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</si>
  <si>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</si>
  <si>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</si>
  <si>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</si>
  <si>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</si>
  <si>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</si>
  <si>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</si>
  <si>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</si>
  <si>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</si>
  <si>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</si>
  <si>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</si>
  <si>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</si>
  <si>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</si>
  <si>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</si>
  <si>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</si>
  <si>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</si>
  <si>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</si>
  <si>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</si>
  <si>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</si>
  <si>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</si>
  <si>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</si>
  <si>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</si>
  <si>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</si>
  <si>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</si>
  <si>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</si>
  <si>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</si>
  <si>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</si>
  <si>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</si>
  <si>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</si>
  <si>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</si>
  <si>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</si>
  <si>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</si>
  <si>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</si>
  <si>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</si>
  <si>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</si>
  <si>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</si>
  <si>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</si>
  <si>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</si>
  <si>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</si>
  <si>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</si>
  <si>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</si>
  <si>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</si>
  <si>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</si>
  <si>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</si>
  <si>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</si>
  <si>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</si>
  <si>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</si>
  <si>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</si>
  <si>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</si>
  <si>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</si>
  <si>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</si>
  <si>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</si>
  <si>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</si>
  <si>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</si>
  <si>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</si>
  <si>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</si>
  <si>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</si>
  <si>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</si>
  <si>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</si>
  <si>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</si>
  <si>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</si>
  <si>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</si>
  <si>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</si>
  <si>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</si>
  <si>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</si>
  <si>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</si>
  <si>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</si>
  <si>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</si>
  <si>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</si>
  <si>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</si>
  <si>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</si>
  <si>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</si>
  <si>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</si>
  <si>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</si>
  <si>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</si>
  <si>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</si>
  <si>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</si>
  <si>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</si>
  <si>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</si>
  <si>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</si>
  <si>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</si>
  <si>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</si>
  <si>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</si>
  <si>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</si>
  <si>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</si>
  <si>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</si>
  <si>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</si>
  <si>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</si>
  <si>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</si>
  <si>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</si>
  <si>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</si>
  <si>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</si>
  <si>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</si>
  <si>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</si>
  <si>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</si>
  <si>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</si>
  <si>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</si>
  <si>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</si>
  <si>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</si>
  <si>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</si>
  <si>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</si>
  <si>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</si>
  <si>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</si>
  <si>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</si>
  <si>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</si>
  <si>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</si>
  <si>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</si>
  <si>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</si>
  <si>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</si>
  <si>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</si>
  <si>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</si>
  <si>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</si>
  <si>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</si>
  <si>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</si>
  <si>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</si>
  <si>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</si>
  <si>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</si>
  <si>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</si>
  <si>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</si>
  <si>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</si>
  <si>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</si>
  <si>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</si>
  <si>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</si>
  <si>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</si>
  <si>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</si>
  <si>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</si>
  <si>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</si>
  <si>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</si>
  <si>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</si>
  <si>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</si>
  <si>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</si>
  <si>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</si>
  <si>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</si>
  <si>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</si>
  <si>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</si>
  <si>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</si>
  <si>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</si>
  <si>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</si>
  <si>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</si>
  <si>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</si>
  <si>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</si>
  <si>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</si>
  <si>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</si>
  <si>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</si>
  <si>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</si>
  <si>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</si>
  <si>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</si>
  <si>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</si>
  <si>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</si>
  <si>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</si>
  <si>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</si>
  <si>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</si>
  <si>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</si>
  <si>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</si>
  <si>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</si>
  <si>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</si>
  <si>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</si>
  <si>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</si>
  <si>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</si>
  <si>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</si>
  <si>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</si>
  <si>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</si>
  <si>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</si>
  <si>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</si>
  <si>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</si>
  <si>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</si>
  <si>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</si>
  <si>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</si>
  <si>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</si>
  <si>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</si>
  <si>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</si>
  <si>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</si>
  <si>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</si>
  <si>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</si>
  <si>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</si>
  <si>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</si>
  <si>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</si>
  <si>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</si>
  <si>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</si>
  <si>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</si>
  <si>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</si>
  <si>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</si>
  <si>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</si>
  <si>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</si>
  <si>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</si>
  <si>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</si>
  <si>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</si>
  <si>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</si>
  <si>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</si>
  <si>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</si>
  <si>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</si>
  <si>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</si>
  <si>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</si>
  <si>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</si>
  <si>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</si>
  <si>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</si>
  <si>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</si>
  <si>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</si>
  <si>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</si>
  <si>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</si>
  <si>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</si>
  <si>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</si>
  <si>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</si>
  <si>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</si>
  <si>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</si>
  <si>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</si>
  <si>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</si>
  <si>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</si>
  <si>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</si>
  <si>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</si>
  <si>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</si>
  <si>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</si>
  <si>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</si>
  <si>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</si>
  <si>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</si>
  <si>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</si>
  <si>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</si>
  <si>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</si>
  <si>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</si>
  <si>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</si>
  <si>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</si>
  <si>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</si>
  <si>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</si>
  <si>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</si>
  <si>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</si>
  <si>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</si>
  <si>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</si>
  <si>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</si>
  <si>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</si>
  <si>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</si>
  <si>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</si>
  <si>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</si>
  <si>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</si>
  <si>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</si>
  <si>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</si>
  <si>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</si>
  <si>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</si>
  <si>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</si>
  <si>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</si>
  <si>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</si>
  <si>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</si>
  <si>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</si>
  <si>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</si>
  <si>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</si>
  <si>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</si>
  <si>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</si>
  <si>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</si>
  <si>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</si>
  <si>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</si>
  <si>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</si>
  <si>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</si>
  <si>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</si>
  <si>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</si>
  <si>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</si>
  <si>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</si>
  <si>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</si>
  <si>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</si>
  <si>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</si>
  <si>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</si>
  <si>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</si>
  <si>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</si>
  <si>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</si>
  <si>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</si>
  <si>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</si>
  <si>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</si>
  <si>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</si>
  <si>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</si>
  <si>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</si>
  <si>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</si>
  <si>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</si>
  <si>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</si>
  <si>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</si>
  <si>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</si>
  <si>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</si>
  <si>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</si>
  <si>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</si>
  <si>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</si>
  <si>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</si>
  <si>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</si>
  <si>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</si>
  <si>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</si>
  <si>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</si>
  <si>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</si>
  <si>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</si>
  <si>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</si>
  <si>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</si>
  <si>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</si>
  <si>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</si>
  <si>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</si>
  <si>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</si>
  <si>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</si>
  <si>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</si>
  <si>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</si>
  <si>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</si>
  <si>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</si>
  <si>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</si>
  <si>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</si>
  <si>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</si>
  <si>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</si>
  <si>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</si>
  <si>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</si>
  <si>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</si>
  <si>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</si>
  <si>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</si>
  <si>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</si>
  <si>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</si>
  <si>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</si>
  <si>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</si>
  <si>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</si>
  <si>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</si>
  <si>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</si>
  <si>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</si>
  <si>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</si>
  <si>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</si>
  <si>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</si>
  <si>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</si>
  <si>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</si>
  <si>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</si>
  <si>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</si>
  <si>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</si>
  <si>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</si>
  <si>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</si>
  <si>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</si>
  <si>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</si>
  <si>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</si>
  <si>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</si>
  <si>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</si>
  <si>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</si>
  <si>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</si>
  <si>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</si>
  <si>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</si>
  <si>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</si>
  <si>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</si>
  <si>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</si>
  <si>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</si>
  <si>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</si>
  <si>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</si>
  <si>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</si>
  <si>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</si>
  <si>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</si>
  <si>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</si>
  <si>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</si>
  <si>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</si>
  <si>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</si>
  <si>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</si>
  <si>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</si>
  <si>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</si>
  <si>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</si>
  <si>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</si>
  <si>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</si>
  <si>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</si>
  <si>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</si>
  <si>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</si>
  <si>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</si>
  <si>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</si>
  <si>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</si>
  <si>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</si>
  <si>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</si>
  <si>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</si>
  <si>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</si>
  <si>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</si>
  <si>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</si>
  <si>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</si>
  <si>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</si>
  <si>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</si>
  <si>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</si>
  <si>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</si>
  <si>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</si>
  <si>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</si>
  <si>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</si>
  <si>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</si>
  <si>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</si>
  <si>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</si>
  <si>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</si>
  <si>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</si>
  <si>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</si>
  <si>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</si>
  <si>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</si>
  <si>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</si>
  <si>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</si>
  <si>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</si>
  <si>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</si>
  <si>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</si>
  <si>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</si>
  <si>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</si>
  <si>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</si>
  <si>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</si>
  <si>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</si>
  <si>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</si>
  <si>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</si>
  <si>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</si>
  <si>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</si>
  <si>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</si>
  <si>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</si>
  <si>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</si>
  <si>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</si>
  <si>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静岡市清水区松原町5-17</t>
    <rPh sb="0" eb="3">
      <t>シズオカシ</t>
    </rPh>
    <rPh sb="3" eb="6">
      <t>シミズク</t>
    </rPh>
    <rPh sb="6" eb="9">
      <t>マツバラチョウ</t>
    </rPh>
    <phoneticPr fontId="3"/>
  </si>
  <si>
    <t>鈴与建設㈱代表取締役社長　櫻井重英</t>
    <rPh sb="0" eb="2">
      <t>スズヨ</t>
    </rPh>
    <rPh sb="2" eb="4">
      <t>ケンセツ</t>
    </rPh>
    <rPh sb="5" eb="7">
      <t>ダイヒョウ</t>
    </rPh>
    <rPh sb="7" eb="10">
      <t>トリシマリヤク</t>
    </rPh>
    <rPh sb="10" eb="12">
      <t>シャチョウ</t>
    </rPh>
    <rPh sb="13" eb="15">
      <t>サクライ</t>
    </rPh>
    <rPh sb="15" eb="17">
      <t>シゲヒデ</t>
    </rPh>
    <phoneticPr fontId="3"/>
  </si>
  <si>
    <t>054-354-3420</t>
    <phoneticPr fontId="3"/>
  </si>
  <si>
    <t>鈴与建設㈱　東海運㈱山下埠頭解体工事</t>
    <rPh sb="0" eb="2">
      <t>スズヨ</t>
    </rPh>
    <rPh sb="2" eb="4">
      <t>ケンセツ</t>
    </rPh>
    <rPh sb="6" eb="9">
      <t>アズマカイウン</t>
    </rPh>
    <rPh sb="10" eb="12">
      <t>ヤマシタ</t>
    </rPh>
    <rPh sb="12" eb="14">
      <t>フトウ</t>
    </rPh>
    <rPh sb="14" eb="18">
      <t>カイタイコウジ</t>
    </rPh>
    <phoneticPr fontId="3"/>
  </si>
  <si>
    <t>横浜市中区山下町279-1</t>
    <rPh sb="0" eb="3">
      <t>ヨコハマシ</t>
    </rPh>
    <rPh sb="3" eb="5">
      <t>ナカク</t>
    </rPh>
    <rPh sb="5" eb="8">
      <t>ヤマシタチョウ</t>
    </rPh>
    <phoneticPr fontId="3"/>
  </si>
  <si>
    <t>総合建設業</t>
    <rPh sb="0" eb="2">
      <t>ソウゴウ</t>
    </rPh>
    <rPh sb="2" eb="5">
      <t>ケンセツギョウ</t>
    </rPh>
    <phoneticPr fontId="3"/>
  </si>
  <si>
    <t>○</t>
  </si>
  <si>
    <t>令和   8年  8 月  6日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</si>
</sst>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48971" y="2191871"/>
          <a:ext cx="660026" cy="637054"/>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3" zoomScaleNormal="100" zoomScaleSheetLayoutView="100" workbookViewId="0">
      <selection activeCell="I33" sqref="I3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472</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473</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466</v>
      </c>
      <c r="K39" s="511"/>
      <c r="L39" s="512"/>
      <c r="M39" s="512"/>
      <c r="N39" s="512"/>
      <c r="O39" s="513"/>
      <c r="Q39" s="20"/>
      <c r="R39" s="20"/>
    </row>
    <row r="40" spans="1:19" ht="26.25" customHeight="1">
      <c r="C40" s="78"/>
      <c r="H40" s="23" t="s">
        <v>7</v>
      </c>
      <c r="I40" s="23"/>
      <c r="J40" s="511" t="s">
        <v>467</v>
      </c>
      <c r="K40" s="511"/>
      <c r="L40" s="512"/>
      <c r="M40" s="512"/>
      <c r="N40" s="512"/>
      <c r="O40" s="513"/>
    </row>
    <row r="41" spans="1:19">
      <c r="C41" s="78"/>
      <c r="J41" s="21" t="s">
        <v>8</v>
      </c>
      <c r="O41" s="79"/>
    </row>
    <row r="42" spans="1:19">
      <c r="C42" s="78"/>
      <c r="J42" s="24" t="s">
        <v>9</v>
      </c>
      <c r="K42" s="24"/>
      <c r="L42" s="564" t="s">
        <v>468</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469</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1945</v>
      </c>
      <c r="N48" s="527"/>
      <c r="O48" s="528"/>
    </row>
    <row r="49" spans="3:21" ht="18" customHeight="1">
      <c r="C49" s="505" t="s">
        <v>11</v>
      </c>
      <c r="D49" s="506"/>
      <c r="E49" s="507"/>
      <c r="F49" s="560" t="s">
        <v>470</v>
      </c>
      <c r="G49" s="561"/>
      <c r="H49" s="561"/>
      <c r="I49" s="561"/>
      <c r="J49" s="561"/>
      <c r="K49" s="561"/>
      <c r="L49" s="126" t="s">
        <v>172</v>
      </c>
      <c r="M49" s="386"/>
      <c r="N49" s="529"/>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471</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175</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2</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4520</v>
      </c>
      <c r="I63" s="240" t="s">
        <v>4</v>
      </c>
      <c r="J63" s="485" t="s">
        <v>324</v>
      </c>
      <c r="K63" s="486"/>
      <c r="L63" s="487"/>
      <c r="M63" s="480">
        <f>+別紙!AA14</f>
        <v>4520</v>
      </c>
      <c r="N63" s="481"/>
      <c r="O63" s="391" t="s">
        <v>4</v>
      </c>
      <c r="P63" s="162"/>
      <c r="Q63" s="127"/>
      <c r="R63" s="127"/>
      <c r="S63" s="127"/>
      <c r="T63" s="127"/>
      <c r="U63" s="127"/>
    </row>
    <row r="64" spans="3:21" ht="24.75" customHeight="1">
      <c r="C64" s="502"/>
      <c r="D64" s="482" t="s">
        <v>301</v>
      </c>
      <c r="E64" s="483"/>
      <c r="F64" s="483"/>
      <c r="G64" s="484"/>
      <c r="H64" s="379">
        <f>+別紙!AA10</f>
        <v>0</v>
      </c>
      <c r="I64" s="240" t="s">
        <v>4</v>
      </c>
      <c r="J64" s="485" t="s">
        <v>305</v>
      </c>
      <c r="K64" s="486"/>
      <c r="L64" s="487"/>
      <c r="M64" s="480">
        <f>+別紙!AA15</f>
        <v>4520</v>
      </c>
      <c r="N64" s="481"/>
      <c r="O64" s="31" t="s">
        <v>4</v>
      </c>
      <c r="P64" s="470"/>
      <c r="Q64" s="471"/>
      <c r="R64" s="471"/>
      <c r="S64" s="471"/>
    </row>
    <row r="65" spans="1:22" ht="24.75" customHeight="1">
      <c r="C65" s="502"/>
      <c r="D65" s="482" t="s">
        <v>302</v>
      </c>
      <c r="E65" s="483"/>
      <c r="F65" s="483"/>
      <c r="G65" s="484"/>
      <c r="H65" s="379">
        <f>+別紙!AA11</f>
        <v>0</v>
      </c>
      <c r="I65" s="240" t="s">
        <v>4</v>
      </c>
      <c r="J65" s="482" t="s">
        <v>306</v>
      </c>
      <c r="K65" s="483"/>
      <c r="L65" s="484"/>
      <c r="M65" s="480">
        <f>+別紙!AA16</f>
        <v>10</v>
      </c>
      <c r="N65" s="481"/>
      <c r="O65" s="378" t="s">
        <v>4</v>
      </c>
      <c r="P65" s="160"/>
      <c r="Q65" s="161"/>
      <c r="R65" s="161"/>
      <c r="S65" s="161"/>
    </row>
    <row r="66" spans="1:22" ht="24.75" customHeight="1">
      <c r="C66" s="392"/>
      <c r="D66" s="482" t="s">
        <v>303</v>
      </c>
      <c r="E66" s="483"/>
      <c r="F66" s="483"/>
      <c r="G66" s="484"/>
      <c r="H66" s="379">
        <f>+別紙!AA12</f>
        <v>0</v>
      </c>
      <c r="I66" s="240" t="s">
        <v>4</v>
      </c>
      <c r="J66" s="482" t="s">
        <v>387</v>
      </c>
      <c r="K66" s="483"/>
      <c r="L66" s="484"/>
      <c r="M66" s="480">
        <f>+別紙!AA17</f>
        <v>0</v>
      </c>
      <c r="N66" s="481"/>
      <c r="O66" s="378" t="s">
        <v>4</v>
      </c>
      <c r="P66" s="160"/>
      <c r="Q66" s="161"/>
      <c r="R66" s="161"/>
      <c r="S66" s="161"/>
    </row>
    <row r="67" spans="1:22" ht="24.75" customHeight="1">
      <c r="C67" s="393"/>
      <c r="D67" s="482" t="s">
        <v>304</v>
      </c>
      <c r="E67" s="483"/>
      <c r="F67" s="483"/>
      <c r="G67" s="484"/>
      <c r="H67" s="379">
        <f>+別紙!AA13</f>
        <v>0</v>
      </c>
      <c r="I67" s="240" t="s">
        <v>4</v>
      </c>
      <c r="J67" s="482" t="s">
        <v>388</v>
      </c>
      <c r="K67" s="483"/>
      <c r="L67" s="484"/>
      <c r="M67" s="480">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鈴与建設㈱　東海運㈱山下埠頭解体工事</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F15" sqref="F15:H1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6" zoomScaleNormal="100" workbookViewId="0">
      <selection activeCell="E35" sqref="E3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0</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10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3"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D12" zoomScale="85" zoomScaleNormal="85" workbookViewId="0">
      <selection activeCell="D26" sqref="D26:F2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AT9" sqref="AT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4500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4500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4500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topLeftCell="A4" zoomScaleNormal="100" workbookViewId="0">
      <selection activeCell="X1" sqref="X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9" zoomScaleNormal="100" workbookViewId="0">
      <selection activeCell="I35" sqref="I3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鈴与建設㈱　東海運㈱山下埠頭解体工事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10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10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 zoomScale="70" zoomScaleNormal="70" workbookViewId="0">
      <selection activeCell="J31" sqref="J31"/>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鈴与建設㈱　東海運㈱山下埠頭解体工事</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10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4500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10</v>
      </c>
      <c r="AA9" s="321">
        <f>IF(SUM(G9:Z9)&gt;0,SUM(G9:Z9),IF(AA$19&gt;0,"0",0))</f>
        <v>4520</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10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4500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10</v>
      </c>
      <c r="AA14" s="327">
        <f t="shared" si="0"/>
        <v>4520</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10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4500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10</v>
      </c>
      <c r="AA15" s="327">
        <f t="shared" si="0"/>
        <v>4520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10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10</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0</v>
      </c>
      <c r="AA19" s="333">
        <f t="shared" ref="AA19:AA25" si="2">SUM(G19:Z19)</f>
        <v>0</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0</v>
      </c>
      <c r="M63" s="406">
        <f t="shared" si="10"/>
        <v>0</v>
      </c>
      <c r="N63" s="406">
        <f t="shared" si="10"/>
        <v>10</v>
      </c>
      <c r="O63" s="406">
        <f t="shared" si="10"/>
        <v>0</v>
      </c>
      <c r="P63" s="406">
        <f t="shared" si="10"/>
        <v>0</v>
      </c>
      <c r="Q63" s="406">
        <f t="shared" si="10"/>
        <v>0</v>
      </c>
      <c r="R63" s="406">
        <f t="shared" si="10"/>
        <v>0</v>
      </c>
      <c r="S63" s="406">
        <f t="shared" si="10"/>
        <v>0</v>
      </c>
      <c r="T63" s="406">
        <f t="shared" si="10"/>
        <v>0</v>
      </c>
      <c r="U63" s="406">
        <f t="shared" si="10"/>
        <v>0</v>
      </c>
      <c r="V63" s="406">
        <f t="shared" si="10"/>
        <v>4500</v>
      </c>
      <c r="W63" s="406">
        <f t="shared" si="10"/>
        <v>0</v>
      </c>
      <c r="X63" s="406">
        <f t="shared" si="10"/>
        <v>0</v>
      </c>
      <c r="Y63" s="406">
        <f t="shared" si="10"/>
        <v>0</v>
      </c>
      <c r="Z63" s="406">
        <f t="shared" si="10"/>
        <v>10</v>
      </c>
      <c r="AA63" s="407">
        <f>+AA9+AA19+AA20</f>
        <v>4520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8 月  6日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静岡市清水区松原町5-17</v>
      </c>
      <c r="K16" s="759"/>
      <c r="L16" s="760"/>
      <c r="M16" s="760"/>
      <c r="N16" s="760"/>
      <c r="O16" s="761"/>
    </row>
    <row r="17" spans="1:15" ht="26.25" customHeight="1">
      <c r="C17" s="78"/>
      <c r="H17" s="23" t="s">
        <v>7</v>
      </c>
      <c r="I17" s="23"/>
      <c r="J17" s="759" t="str">
        <f>+表紙!J40</f>
        <v>鈴与建設㈱代表取締役社長　櫻井重英</v>
      </c>
      <c r="K17" s="759"/>
      <c r="L17" s="760"/>
      <c r="M17" s="760"/>
      <c r="N17" s="760"/>
      <c r="O17" s="761"/>
    </row>
    <row r="18" spans="1:15">
      <c r="C18" s="78"/>
      <c r="J18" s="21" t="s">
        <v>8</v>
      </c>
      <c r="O18" s="79"/>
    </row>
    <row r="19" spans="1:15">
      <c r="C19" s="78"/>
      <c r="J19" s="24" t="s">
        <v>9</v>
      </c>
      <c r="K19" s="24"/>
      <c r="L19" s="772" t="str">
        <f>IF(+表紙!L42="","",+表紙!L42)</f>
        <v>054-354-3420</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鈴与建設㈱　東海運㈱山下埠頭解体工事</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1945</v>
      </c>
      <c r="N25" s="796"/>
      <c r="O25" s="797"/>
    </row>
    <row r="26" spans="1:15" ht="18" customHeight="1">
      <c r="C26" s="505" t="s">
        <v>11</v>
      </c>
      <c r="D26" s="506"/>
      <c r="E26" s="507"/>
      <c r="F26" s="782" t="str">
        <f>+表紙!F49</f>
        <v>横浜市中区山下町279-1</v>
      </c>
      <c r="G26" s="783"/>
      <c r="H26" s="783"/>
      <c r="I26" s="783"/>
      <c r="J26" s="783"/>
      <c r="K26" s="783"/>
      <c r="L26" s="126" t="s">
        <v>172</v>
      </c>
      <c r="M26" s="222"/>
      <c r="N26" s="786" t="str">
        <f>IF(+表紙!N49="","",+表紙!N49)</f>
        <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総合建設業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175</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2</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4520</v>
      </c>
      <c r="I40" s="240" t="s">
        <v>4</v>
      </c>
      <c r="J40" s="485" t="s">
        <v>324</v>
      </c>
      <c r="K40" s="486"/>
      <c r="L40" s="487"/>
      <c r="M40" s="799">
        <f>+表紙!M63</f>
        <v>4520</v>
      </c>
      <c r="N40" s="800">
        <f>+表紙!N63</f>
        <v>0</v>
      </c>
      <c r="O40" s="305" t="s">
        <v>4</v>
      </c>
    </row>
    <row r="41" spans="3:15" ht="24.75" customHeight="1">
      <c r="C41" s="805"/>
      <c r="D41" s="482" t="s">
        <v>301</v>
      </c>
      <c r="E41" s="483"/>
      <c r="F41" s="483"/>
      <c r="G41" s="484"/>
      <c r="H41" s="245">
        <f>+表紙!H64</f>
        <v>0</v>
      </c>
      <c r="I41" s="240" t="s">
        <v>4</v>
      </c>
      <c r="J41" s="485" t="s">
        <v>305</v>
      </c>
      <c r="K41" s="486"/>
      <c r="L41" s="487"/>
      <c r="M41" s="799">
        <f>+表紙!M64</f>
        <v>4520</v>
      </c>
      <c r="N41" s="800">
        <f>+表紙!N64</f>
        <v>0</v>
      </c>
      <c r="O41" s="31" t="s">
        <v>4</v>
      </c>
    </row>
    <row r="42" spans="3:15" ht="24.75" customHeight="1">
      <c r="C42" s="805"/>
      <c r="D42" s="482" t="s">
        <v>302</v>
      </c>
      <c r="E42" s="483"/>
      <c r="F42" s="483"/>
      <c r="G42" s="484"/>
      <c r="H42" s="245">
        <f>+表紙!H65</f>
        <v>0</v>
      </c>
      <c r="I42" s="240" t="s">
        <v>4</v>
      </c>
      <c r="J42" s="801" t="s">
        <v>306</v>
      </c>
      <c r="K42" s="802"/>
      <c r="L42" s="803"/>
      <c r="M42" s="799">
        <f>+表紙!M65</f>
        <v>10</v>
      </c>
      <c r="N42" s="800">
        <f>+表紙!N65</f>
        <v>0</v>
      </c>
      <c r="O42" s="180" t="s">
        <v>4</v>
      </c>
    </row>
    <row r="43" spans="3:15" ht="24.75" customHeight="1">
      <c r="C43" s="175"/>
      <c r="D43" s="482" t="s">
        <v>303</v>
      </c>
      <c r="E43" s="483"/>
      <c r="F43" s="483"/>
      <c r="G43" s="484"/>
      <c r="H43" s="245">
        <f>+表紙!H66</f>
        <v>0</v>
      </c>
      <c r="I43" s="240" t="s">
        <v>4</v>
      </c>
      <c r="J43" s="801" t="s">
        <v>387</v>
      </c>
      <c r="K43" s="802"/>
      <c r="L43" s="803"/>
      <c r="M43" s="799">
        <f>+表紙!M66</f>
        <v>0</v>
      </c>
      <c r="N43" s="800">
        <f>+表紙!N66</f>
        <v>0</v>
      </c>
      <c r="O43" s="180" t="s">
        <v>4</v>
      </c>
    </row>
    <row r="44" spans="3:15" ht="24.75" customHeight="1">
      <c r="C44" s="239"/>
      <c r="D44" s="482" t="s">
        <v>304</v>
      </c>
      <c r="E44" s="483"/>
      <c r="F44" s="483"/>
      <c r="G44" s="484"/>
      <c r="H44" s="245">
        <f>+表紙!H67</f>
        <v>0</v>
      </c>
      <c r="I44" s="240" t="s">
        <v>4</v>
      </c>
      <c r="J44" s="801" t="s">
        <v>388</v>
      </c>
      <c r="K44" s="802"/>
      <c r="L44" s="803"/>
      <c r="M44" s="799">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2026-08-07T02:51:09Z</dcterms:created>
  <dcterms:modified xsi:type="dcterms:W3CDTF">2026-08-07T02:51:10Z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