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47" i="94"/>
  <c r="Y47" i="94"/>
  <c r="X47" i="94"/>
  <c r="W47" i="94"/>
  <c r="V47" i="94"/>
  <c r="U47" i="94"/>
  <c r="T47" i="94"/>
  <c r="S47" i="94"/>
  <c r="R47" i="94"/>
  <c r="Q47" i="94"/>
  <c r="P47" i="94"/>
  <c r="O47" i="94"/>
  <c r="N47" i="94"/>
  <c r="M47" i="94"/>
  <c r="L47" i="94"/>
  <c r="K47" i="94"/>
  <c r="J47" i="94"/>
  <c r="I47" i="94"/>
  <c r="H47" i="94"/>
  <c r="G47" i="94"/>
  <c r="AA47" i="94" s="1"/>
  <c r="K229" i="95" s="1"/>
  <c r="K205" i="98" s="1"/>
  <c r="Z46" i="94"/>
  <c r="Y46" i="94"/>
  <c r="X46" i="94"/>
  <c r="W46" i="94"/>
  <c r="V46" i="94"/>
  <c r="U46" i="94"/>
  <c r="T46" i="94"/>
  <c r="S46" i="94"/>
  <c r="R46" i="94"/>
  <c r="Q46" i="94"/>
  <c r="P46" i="94"/>
  <c r="O46" i="94"/>
  <c r="N46" i="94"/>
  <c r="M46" i="94"/>
  <c r="L46" i="94"/>
  <c r="K46" i="94"/>
  <c r="AA46" i="94" s="1"/>
  <c r="K228" i="95" s="1"/>
  <c r="K204" i="98" s="1"/>
  <c r="J46" i="94"/>
  <c r="I46" i="94"/>
  <c r="H46" i="94"/>
  <c r="G46" i="94"/>
  <c r="Z44" i="94"/>
  <c r="Y44" i="94"/>
  <c r="X44" i="94"/>
  <c r="W44" i="94"/>
  <c r="V44" i="94"/>
  <c r="U44" i="94"/>
  <c r="T44" i="94"/>
  <c r="S44" i="94"/>
  <c r="R44" i="94"/>
  <c r="Q44" i="94"/>
  <c r="P44" i="94"/>
  <c r="O44" i="94"/>
  <c r="N44" i="94"/>
  <c r="M44" i="94"/>
  <c r="L44" i="94"/>
  <c r="K44" i="94"/>
  <c r="J44" i="94"/>
  <c r="I44" i="94"/>
  <c r="H44" i="94"/>
  <c r="G44" i="94"/>
  <c r="AA44" i="94" s="1"/>
  <c r="K226" i="95" s="1"/>
  <c r="K202" i="98" s="1"/>
  <c r="Z42" i="94"/>
  <c r="Y42" i="94"/>
  <c r="X42" i="94"/>
  <c r="W42" i="94"/>
  <c r="V42" i="94"/>
  <c r="U42" i="94"/>
  <c r="T42" i="94"/>
  <c r="S42" i="94"/>
  <c r="R42" i="94"/>
  <c r="Q42" i="94"/>
  <c r="P42" i="94"/>
  <c r="O42" i="94"/>
  <c r="N42" i="94"/>
  <c r="M42" i="94"/>
  <c r="L42" i="94"/>
  <c r="K42" i="94"/>
  <c r="J42" i="94"/>
  <c r="AA42" i="94" s="1"/>
  <c r="I42" i="94"/>
  <c r="H42" i="94"/>
  <c r="G42" i="94"/>
  <c r="Z41" i="94"/>
  <c r="Y41" i="94"/>
  <c r="X41" i="94"/>
  <c r="W41" i="94"/>
  <c r="W38" i="94" s="1"/>
  <c r="W37" i="94" s="1"/>
  <c r="W19" i="94" s="1"/>
  <c r="V41" i="94"/>
  <c r="U41" i="94"/>
  <c r="T41" i="94"/>
  <c r="S41" i="94"/>
  <c r="R41" i="94"/>
  <c r="Q41" i="94"/>
  <c r="P41" i="94"/>
  <c r="O41" i="94"/>
  <c r="N41" i="94"/>
  <c r="M41" i="94"/>
  <c r="L41" i="94"/>
  <c r="K41" i="94"/>
  <c r="J41" i="94"/>
  <c r="I41" i="94"/>
  <c r="H41" i="94"/>
  <c r="G41" i="94"/>
  <c r="AA41" i="94" s="1"/>
  <c r="Z40" i="94"/>
  <c r="Y40" i="94"/>
  <c r="X40" i="94"/>
  <c r="W40" i="94"/>
  <c r="V40" i="94"/>
  <c r="U40" i="94"/>
  <c r="T40" i="94"/>
  <c r="S40" i="94"/>
  <c r="R40" i="94"/>
  <c r="Q40" i="94"/>
  <c r="P40" i="94"/>
  <c r="O40" i="94"/>
  <c r="N40" i="94"/>
  <c r="M40" i="94"/>
  <c r="M38" i="94" s="1"/>
  <c r="M37" i="94" s="1"/>
  <c r="M19" i="94" s="1"/>
  <c r="L40" i="94"/>
  <c r="L38" i="94" s="1"/>
  <c r="L37" i="94" s="1"/>
  <c r="L19" i="94" s="1"/>
  <c r="K40" i="94"/>
  <c r="AA40" i="94" s="1"/>
  <c r="J40" i="94"/>
  <c r="I40" i="94"/>
  <c r="H40" i="94"/>
  <c r="G40" i="94"/>
  <c r="Z39" i="94"/>
  <c r="Z38" i="94" s="1"/>
  <c r="Z37" i="94" s="1"/>
  <c r="Z19" i="94" s="1"/>
  <c r="Y39" i="94"/>
  <c r="Y38" i="94" s="1"/>
  <c r="Y37" i="94" s="1"/>
  <c r="Y19" i="94" s="1"/>
  <c r="X39" i="94"/>
  <c r="W39" i="94"/>
  <c r="V39" i="94"/>
  <c r="U39" i="94"/>
  <c r="T39" i="94"/>
  <c r="S39" i="94"/>
  <c r="R39" i="94"/>
  <c r="R38" i="94" s="1"/>
  <c r="R37" i="94" s="1"/>
  <c r="R19" i="94" s="1"/>
  <c r="Q39" i="94"/>
  <c r="Q38" i="94" s="1"/>
  <c r="Q37" i="94" s="1"/>
  <c r="Q19" i="94" s="1"/>
  <c r="P39" i="94"/>
  <c r="O39" i="94"/>
  <c r="O38" i="94" s="1"/>
  <c r="O37" i="94" s="1"/>
  <c r="O19" i="94" s="1"/>
  <c r="N39" i="94"/>
  <c r="N38" i="94" s="1"/>
  <c r="N37" i="94" s="1"/>
  <c r="N19" i="94" s="1"/>
  <c r="M39" i="94"/>
  <c r="L39" i="94"/>
  <c r="K39" i="94"/>
  <c r="K38" i="94" s="1"/>
  <c r="K37" i="94" s="1"/>
  <c r="K19" i="94" s="1"/>
  <c r="J39" i="94"/>
  <c r="J38" i="94" s="1"/>
  <c r="J37" i="94" s="1"/>
  <c r="J19" i="94" s="1"/>
  <c r="I39" i="94"/>
  <c r="AA39" i="94" s="1"/>
  <c r="H39" i="94"/>
  <c r="G39" i="94"/>
  <c r="X38" i="94"/>
  <c r="V38" i="94"/>
  <c r="V37" i="94" s="1"/>
  <c r="V19" i="94" s="1"/>
  <c r="U38" i="94"/>
  <c r="T38" i="94"/>
  <c r="T37" i="94" s="1"/>
  <c r="T19" i="94" s="1"/>
  <c r="S38" i="94"/>
  <c r="S37" i="94" s="1"/>
  <c r="S19" i="94" s="1"/>
  <c r="P38" i="94"/>
  <c r="P37" i="94" s="1"/>
  <c r="P19" i="94" s="1"/>
  <c r="H38" i="94"/>
  <c r="X37" i="94"/>
  <c r="X19" i="94" s="1"/>
  <c r="U37" i="94"/>
  <c r="H37" i="94"/>
  <c r="H19" i="94" s="1"/>
  <c r="Z36" i="94"/>
  <c r="Y36" i="94"/>
  <c r="X36" i="94"/>
  <c r="W36" i="94"/>
  <c r="V36" i="94"/>
  <c r="U36" i="94"/>
  <c r="T36" i="94"/>
  <c r="S36" i="94"/>
  <c r="R36" i="94"/>
  <c r="Q36" i="94"/>
  <c r="P36" i="94"/>
  <c r="O36" i="94"/>
  <c r="N36" i="94"/>
  <c r="M36" i="94"/>
  <c r="L36" i="94"/>
  <c r="K36" i="94"/>
  <c r="J36" i="94"/>
  <c r="I36" i="94"/>
  <c r="H36" i="94"/>
  <c r="AA36" i="94" s="1"/>
  <c r="G36" i="94"/>
  <c r="Z35" i="94"/>
  <c r="Y35" i="94"/>
  <c r="X35" i="94"/>
  <c r="W35" i="94"/>
  <c r="V35" i="94"/>
  <c r="U35" i="94"/>
  <c r="T35" i="94"/>
  <c r="S35" i="94"/>
  <c r="R35" i="94"/>
  <c r="Q35" i="94"/>
  <c r="P35" i="94"/>
  <c r="O35" i="94"/>
  <c r="N35" i="94"/>
  <c r="M35" i="94"/>
  <c r="L35" i="94"/>
  <c r="K35" i="94"/>
  <c r="J35" i="94"/>
  <c r="I35" i="94"/>
  <c r="H35" i="94"/>
  <c r="G35" i="94"/>
  <c r="AA35" i="94" s="1"/>
  <c r="Z34" i="94"/>
  <c r="Z32" i="94" s="1"/>
  <c r="Z31" i="94" s="1"/>
  <c r="Y34" i="94"/>
  <c r="X34" i="94"/>
  <c r="W34" i="94"/>
  <c r="W32" i="94" s="1"/>
  <c r="W31" i="94" s="1"/>
  <c r="V34" i="94"/>
  <c r="U34" i="94"/>
  <c r="T34" i="94"/>
  <c r="S34" i="94"/>
  <c r="R34" i="94"/>
  <c r="Q34" i="94"/>
  <c r="P34" i="94"/>
  <c r="P32" i="94" s="1"/>
  <c r="P31" i="94" s="1"/>
  <c r="O34" i="94"/>
  <c r="N34" i="94"/>
  <c r="M34" i="94"/>
  <c r="L34" i="94"/>
  <c r="K34" i="94"/>
  <c r="J34" i="94"/>
  <c r="J32" i="94" s="1"/>
  <c r="J31" i="94" s="1"/>
  <c r="I34" i="94"/>
  <c r="H34" i="94"/>
  <c r="G34" i="94"/>
  <c r="G32" i="94" s="1"/>
  <c r="Z33" i="94"/>
  <c r="Y33" i="94"/>
  <c r="Y32" i="94" s="1"/>
  <c r="Y31" i="94" s="1"/>
  <c r="X33" i="94"/>
  <c r="X32" i="94" s="1"/>
  <c r="X31" i="94" s="1"/>
  <c r="W33" i="94"/>
  <c r="V33" i="94"/>
  <c r="U33" i="94"/>
  <c r="U32" i="94" s="1"/>
  <c r="U31" i="94" s="1"/>
  <c r="T33" i="94"/>
  <c r="S33" i="94"/>
  <c r="R33" i="94"/>
  <c r="Q33" i="94"/>
  <c r="P33" i="94"/>
  <c r="O33" i="94"/>
  <c r="O32" i="94" s="1"/>
  <c r="O31" i="94" s="1"/>
  <c r="O26" i="94" s="1"/>
  <c r="N33" i="94"/>
  <c r="M33" i="94"/>
  <c r="M32" i="94" s="1"/>
  <c r="M31" i="94" s="1"/>
  <c r="L33" i="94"/>
  <c r="L32" i="94" s="1"/>
  <c r="L31" i="94" s="1"/>
  <c r="L26" i="94" s="1"/>
  <c r="L27" i="94" s="1"/>
  <c r="K33" i="94"/>
  <c r="K32" i="94" s="1"/>
  <c r="K31" i="94" s="1"/>
  <c r="J33" i="94"/>
  <c r="I33" i="94"/>
  <c r="I32" i="94" s="1"/>
  <c r="I31" i="94" s="1"/>
  <c r="H33" i="94"/>
  <c r="H32" i="94" s="1"/>
  <c r="H31" i="94" s="1"/>
  <c r="G33" i="94"/>
  <c r="AA33" i="94" s="1"/>
  <c r="V32" i="94"/>
  <c r="T32" i="94"/>
  <c r="T31" i="94" s="1"/>
  <c r="S32" i="94"/>
  <c r="R32" i="94"/>
  <c r="R31" i="94" s="1"/>
  <c r="R26" i="94" s="1"/>
  <c r="Q32" i="94"/>
  <c r="Q31" i="94" s="1"/>
  <c r="Q26" i="94" s="1"/>
  <c r="N32" i="94"/>
  <c r="N31" i="94" s="1"/>
  <c r="V31" i="94"/>
  <c r="S31" i="94"/>
  <c r="Z30" i="94"/>
  <c r="Y30" i="94"/>
  <c r="X30" i="94"/>
  <c r="W30" i="94"/>
  <c r="V30" i="94"/>
  <c r="U30" i="94"/>
  <c r="T30" i="94"/>
  <c r="T26" i="94" s="1"/>
  <c r="S30" i="94"/>
  <c r="R30" i="94"/>
  <c r="Q30" i="94"/>
  <c r="P30" i="94"/>
  <c r="O30" i="94"/>
  <c r="N30" i="94"/>
  <c r="M30" i="94"/>
  <c r="L30" i="94"/>
  <c r="K30" i="94"/>
  <c r="J30" i="94"/>
  <c r="I30" i="94"/>
  <c r="H30" i="94"/>
  <c r="AA30" i="94" s="1"/>
  <c r="G30" i="94"/>
  <c r="Z29" i="94"/>
  <c r="Y29" i="94"/>
  <c r="Y26" i="94" s="1"/>
  <c r="X29" i="94"/>
  <c r="W29" i="94"/>
  <c r="V29" i="94"/>
  <c r="U29" i="94"/>
  <c r="T29" i="94"/>
  <c r="S29" i="94"/>
  <c r="R29" i="94"/>
  <c r="Q29" i="94"/>
  <c r="P29" i="94"/>
  <c r="P26" i="94" s="1"/>
  <c r="O29" i="94"/>
  <c r="N29" i="94"/>
  <c r="M29" i="94"/>
  <c r="M26" i="94" s="1"/>
  <c r="M27" i="94" s="1"/>
  <c r="L29" i="94"/>
  <c r="K29" i="94"/>
  <c r="J29" i="94"/>
  <c r="I29" i="94"/>
  <c r="AA29" i="94" s="1"/>
  <c r="H29" i="94"/>
  <c r="G29" i="94"/>
  <c r="Z28" i="94"/>
  <c r="Z26" i="94" s="1"/>
  <c r="Z27" i="94" s="1"/>
  <c r="Y28" i="94"/>
  <c r="X28" i="94"/>
  <c r="W28" i="94"/>
  <c r="V28" i="94"/>
  <c r="V26" i="94" s="1"/>
  <c r="U28" i="94"/>
  <c r="U26" i="94" s="1"/>
  <c r="U27" i="94" s="1"/>
  <c r="T28" i="94"/>
  <c r="S28" i="94"/>
  <c r="S26" i="94" s="1"/>
  <c r="S27" i="94" s="1"/>
  <c r="R28" i="94"/>
  <c r="Q28" i="94"/>
  <c r="P28" i="94"/>
  <c r="O28" i="94"/>
  <c r="N28" i="94"/>
  <c r="N26" i="94" s="1"/>
  <c r="M28" i="94"/>
  <c r="L28" i="94"/>
  <c r="K28" i="94"/>
  <c r="K26" i="94" s="1"/>
  <c r="J28" i="94"/>
  <c r="J26" i="94" s="1"/>
  <c r="J27" i="94" s="1"/>
  <c r="I28" i="94"/>
  <c r="H28" i="94"/>
  <c r="G28"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AA24" i="94" s="1"/>
  <c r="K169" i="95" s="1"/>
  <c r="K145" i="98" s="1"/>
  <c r="J24" i="94"/>
  <c r="I24" i="94"/>
  <c r="H24" i="94"/>
  <c r="G24" i="94"/>
  <c r="Z23" i="94"/>
  <c r="Y23" i="94"/>
  <c r="Y27" i="94" s="1"/>
  <c r="X23" i="94"/>
  <c r="W23" i="94"/>
  <c r="V23" i="94"/>
  <c r="V27" i="94" s="1"/>
  <c r="U23" i="94"/>
  <c r="T23" i="94"/>
  <c r="S23" i="94"/>
  <c r="R23" i="94"/>
  <c r="Q23" i="94"/>
  <c r="Q27" i="94" s="1"/>
  <c r="P23" i="94"/>
  <c r="P27" i="94" s="1"/>
  <c r="O23" i="94"/>
  <c r="O27" i="94" s="1"/>
  <c r="N23" i="94"/>
  <c r="M23" i="94"/>
  <c r="L23" i="94"/>
  <c r="K23" i="94"/>
  <c r="AA23" i="94" s="1"/>
  <c r="J23" i="94"/>
  <c r="I23" i="94"/>
  <c r="H23" i="94"/>
  <c r="G23" i="94"/>
  <c r="Z22" i="94"/>
  <c r="Y22" i="94"/>
  <c r="X22" i="94"/>
  <c r="W22" i="94"/>
  <c r="V22" i="94"/>
  <c r="U22" i="94"/>
  <c r="T22" i="94"/>
  <c r="S22" i="94"/>
  <c r="R22" i="94"/>
  <c r="Q22" i="94"/>
  <c r="P22" i="94"/>
  <c r="O22" i="94"/>
  <c r="N22" i="94"/>
  <c r="M22" i="94"/>
  <c r="L22" i="94"/>
  <c r="K22" i="94"/>
  <c r="J22" i="94"/>
  <c r="I22" i="94"/>
  <c r="H22" i="94"/>
  <c r="AA22" i="94" s="1"/>
  <c r="G22" i="94"/>
  <c r="Z21" i="94"/>
  <c r="Y21" i="94"/>
  <c r="X21" i="94"/>
  <c r="W21" i="94"/>
  <c r="V21" i="94"/>
  <c r="U21" i="94"/>
  <c r="T21" i="94"/>
  <c r="S21" i="94"/>
  <c r="R21" i="94"/>
  <c r="Q21" i="94"/>
  <c r="P21" i="94"/>
  <c r="O21" i="94"/>
  <c r="N21" i="94"/>
  <c r="M21" i="94"/>
  <c r="L21" i="94"/>
  <c r="K21" i="94"/>
  <c r="AA21" i="94" s="1"/>
  <c r="J21" i="94"/>
  <c r="I21" i="94"/>
  <c r="H21" i="94"/>
  <c r="G21" i="94"/>
  <c r="Z20" i="94"/>
  <c r="Y20" i="94"/>
  <c r="X20" i="94"/>
  <c r="W20" i="94"/>
  <c r="V20" i="94"/>
  <c r="U20" i="94"/>
  <c r="T20" i="94"/>
  <c r="S20" i="94"/>
  <c r="R20" i="94"/>
  <c r="Q20" i="94"/>
  <c r="P20" i="94"/>
  <c r="O20" i="94"/>
  <c r="N20" i="94"/>
  <c r="M20" i="94"/>
  <c r="L20" i="94"/>
  <c r="K20" i="94"/>
  <c r="J20" i="94"/>
  <c r="AA20" i="94" s="1"/>
  <c r="I20" i="94"/>
  <c r="H20" i="94"/>
  <c r="G20" i="94"/>
  <c r="U19" i="94"/>
  <c r="U12" i="94" s="1"/>
  <c r="Z16" i="94"/>
  <c r="V16" i="94"/>
  <c r="T16" i="94"/>
  <c r="S16" i="94"/>
  <c r="N16" i="94"/>
  <c r="M16" i="94"/>
  <c r="L16" i="94"/>
  <c r="Z15" i="94"/>
  <c r="V15" i="94"/>
  <c r="T15" i="94"/>
  <c r="S15" i="94"/>
  <c r="N15" i="94"/>
  <c r="M15" i="94"/>
  <c r="L15" i="94"/>
  <c r="H15" i="94"/>
  <c r="Z14" i="94"/>
  <c r="V14" i="94"/>
  <c r="T14" i="94"/>
  <c r="S14" i="94"/>
  <c r="N14" i="94"/>
  <c r="M14" i="94"/>
  <c r="L14" i="94"/>
  <c r="H14" i="94"/>
  <c r="Z9" i="94"/>
  <c r="V9" i="94"/>
  <c r="T9" i="94"/>
  <c r="T55" i="94" s="1"/>
  <c r="S9" i="94"/>
  <c r="S55" i="94" s="1"/>
  <c r="N9" i="94"/>
  <c r="M9" i="94"/>
  <c r="M55" i="94" s="1"/>
  <c r="L9" i="94"/>
  <c r="H9" i="94"/>
  <c r="P6" i="94"/>
  <c r="C37" i="92"/>
  <c r="C36" i="92"/>
  <c r="C35" i="92"/>
  <c r="C34" i="92"/>
  <c r="AR32" i="92"/>
  <c r="Z54" i="94" s="1"/>
  <c r="Q30" i="92"/>
  <c r="O27" i="92" s="1"/>
  <c r="F12" i="92" s="1"/>
  <c r="AR28" i="92"/>
  <c r="Z53" i="94" s="1"/>
  <c r="AR24" i="92"/>
  <c r="Z45" i="94" s="1"/>
  <c r="O22" i="92"/>
  <c r="Z51" i="94" s="1"/>
  <c r="AN18" i="92"/>
  <c r="AG18" i="92" s="1"/>
  <c r="AE5" i="92"/>
  <c r="C37" i="83"/>
  <c r="C36" i="83"/>
  <c r="C35" i="83"/>
  <c r="C34" i="83"/>
  <c r="AR32" i="83"/>
  <c r="Y54" i="94" s="1"/>
  <c r="AK31" i="83"/>
  <c r="Y52" i="94" s="1"/>
  <c r="Q30" i="83"/>
  <c r="O27" i="83" s="1"/>
  <c r="F12" i="83" s="1"/>
  <c r="AR28" i="83"/>
  <c r="Y53" i="94" s="1"/>
  <c r="AR24" i="83"/>
  <c r="Y45" i="94" s="1"/>
  <c r="O22" i="83"/>
  <c r="Y51" i="94" s="1"/>
  <c r="AN18" i="83"/>
  <c r="AG18" i="83"/>
  <c r="X18" i="83" s="1"/>
  <c r="AE5" i="83"/>
  <c r="C37" i="91"/>
  <c r="C36" i="91"/>
  <c r="C35" i="91"/>
  <c r="C34" i="91"/>
  <c r="AR32" i="91"/>
  <c r="X54" i="94" s="1"/>
  <c r="AK31" i="91"/>
  <c r="X52" i="94" s="1"/>
  <c r="Q30" i="91"/>
  <c r="AR28" i="91"/>
  <c r="X53" i="94" s="1"/>
  <c r="O27" i="91"/>
  <c r="F12" i="91" s="1"/>
  <c r="AR24" i="91"/>
  <c r="X45" i="94" s="1"/>
  <c r="O22" i="91"/>
  <c r="X51" i="94" s="1"/>
  <c r="AN18" i="91"/>
  <c r="AG18" i="91" s="1"/>
  <c r="AE5" i="91"/>
  <c r="C37" i="90"/>
  <c r="C36" i="90"/>
  <c r="C35" i="90"/>
  <c r="C34" i="90"/>
  <c r="AR32" i="90"/>
  <c r="W54" i="94" s="1"/>
  <c r="AK31" i="90"/>
  <c r="W52" i="94" s="1"/>
  <c r="Q30" i="90"/>
  <c r="O27" i="90" s="1"/>
  <c r="F12" i="90" s="1"/>
  <c r="AR28" i="90"/>
  <c r="W53" i="94" s="1"/>
  <c r="AR24" i="90"/>
  <c r="W45" i="94" s="1"/>
  <c r="O22" i="90"/>
  <c r="W51" i="94" s="1"/>
  <c r="AN18" i="90"/>
  <c r="AG18" i="90"/>
  <c r="AK27" i="90" s="1"/>
  <c r="W43" i="94" s="1"/>
  <c r="AE5" i="90"/>
  <c r="C37" i="80"/>
  <c r="C36" i="80"/>
  <c r="C35" i="80"/>
  <c r="C34" i="80"/>
  <c r="AR32" i="80"/>
  <c r="V54" i="94" s="1"/>
  <c r="Q30" i="80"/>
  <c r="AR28" i="80"/>
  <c r="V53" i="94" s="1"/>
  <c r="O27" i="80"/>
  <c r="F12" i="80" s="1"/>
  <c r="AR24" i="80"/>
  <c r="V45" i="94" s="1"/>
  <c r="O22" i="80"/>
  <c r="V51" i="94" s="1"/>
  <c r="AN18" i="80"/>
  <c r="AG18" i="80" s="1"/>
  <c r="AE5" i="80"/>
  <c r="C37" i="82"/>
  <c r="C36" i="82"/>
  <c r="C35" i="82"/>
  <c r="C34" i="82"/>
  <c r="AR32" i="82"/>
  <c r="U54" i="94" s="1"/>
  <c r="AK31" i="82"/>
  <c r="U52" i="94" s="1"/>
  <c r="Q30" i="82"/>
  <c r="O27" i="82" s="1"/>
  <c r="F12" i="82" s="1"/>
  <c r="AR28" i="82"/>
  <c r="U53" i="94" s="1"/>
  <c r="AR24" i="82"/>
  <c r="U45" i="94" s="1"/>
  <c r="O22" i="82"/>
  <c r="U51" i="94" s="1"/>
  <c r="AN18" i="82"/>
  <c r="AG18" i="82" s="1"/>
  <c r="AE5" i="82"/>
  <c r="C37" i="84"/>
  <c r="C36" i="84"/>
  <c r="C35" i="84"/>
  <c r="C34" i="84"/>
  <c r="AR32" i="84"/>
  <c r="T54" i="94" s="1"/>
  <c r="Q30" i="84"/>
  <c r="AR28" i="84"/>
  <c r="T53" i="94" s="1"/>
  <c r="O27" i="84"/>
  <c r="AR24" i="84"/>
  <c r="T45" i="94" s="1"/>
  <c r="O22" i="84"/>
  <c r="T51" i="94" s="1"/>
  <c r="AN18" i="84"/>
  <c r="AG18" i="84"/>
  <c r="AK27" i="84" s="1"/>
  <c r="X18" i="84"/>
  <c r="X21" i="84" s="1"/>
  <c r="F12" i="84"/>
  <c r="AE5" i="84"/>
  <c r="C37" i="81"/>
  <c r="C36" i="81"/>
  <c r="C35" i="81"/>
  <c r="C34" i="81"/>
  <c r="AR32" i="81"/>
  <c r="S54" i="94" s="1"/>
  <c r="Q30" i="81"/>
  <c r="AR28" i="81"/>
  <c r="S53" i="94" s="1"/>
  <c r="O27" i="81"/>
  <c r="F12" i="81" s="1"/>
  <c r="AR24" i="81"/>
  <c r="S45" i="94" s="1"/>
  <c r="O22" i="81"/>
  <c r="S51" i="94" s="1"/>
  <c r="AN18" i="81"/>
  <c r="AG18" i="81"/>
  <c r="X18" i="81" s="1"/>
  <c r="AE5" i="81"/>
  <c r="C37" i="79"/>
  <c r="C36" i="79"/>
  <c r="C35" i="79"/>
  <c r="C34" i="79"/>
  <c r="AR32" i="79"/>
  <c r="R54" i="94" s="1"/>
  <c r="AK31" i="79"/>
  <c r="R52" i="94" s="1"/>
  <c r="Q30" i="79"/>
  <c r="AR28" i="79"/>
  <c r="R53" i="94" s="1"/>
  <c r="O27" i="79"/>
  <c r="F12" i="79" s="1"/>
  <c r="AR24" i="79"/>
  <c r="R45" i="94" s="1"/>
  <c r="O22" i="79"/>
  <c r="R51" i="94" s="1"/>
  <c r="AN18" i="79"/>
  <c r="AG18" i="79"/>
  <c r="AK27" i="79" s="1"/>
  <c r="R43" i="94" s="1"/>
  <c r="AE5" i="79"/>
  <c r="C37" i="89"/>
  <c r="C36" i="89"/>
  <c r="C35" i="89"/>
  <c r="C34" i="89"/>
  <c r="AR32" i="89"/>
  <c r="Q54" i="94" s="1"/>
  <c r="AK31" i="89"/>
  <c r="Q52" i="94" s="1"/>
  <c r="Q30" i="89"/>
  <c r="O27" i="89" s="1"/>
  <c r="F12" i="89" s="1"/>
  <c r="AR28" i="89"/>
  <c r="Q53" i="94" s="1"/>
  <c r="AR24" i="89"/>
  <c r="Q45" i="94" s="1"/>
  <c r="O22" i="89"/>
  <c r="Q51" i="94" s="1"/>
  <c r="AN18" i="89"/>
  <c r="AG18" i="89" s="1"/>
  <c r="AE5" i="89"/>
  <c r="C37" i="88"/>
  <c r="C36" i="88"/>
  <c r="C35" i="88"/>
  <c r="C34" i="88"/>
  <c r="AR32" i="88"/>
  <c r="P54" i="94" s="1"/>
  <c r="AK31" i="88"/>
  <c r="P52" i="94" s="1"/>
  <c r="Q30" i="88"/>
  <c r="AR28" i="88"/>
  <c r="P53" i="94" s="1"/>
  <c r="AK27" i="88"/>
  <c r="P43" i="94" s="1"/>
  <c r="O27" i="88"/>
  <c r="AR24" i="88"/>
  <c r="P45" i="94" s="1"/>
  <c r="O22" i="88"/>
  <c r="P51" i="94" s="1"/>
  <c r="AN18" i="88"/>
  <c r="AG18" i="88"/>
  <c r="X18" i="88" s="1"/>
  <c r="F12" i="88"/>
  <c r="AE5" i="88"/>
  <c r="C37" i="87"/>
  <c r="C36" i="87"/>
  <c r="C35" i="87"/>
  <c r="C34" i="87"/>
  <c r="AR32" i="87"/>
  <c r="O54" i="94" s="1"/>
  <c r="AK31" i="87"/>
  <c r="O52" i="94" s="1"/>
  <c r="Q30" i="87"/>
  <c r="O27" i="87" s="1"/>
  <c r="F12" i="87" s="1"/>
  <c r="AR28" i="87"/>
  <c r="O53" i="94" s="1"/>
  <c r="AR24" i="87"/>
  <c r="O45" i="94" s="1"/>
  <c r="O22" i="87"/>
  <c r="O51" i="94" s="1"/>
  <c r="AN18" i="87"/>
  <c r="AG18" i="87" s="1"/>
  <c r="AE5" i="87"/>
  <c r="C37" i="86"/>
  <c r="C36" i="86"/>
  <c r="C35" i="86"/>
  <c r="C34" i="86"/>
  <c r="AR32" i="86"/>
  <c r="N54" i="94" s="1"/>
  <c r="Q30" i="86"/>
  <c r="O27" i="86" s="1"/>
  <c r="F12" i="86" s="1"/>
  <c r="AR28" i="86"/>
  <c r="N53" i="94" s="1"/>
  <c r="AR24" i="86"/>
  <c r="N45" i="94" s="1"/>
  <c r="O22" i="86"/>
  <c r="N51" i="94" s="1"/>
  <c r="AN18" i="86"/>
  <c r="AG18" i="86"/>
  <c r="AE5" i="86"/>
  <c r="C37" i="85"/>
  <c r="C36" i="85"/>
  <c r="C35" i="85"/>
  <c r="C34" i="85"/>
  <c r="AR32" i="85"/>
  <c r="M54" i="94" s="1"/>
  <c r="Q30" i="85"/>
  <c r="AR28" i="85"/>
  <c r="M53" i="94" s="1"/>
  <c r="O27" i="85"/>
  <c r="AR24" i="85"/>
  <c r="M45" i="94" s="1"/>
  <c r="O22" i="85"/>
  <c r="M51" i="94" s="1"/>
  <c r="X21" i="85"/>
  <c r="AN18" i="85"/>
  <c r="AG18" i="85"/>
  <c r="AK27" i="85" s="1"/>
  <c r="X18" i="85"/>
  <c r="O16" i="85"/>
  <c r="M50" i="94" s="1"/>
  <c r="F12" i="85"/>
  <c r="AE5" i="85"/>
  <c r="C37" i="78"/>
  <c r="C36" i="78"/>
  <c r="C35" i="78"/>
  <c r="C34" i="78"/>
  <c r="AR32" i="78"/>
  <c r="L54" i="94" s="1"/>
  <c r="Q30" i="78"/>
  <c r="AR28" i="78"/>
  <c r="L53" i="94" s="1"/>
  <c r="O27" i="78"/>
  <c r="F12" i="78" s="1"/>
  <c r="AR24" i="78"/>
  <c r="L45" i="94" s="1"/>
  <c r="O22" i="78"/>
  <c r="L51" i="94" s="1"/>
  <c r="AN18" i="78"/>
  <c r="AG18" i="78"/>
  <c r="X18" i="78" s="1"/>
  <c r="AE5" i="78"/>
  <c r="C37" i="77"/>
  <c r="C36" i="77"/>
  <c r="C35" i="77"/>
  <c r="C34" i="77"/>
  <c r="AR32" i="77"/>
  <c r="K54" i="94" s="1"/>
  <c r="AK31" i="77"/>
  <c r="K52" i="94" s="1"/>
  <c r="Q30" i="77"/>
  <c r="AR28" i="77"/>
  <c r="K53" i="94" s="1"/>
  <c r="O27" i="77"/>
  <c r="AK27" i="77" s="1"/>
  <c r="K43" i="94" s="1"/>
  <c r="AR24" i="77"/>
  <c r="K45" i="94" s="1"/>
  <c r="O22" i="77"/>
  <c r="K51" i="94" s="1"/>
  <c r="AN18" i="77"/>
  <c r="AG18" i="77"/>
  <c r="X18" i="77"/>
  <c r="X21" i="77" s="1"/>
  <c r="AE5" i="77"/>
  <c r="C37" i="76"/>
  <c r="C36" i="76"/>
  <c r="C35" i="76"/>
  <c r="C34" i="76"/>
  <c r="AR32" i="76"/>
  <c r="J54" i="94" s="1"/>
  <c r="AK31" i="76"/>
  <c r="J52" i="94" s="1"/>
  <c r="Q30" i="76"/>
  <c r="O27" i="76" s="1"/>
  <c r="F12" i="76" s="1"/>
  <c r="AR28" i="76"/>
  <c r="J53" i="94" s="1"/>
  <c r="AR24" i="76"/>
  <c r="J45" i="94" s="1"/>
  <c r="O22" i="76"/>
  <c r="J51" i="94" s="1"/>
  <c r="AN18" i="76"/>
  <c r="AG18" i="76" s="1"/>
  <c r="AE5" i="76"/>
  <c r="C37" i="75"/>
  <c r="C36" i="75"/>
  <c r="C35" i="75"/>
  <c r="C34" i="75"/>
  <c r="AR32" i="75"/>
  <c r="I54" i="94" s="1"/>
  <c r="AK31" i="75"/>
  <c r="I52" i="94" s="1"/>
  <c r="Q30" i="75"/>
  <c r="O27" i="75" s="1"/>
  <c r="F12" i="75" s="1"/>
  <c r="AR28" i="75"/>
  <c r="I53" i="94" s="1"/>
  <c r="AR24" i="75"/>
  <c r="I45" i="94" s="1"/>
  <c r="O22" i="75"/>
  <c r="I51" i="94" s="1"/>
  <c r="AN18" i="75"/>
  <c r="AG18" i="75" s="1"/>
  <c r="AE5" i="75"/>
  <c r="C37" i="74"/>
  <c r="C36" i="74"/>
  <c r="C35" i="74"/>
  <c r="C34" i="74"/>
  <c r="AR32" i="74"/>
  <c r="H54" i="94" s="1"/>
  <c r="Q30" i="74"/>
  <c r="O27" i="74" s="1"/>
  <c r="F12" i="74" s="1"/>
  <c r="AR28" i="74"/>
  <c r="H53" i="94" s="1"/>
  <c r="AR24" i="74"/>
  <c r="H45" i="94" s="1"/>
  <c r="O22" i="74"/>
  <c r="H51" i="94" s="1"/>
  <c r="AN18" i="74"/>
  <c r="AG18" i="74" s="1"/>
  <c r="AE5" i="74"/>
  <c r="C37" i="2"/>
  <c r="C36" i="2"/>
  <c r="C35" i="2"/>
  <c r="C34" i="2"/>
  <c r="AR32" i="2"/>
  <c r="G54" i="94" s="1"/>
  <c r="AK31" i="2"/>
  <c r="G52" i="94" s="1"/>
  <c r="Q30" i="2"/>
  <c r="O27" i="2" s="1"/>
  <c r="F12" i="2" s="1"/>
  <c r="AR28" i="2"/>
  <c r="G53" i="94" s="1"/>
  <c r="AR24" i="2"/>
  <c r="G45" i="94" s="1"/>
  <c r="O22" i="2"/>
  <c r="G51" i="94" s="1"/>
  <c r="AN18" i="2"/>
  <c r="AG18" i="2"/>
  <c r="AK27" i="2" s="1"/>
  <c r="G43" i="94" s="1"/>
  <c r="AE5" i="2"/>
  <c r="A29" i="95"/>
  <c r="H11" i="94" l="1"/>
  <c r="H17" i="94"/>
  <c r="H10" i="94"/>
  <c r="H13" i="94"/>
  <c r="H16" i="94"/>
  <c r="H12" i="94"/>
  <c r="H18" i="94"/>
  <c r="N10" i="94"/>
  <c r="N13" i="94"/>
  <c r="N12" i="94"/>
  <c r="N18" i="94"/>
  <c r="N11" i="94"/>
  <c r="N17" i="94"/>
  <c r="L17" i="94"/>
  <c r="L10" i="94"/>
  <c r="L13" i="94"/>
  <c r="L12" i="94"/>
  <c r="L18" i="94"/>
  <c r="L11" i="94"/>
  <c r="X18" i="76"/>
  <c r="AK27" i="76"/>
  <c r="J43" i="94" s="1"/>
  <c r="H55" i="94"/>
  <c r="AA32" i="94"/>
  <c r="G31" i="94"/>
  <c r="AA31" i="94" s="1"/>
  <c r="P13" i="94"/>
  <c r="P16" i="94"/>
  <c r="P9" i="94"/>
  <c r="P55" i="94" s="1"/>
  <c r="P12" i="94"/>
  <c r="P15" i="94"/>
  <c r="P18" i="94"/>
  <c r="P11" i="94"/>
  <c r="P14" i="94"/>
  <c r="P17" i="94"/>
  <c r="P10" i="94"/>
  <c r="Q16" i="94"/>
  <c r="Q9" i="94"/>
  <c r="Q55" i="94" s="1"/>
  <c r="Q12" i="94"/>
  <c r="Q15" i="94"/>
  <c r="Q18" i="94"/>
  <c r="Q11" i="94"/>
  <c r="Q14" i="94"/>
  <c r="Q17" i="94"/>
  <c r="Q10" i="94"/>
  <c r="Q13" i="94"/>
  <c r="M10" i="94"/>
  <c r="M13" i="94"/>
  <c r="M12" i="94"/>
  <c r="M18" i="94"/>
  <c r="M11" i="94"/>
  <c r="M17" i="94"/>
  <c r="AA45" i="94"/>
  <c r="K227" i="95" s="1"/>
  <c r="K203" i="98" s="1"/>
  <c r="O16" i="88"/>
  <c r="P50" i="94" s="1"/>
  <c r="X21" i="88"/>
  <c r="L55" i="94"/>
  <c r="S12" i="94"/>
  <c r="S18" i="94"/>
  <c r="S11" i="94"/>
  <c r="S17" i="94"/>
  <c r="S10" i="94"/>
  <c r="S13" i="94"/>
  <c r="R9" i="94"/>
  <c r="R55" i="94" s="1"/>
  <c r="R12" i="94"/>
  <c r="R15" i="94"/>
  <c r="R18" i="94"/>
  <c r="R11" i="94"/>
  <c r="R14" i="94"/>
  <c r="R17" i="94"/>
  <c r="R10" i="94"/>
  <c r="R13" i="94"/>
  <c r="R16" i="94"/>
  <c r="X18" i="80"/>
  <c r="AK27" i="80"/>
  <c r="T12" i="94"/>
  <c r="T18" i="94"/>
  <c r="T11" i="94"/>
  <c r="T17" i="94"/>
  <c r="T10" i="94"/>
  <c r="T13" i="94"/>
  <c r="O10" i="94"/>
  <c r="O13" i="94"/>
  <c r="O16" i="94"/>
  <c r="O9" i="94"/>
  <c r="O55" i="94" s="1"/>
  <c r="O12" i="94"/>
  <c r="O15" i="94"/>
  <c r="O18" i="94"/>
  <c r="O11" i="94"/>
  <c r="O14" i="94"/>
  <c r="O17" i="94"/>
  <c r="X18" i="75"/>
  <c r="AK27" i="75"/>
  <c r="I43" i="94" s="1"/>
  <c r="N55" i="94"/>
  <c r="N27" i="94"/>
  <c r="W18" i="94"/>
  <c r="W11" i="94"/>
  <c r="W14" i="94"/>
  <c r="W17" i="94"/>
  <c r="W10" i="94"/>
  <c r="W13" i="94"/>
  <c r="W16" i="94"/>
  <c r="W9" i="94"/>
  <c r="W55" i="94" s="1"/>
  <c r="W12" i="94"/>
  <c r="W15" i="94"/>
  <c r="X11" i="94"/>
  <c r="X14" i="94"/>
  <c r="X17" i="94"/>
  <c r="X10" i="94"/>
  <c r="X13" i="94"/>
  <c r="X16" i="94"/>
  <c r="X9" i="94"/>
  <c r="X55" i="94" s="1"/>
  <c r="X12" i="94"/>
  <c r="X15" i="94"/>
  <c r="X18" i="94"/>
  <c r="AK27" i="89"/>
  <c r="Q43" i="94" s="1"/>
  <c r="X18" i="89"/>
  <c r="V18" i="94"/>
  <c r="V11" i="94"/>
  <c r="V17" i="94"/>
  <c r="V10" i="94"/>
  <c r="V13" i="94"/>
  <c r="V12" i="94"/>
  <c r="X18" i="92"/>
  <c r="AK27" i="92"/>
  <c r="AK27" i="82"/>
  <c r="U43" i="94" s="1"/>
  <c r="X18" i="82"/>
  <c r="V55" i="94"/>
  <c r="Z55" i="94"/>
  <c r="R27" i="94"/>
  <c r="X18" i="74"/>
  <c r="AK27" i="74"/>
  <c r="AK27" i="86"/>
  <c r="X21" i="83"/>
  <c r="O16" i="83"/>
  <c r="Y50" i="94" s="1"/>
  <c r="W26" i="94"/>
  <c r="W27" i="94" s="1"/>
  <c r="Y11" i="94"/>
  <c r="Y14" i="94"/>
  <c r="Y17" i="94"/>
  <c r="Y10" i="94"/>
  <c r="Y13" i="94"/>
  <c r="Y16" i="94"/>
  <c r="Y9" i="94"/>
  <c r="Y55" i="94" s="1"/>
  <c r="Y12" i="94"/>
  <c r="Y15" i="94"/>
  <c r="Y18" i="94"/>
  <c r="AK27" i="87"/>
  <c r="O43" i="94" s="1"/>
  <c r="X18" i="87"/>
  <c r="AK31" i="84"/>
  <c r="T52" i="94" s="1"/>
  <c r="T43" i="94"/>
  <c r="K195" i="95"/>
  <c r="K171" i="98" s="1"/>
  <c r="T27" i="94"/>
  <c r="H26" i="94"/>
  <c r="H27" i="94" s="1"/>
  <c r="X26" i="94"/>
  <c r="X27" i="94" s="1"/>
  <c r="J11" i="94"/>
  <c r="J14" i="94"/>
  <c r="J17" i="94"/>
  <c r="J10" i="94"/>
  <c r="J13" i="94"/>
  <c r="J16" i="94"/>
  <c r="J9" i="94"/>
  <c r="J55" i="94" s="1"/>
  <c r="J12" i="94"/>
  <c r="J15" i="94"/>
  <c r="J18" i="94"/>
  <c r="Z11" i="94"/>
  <c r="Z17" i="94"/>
  <c r="Z10" i="94"/>
  <c r="Z13" i="94"/>
  <c r="Z12" i="94"/>
  <c r="Z18" i="94"/>
  <c r="X21" i="78"/>
  <c r="O16" i="78"/>
  <c r="L50" i="94" s="1"/>
  <c r="AK31" i="85"/>
  <c r="M52" i="94" s="1"/>
  <c r="M43" i="94"/>
  <c r="X21" i="81"/>
  <c r="O16" i="81"/>
  <c r="S50" i="94" s="1"/>
  <c r="K14" i="94"/>
  <c r="K17" i="94"/>
  <c r="K10" i="94"/>
  <c r="K13" i="94"/>
  <c r="K16" i="94"/>
  <c r="K9" i="94"/>
  <c r="K55" i="94" s="1"/>
  <c r="K12" i="94"/>
  <c r="K15" i="94"/>
  <c r="K18" i="94"/>
  <c r="K11" i="94"/>
  <c r="AK27" i="91"/>
  <c r="X43" i="94" s="1"/>
  <c r="X18" i="91"/>
  <c r="X18" i="2"/>
  <c r="AK27" i="78"/>
  <c r="O16" i="84"/>
  <c r="T50" i="94" s="1"/>
  <c r="X18" i="90"/>
  <c r="U9" i="94"/>
  <c r="U55" i="94" s="1"/>
  <c r="K27" i="94"/>
  <c r="AK27" i="83"/>
  <c r="Y43" i="94" s="1"/>
  <c r="F12" i="77"/>
  <c r="O16" i="77"/>
  <c r="K50" i="94" s="1"/>
  <c r="X18" i="86"/>
  <c r="AK27" i="81"/>
  <c r="U16" i="94"/>
  <c r="AA34" i="94"/>
  <c r="G38" i="94"/>
  <c r="U13" i="94"/>
  <c r="U10" i="94"/>
  <c r="AA28" i="94"/>
  <c r="K145" i="95" s="1"/>
  <c r="K121" i="98" s="1"/>
  <c r="I38" i="94"/>
  <c r="I37" i="94" s="1"/>
  <c r="I19" i="94" s="1"/>
  <c r="X18" i="79"/>
  <c r="U17" i="94"/>
  <c r="U14" i="94"/>
  <c r="I26" i="94"/>
  <c r="I27" i="94" s="1"/>
  <c r="U11" i="94"/>
  <c r="U18" i="94"/>
  <c r="U15" i="94"/>
  <c r="X21" i="74" l="1"/>
  <c r="O16" i="74"/>
  <c r="H50" i="94" s="1"/>
  <c r="X21" i="2"/>
  <c r="O16" i="2"/>
  <c r="G50" i="94" s="1"/>
  <c r="X21" i="82"/>
  <c r="O16" i="82"/>
  <c r="U50" i="94" s="1"/>
  <c r="X21" i="79"/>
  <c r="O16" i="79"/>
  <c r="R50" i="94" s="1"/>
  <c r="AK31" i="78"/>
  <c r="L52" i="94" s="1"/>
  <c r="L43" i="94"/>
  <c r="X21" i="75"/>
  <c r="O16" i="75"/>
  <c r="I50" i="94" s="1"/>
  <c r="X21" i="80"/>
  <c r="O16" i="80"/>
  <c r="V50" i="94" s="1"/>
  <c r="X21" i="91"/>
  <c r="O16" i="91"/>
  <c r="X50" i="94" s="1"/>
  <c r="O16" i="92"/>
  <c r="Z50" i="94" s="1"/>
  <c r="X21" i="92"/>
  <c r="V43" i="94"/>
  <c r="AK31" i="80"/>
  <c r="V52" i="94" s="1"/>
  <c r="G37" i="94"/>
  <c r="AA38" i="94"/>
  <c r="X21" i="87"/>
  <c r="O16" i="87"/>
  <c r="O50" i="94" s="1"/>
  <c r="O16" i="76"/>
  <c r="J50" i="94" s="1"/>
  <c r="X21" i="76"/>
  <c r="Z43" i="94"/>
  <c r="AK31" i="92"/>
  <c r="Z52" i="94" s="1"/>
  <c r="X21" i="86"/>
  <c r="O16" i="86"/>
  <c r="N50" i="94" s="1"/>
  <c r="G26" i="94"/>
  <c r="AK31" i="86"/>
  <c r="N52" i="94" s="1"/>
  <c r="N43" i="94"/>
  <c r="I11" i="94"/>
  <c r="I14" i="94"/>
  <c r="I17" i="94"/>
  <c r="I10" i="94"/>
  <c r="I13" i="94"/>
  <c r="I16" i="94"/>
  <c r="I9" i="94"/>
  <c r="I55" i="94" s="1"/>
  <c r="I12" i="94"/>
  <c r="I15" i="94"/>
  <c r="I18" i="94"/>
  <c r="S43" i="94"/>
  <c r="AK31" i="81"/>
  <c r="S52" i="94" s="1"/>
  <c r="X21" i="89"/>
  <c r="O16" i="89"/>
  <c r="Q50" i="94" s="1"/>
  <c r="O16" i="90"/>
  <c r="W50" i="94" s="1"/>
  <c r="X21" i="90"/>
  <c r="AK31" i="74"/>
  <c r="H52" i="94" s="1"/>
  <c r="H43" i="94"/>
  <c r="G27" i="94" l="1"/>
  <c r="AA27" i="94" s="1"/>
  <c r="K170" i="95" s="1"/>
  <c r="K146" i="98" s="1"/>
  <c r="AA26" i="94"/>
  <c r="G19" i="94"/>
  <c r="AA37" i="94"/>
  <c r="AA43" i="94"/>
  <c r="K225" i="95" s="1"/>
  <c r="K201" i="98" s="1"/>
  <c r="G18" i="94" l="1"/>
  <c r="AA18" i="94" s="1"/>
  <c r="K212" i="95" s="1"/>
  <c r="K188" i="98" s="1"/>
  <c r="G11" i="94"/>
  <c r="G14" i="94"/>
  <c r="AA14" i="94" s="1"/>
  <c r="K208" i="95" s="1"/>
  <c r="K184" i="98" s="1"/>
  <c r="G17" i="94"/>
  <c r="AA19" i="94"/>
  <c r="K105" i="95" s="1"/>
  <c r="K81" i="98" s="1"/>
  <c r="G10" i="94"/>
  <c r="AA10" i="94" s="1"/>
  <c r="K134" i="95" s="1"/>
  <c r="K110" i="98" s="1"/>
  <c r="G13" i="94"/>
  <c r="AA13" i="94" s="1"/>
  <c r="K183" i="95" s="1"/>
  <c r="K159" i="98" s="1"/>
  <c r="K104" i="95"/>
  <c r="K80" i="98" s="1"/>
  <c r="G16" i="94"/>
  <c r="AA16" i="94" s="1"/>
  <c r="K210" i="95" s="1"/>
  <c r="K186" i="98" s="1"/>
  <c r="G9" i="94"/>
  <c r="G12" i="94"/>
  <c r="AA12" i="94" s="1"/>
  <c r="K158" i="95" s="1"/>
  <c r="K134" i="98" s="1"/>
  <c r="G15" i="94"/>
  <c r="AA15" i="94" s="1"/>
  <c r="K209" i="95" s="1"/>
  <c r="K185" i="98" s="1"/>
  <c r="AA17" i="94" l="1"/>
  <c r="K211" i="95" s="1"/>
  <c r="K187" i="98" s="1"/>
  <c r="G55" i="94"/>
  <c r="AA9" i="94"/>
  <c r="K89" i="95"/>
  <c r="K65" i="98" s="1"/>
  <c r="AA11" i="94"/>
  <c r="K157" i="95" s="1"/>
  <c r="K133" i="98" s="1"/>
  <c r="AA55" i="94" l="1"/>
  <c r="K90" i="95"/>
  <c r="K66" i="98" l="1"/>
  <c r="T29" i="95"/>
  <c r="Q29" i="95"/>
  <c r="Q5" i="98" l="1"/>
  <c r="Z5" i="94"/>
  <c r="AR4" i="77"/>
  <c r="AR4" i="86"/>
  <c r="AR4" i="89"/>
  <c r="AR4" i="84"/>
  <c r="AR4" i="90"/>
  <c r="AR4" i="2"/>
  <c r="AR4" i="76"/>
  <c r="AR4" i="92"/>
  <c r="AR4" i="85"/>
  <c r="AR4" i="88"/>
  <c r="AR4" i="81"/>
  <c r="AR4" i="80"/>
  <c r="AR4" i="83"/>
  <c r="AR4" i="75"/>
  <c r="AR4" i="78"/>
  <c r="AR4" i="87"/>
  <c r="AR4" i="79"/>
  <c r="AR4" i="82"/>
  <c r="AR4" i="91"/>
  <c r="AR4" i="74"/>
  <c r="AT4" i="86"/>
  <c r="AT4" i="89"/>
  <c r="AT4" i="84"/>
  <c r="AT4" i="90"/>
  <c r="AT4" i="92"/>
  <c r="AT4" i="76"/>
  <c r="AT4" i="74"/>
  <c r="AT4" i="85"/>
  <c r="AT4" i="88"/>
  <c r="AT4" i="81"/>
  <c r="V107" i="95"/>
  <c r="AT4" i="80"/>
  <c r="AT4" i="83"/>
  <c r="AT4" i="75"/>
  <c r="AT4" i="78"/>
  <c r="V92" i="95"/>
  <c r="AT4" i="87"/>
  <c r="AT4" i="2"/>
  <c r="AT4" i="79"/>
  <c r="AT4" i="82"/>
  <c r="AT4" i="91"/>
  <c r="T5" i="98"/>
  <c r="AA5" i="94"/>
  <c r="AT4" i="77"/>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<sst xmlns="http://schemas.openxmlformats.org/spreadsheetml/2006/main" count="3183" uniqueCount="463">
  <si>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</si>
  <si>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</si>
  <si>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</si>
  <si>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</si>
  <si>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</si>
  <si>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</si>
  <si>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</si>
  <si>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</si>
  <si>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</si>
  <si>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</si>
  <si>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</si>
  <si>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</si>
  <si>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</si>
  <si>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</si>
  <si>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</si>
  <si>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</si>
  <si>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</si>
  <si>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</si>
  <si>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</si>
  <si>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</si>
  <si>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</si>
  <si>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</si>
  <si>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</si>
  <si>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</si>
  <si>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</si>
  <si>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</si>
  <si>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</si>
  <si>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</si>
  <si>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</si>
  <si>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</si>
  <si>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</si>
  <si>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</si>
  <si>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</si>
  <si>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</si>
  <si>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</si>
  <si>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</si>
  <si>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</si>
  <si>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</si>
  <si>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</si>
  <si>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</si>
  <si>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</si>
  <si>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</si>
  <si>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</si>
  <si>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</si>
  <si>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</si>
  <si>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</si>
  <si>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</si>
  <si>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</si>
  <si>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</si>
  <si>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</si>
  <si>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</si>
  <si>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</si>
  <si>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</si>
  <si>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</si>
  <si>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</si>
  <si>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</si>
  <si>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</si>
  <si>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</si>
  <si>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</si>
  <si>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</si>
  <si>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</si>
  <si>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</si>
  <si>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</si>
  <si>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</si>
  <si>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</si>
  <si>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</si>
  <si>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</si>
  <si>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</si>
  <si>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</si>
  <si>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</si>
  <si>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</si>
  <si>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</si>
  <si>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</si>
  <si>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</si>
  <si>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</si>
  <si>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</si>
  <si>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</si>
  <si>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</si>
  <si>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</si>
  <si>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</si>
  <si>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</si>
  <si>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</si>
  <si>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</si>
  <si>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</si>
  <si>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</si>
  <si>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</si>
  <si>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</si>
  <si>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</si>
  <si>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</si>
  <si>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</si>
  <si>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</si>
  <si>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</si>
  <si>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</si>
  <si>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</si>
  <si>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</si>
  <si>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</si>
  <si>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</si>
  <si>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</si>
  <si>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</si>
  <si>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</si>
  <si>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</si>
  <si>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</si>
  <si>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</si>
  <si>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</si>
  <si>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</si>
  <si>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</si>
  <si>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</si>
  <si>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</si>
  <si>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</si>
  <si>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</si>
  <si>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</si>
  <si>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</si>
  <si>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</si>
  <si>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</si>
  <si>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</si>
  <si>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</si>
  <si>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</si>
  <si>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</si>
  <si>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</si>
  <si>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</si>
  <si>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</si>
  <si>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</si>
  <si>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</si>
  <si>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</si>
  <si>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</si>
  <si>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</si>
  <si>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</si>
  <si>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</si>
  <si>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</si>
  <si>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</si>
  <si>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</si>
  <si>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</si>
  <si>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</si>
  <si>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</si>
  <si>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</si>
  <si>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</si>
  <si>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</si>
  <si>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</si>
  <si>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</si>
  <si>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</si>
  <si>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</si>
  <si>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</si>
  <si>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</si>
  <si>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</si>
  <si>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</si>
  <si>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</si>
  <si>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</si>
  <si>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</si>
  <si>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</si>
  <si>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</si>
  <si>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</si>
  <si>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</si>
  <si>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</si>
  <si>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</si>
  <si>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</si>
  <si>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</si>
  <si>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</si>
  <si>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</si>
  <si>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</si>
  <si>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</si>
  <si>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</si>
  <si>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</si>
  <si>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</si>
  <si>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</si>
  <si>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</si>
  <si>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</si>
  <si>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</si>
  <si>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</si>
  <si>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</si>
  <si>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</si>
  <si>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</si>
  <si>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</si>
  <si>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</si>
  <si>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</si>
  <si>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</si>
  <si>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</si>
  <si>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</si>
  <si>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</si>
  <si>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</si>
  <si>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</si>
  <si>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</si>
  <si>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</si>
  <si>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</si>
  <si>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</si>
  <si>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</si>
  <si>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</si>
  <si>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</si>
  <si>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</si>
  <si>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</si>
  <si>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</si>
  <si>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</si>
  <si>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</si>
  <si>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</si>
  <si>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</si>
  <si>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</si>
  <si>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</si>
  <si>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</si>
  <si>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</si>
  <si>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</si>
  <si>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</si>
  <si>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</si>
  <si>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</si>
  <si>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</si>
  <si>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</si>
  <si>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</si>
  <si>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</si>
  <si>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</si>
  <si>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</si>
  <si>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</si>
  <si>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</si>
  <si>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</si>
  <si>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</si>
  <si>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</si>
  <si>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</si>
  <si>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</si>
  <si>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</si>
  <si>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</si>
  <si>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</si>
  <si>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</si>
  <si>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</si>
  <si>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</si>
  <si>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</si>
  <si>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</si>
  <si>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</si>
  <si>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</si>
  <si>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</si>
  <si>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</si>
  <si>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</si>
  <si>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</si>
  <si>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</si>
  <si>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</si>
  <si>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</si>
  <si>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</si>
  <si>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</si>
  <si>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</si>
  <si>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</si>
  <si>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</si>
  <si>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</si>
  <si>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</si>
  <si>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</si>
  <si>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</si>
  <si>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</si>
  <si>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</si>
  <si>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</si>
  <si>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</si>
  <si>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</si>
  <si>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</si>
  <si>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</si>
  <si>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</si>
  <si>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</si>
  <si>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</si>
  <si>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</si>
  <si>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</si>
  <si>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</si>
  <si>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</si>
  <si>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</si>
  <si>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</si>
  <si>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</si>
  <si>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</si>
  <si>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</si>
  <si>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</si>
  <si>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</si>
  <si>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</si>
  <si>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</si>
  <si>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</si>
  <si>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</si>
  <si>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</si>
  <si>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</si>
  <si>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</si>
  <si>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</si>
  <si>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</si>
  <si>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</si>
  <si>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</si>
  <si>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</si>
  <si>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</si>
  <si>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</si>
  <si>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</si>
  <si>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</si>
  <si>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</si>
  <si>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</si>
  <si>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</si>
  <si>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</si>
  <si>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</si>
  <si>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</si>
  <si>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</si>
  <si>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</si>
  <si>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</si>
  <si>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</si>
  <si>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</si>
  <si>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</si>
  <si>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</si>
  <si>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</si>
  <si>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</si>
  <si>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</si>
  <si>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</si>
  <si>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</si>
  <si>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</si>
  <si>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</si>
  <si>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</si>
  <si>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</si>
  <si>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</si>
  <si>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</si>
  <si>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</si>
  <si>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</si>
  <si>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</si>
  <si>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</si>
  <si>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</si>
  <si>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</si>
  <si>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</si>
  <si>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</si>
  <si>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</si>
  <si>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</si>
  <si>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</si>
  <si>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</si>
  <si>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</si>
  <si>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</si>
  <si>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</si>
  <si>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</si>
  <si>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</si>
  <si>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</si>
  <si>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</si>
  <si>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</si>
  <si>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</si>
  <si>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</si>
  <si>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</si>
  <si>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</si>
  <si>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</si>
  <si>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</si>
  <si>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</si>
  <si>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</si>
  <si>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</si>
  <si>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</si>
  <si>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</si>
  <si>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</si>
  <si>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</si>
  <si>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</si>
  <si>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</si>
  <si>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</si>
  <si>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</si>
  <si>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</si>
  <si>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</si>
  <si>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</si>
  <si>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</si>
  <si>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</si>
  <si>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</si>
  <si>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</si>
  <si>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</si>
  <si>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</si>
  <si>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</si>
  <si>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</si>
  <si>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</si>
  <si>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</si>
  <si>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</si>
  <si>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</si>
  <si>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</si>
  <si>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</si>
  <si>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</si>
  <si>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</si>
  <si>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</si>
  <si>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</si>
  <si>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</si>
  <si>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</si>
  <si>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</si>
  <si>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</si>
  <si>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</si>
  <si>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</si>
  <si>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</si>
  <si>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</si>
  <si>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</si>
  <si>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</si>
  <si>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</si>
  <si>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</si>
  <si>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</si>
  <si>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</si>
  <si>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</si>
  <si>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</si>
  <si>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</si>
  <si>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</si>
  <si>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</si>
  <si>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</si>
  <si>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</si>
  <si>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</si>
  <si>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</si>
  <si>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</si>
  <si>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</si>
  <si>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</si>
  <si>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</si>
  <si>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</si>
  <si>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</si>
  <si>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</si>
  <si>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</si>
  <si>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</si>
  <si>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</si>
  <si>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</si>
  <si>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</si>
  <si>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</si>
  <si>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</si>
  <si>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</si>
  <si>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</si>
  <si>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</si>
  <si>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</si>
  <si>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</si>
  <si>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</si>
  <si>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</si>
  <si>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</si>
  <si>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</si>
  <si>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</si>
  <si>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</si>
  <si>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</si>
  <si>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</si>
  <si>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</si>
  <si>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</si>
  <si>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</si>
  <si>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</si>
  <si>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</si>
  <si>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</si>
  <si>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</si>
  <si>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</si>
  <si>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</si>
  <si>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</si>
  <si>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</si>
  <si>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</si>
  <si>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</si>
  <si>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</si>
  <si>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</si>
  <si>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</si>
  <si>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</si>
  <si>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</si>
  <si>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</si>
  <si>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</si>
  <si>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</si>
  <si>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</si>
  <si>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</si>
  <si>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</si>
  <si>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</si>
  <si>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</si>
  <si>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</si>
  <si>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</si>
  <si>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</si>
  <si>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</si>
  <si>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</si>
  <si>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</si>
  <si>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</si>
  <si>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</si>
  <si>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</si>
  <si>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</si>
  <si>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</si>
  <si>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</si>
  <si>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</si>
  <si>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令和7年5月29日</t>
  </si>
  <si>
    <t>東京都千代田区神田三崎町二丁目５番３号</t>
  </si>
  <si>
    <t>鉄建建設株式会社　東京支店
常務執行役員支店長　白井　稔久</t>
  </si>
  <si>
    <t>03-3221-2291</t>
  </si>
  <si>
    <t>Ｄ－建設業　総合工事業</t>
  </si>
  <si>
    <t>元請完成工事高　33,536,00万円</t>
  </si>
  <si>
    <t>293名　(東京支店　令和7年4月1日)</t>
  </si>
  <si>
    <t xml:space="preserve">「環境管理計画書」に則り以下の具体的な適正処置活動を推進した。
①混合廃棄物の発生抑制　②建設廃棄物のリサイクル率向上　③建設汚泥リサイクル率向上 </t>
  </si>
  <si>
    <t>「環境管理計画書」に則り以下の具体的な適正処置活動を引き続き推進する。
①混合廃棄物の発生抑制　②建設廃棄物のリサイクル率向上　③建設汚泥リサイクル率向上　</t>
  </si>
  <si>
    <t>作業所内は分別しやすいように整理し保管場所を定め、分別状況も所長以下職員全員で確認している。また啓蒙教育も随時実施中。</t>
  </si>
  <si>
    <t>前年度同様、分別に関する取組を継続し実施していく。</t>
  </si>
  <si>
    <t>①産廃処理委託契約書締結の際には、業者の許可、許可品目、登録車両、任意保険の有無、運搬経路、処理場の能力、処理場の確認を行った後に締結する。また、紙マニフェストの適切な発行及び電子マニフェストの対応可能な業者との契約を推奨し、当社管理システムによる還流状況のチェックを行っている。②優良認定業者を委託契約の際に推奨している。</t>
  </si>
  <si>
    <t>①「環境管理計画書」に則り適正な取組を推進する。 ②電子マニフェストの導入を更に推進していく。③優良認定業者への委託を引き続き推奨していく。④可能な限り再生利用を促進する。</t>
  </si>
  <si>
    <t>鉄建建設株式会社東京支店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</si>
</sst>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EB3315E8-87A5-4D8D-B023-F34A7C332C1F}"/>
                </a:ext>
              </a:extLst>
            </xdr:cNvPr>
            <xdr:cNvPicPr>
              <a:picLocks noChangeAspect="1" noChangeArrowheads="1"/>
              <a:extLst>
                <a:ext uri="{84589F7E-364E-4C9E-8A38-B11213B215E9}">
                  <a14:cameraTool cellRange="表紙!$D$77" spid="_x0000_s970757"/>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E218BC0C-7675-4164-A49F-DC9EDFC5297E}"/>
                </a:ext>
              </a:extLst>
            </xdr:cNvPr>
            <xdr:cNvPicPr>
              <a:picLocks noChangeAspect="1" noChangeArrowheads="1"/>
              <a:extLst>
                <a:ext uri="{84589F7E-364E-4C9E-8A38-B11213B215E9}">
                  <a14:cameraTool cellRange="表紙!$F$62" spid="_x0000_s970758"/>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F42" zoomScale="115" zoomScaleNormal="115" zoomScaleSheetLayoutView="115" workbookViewId="0">
      <selection activeCell="X46" sqref="X46"/>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451</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452</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462</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1730</v>
      </c>
      <c r="Q49" s="556"/>
      <c r="R49" s="556"/>
      <c r="S49" s="556"/>
      <c r="T49" s="556"/>
      <c r="U49" s="557"/>
    </row>
    <row r="50" spans="3:23" ht="26.25" customHeight="1" x14ac:dyDescent="0.15">
      <c r="C50" s="538" t="s">
        <v>11</v>
      </c>
      <c r="D50" s="539"/>
      <c r="E50" s="540"/>
      <c r="F50" s="585" t="s">
        <v>450</v>
      </c>
      <c r="G50" s="586"/>
      <c r="H50" s="586"/>
      <c r="I50" s="586"/>
      <c r="J50" s="586"/>
      <c r="K50" s="586"/>
      <c r="L50" s="586"/>
      <c r="M50" s="586"/>
      <c r="N50" s="341" t="s">
        <v>172</v>
      </c>
      <c r="O50" s="449"/>
      <c r="P50" s="450"/>
      <c r="Q50" s="589" t="s">
        <v>452</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2615.7999999999997</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456</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2485.1000000000004</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457</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459</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2615.7999999999997</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1140.5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1049.8</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460</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2485.1000000000004</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1083.5</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997.3</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461</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54.2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58</v>
      </c>
      <c r="P27" s="718"/>
      <c r="Q27" s="718"/>
      <c r="R27" s="718"/>
      <c r="S27" s="49" t="s">
        <v>38</v>
      </c>
      <c r="T27" s="70"/>
      <c r="U27" s="70"/>
      <c r="X27" s="68" t="s">
        <v>39</v>
      </c>
      <c r="Y27" s="71"/>
      <c r="AG27" s="58"/>
      <c r="AH27" s="58"/>
      <c r="AI27" s="58"/>
      <c r="AJ27" s="58"/>
      <c r="AK27" s="668">
        <f>+AG18+O27</f>
        <v>58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54.2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61</v>
      </c>
      <c r="G29" s="674"/>
      <c r="H29" s="214" t="s">
        <v>198</v>
      </c>
      <c r="L29" s="682"/>
      <c r="O29" s="61"/>
      <c r="P29" s="148"/>
      <c r="Q29" s="56" t="s">
        <v>183</v>
      </c>
      <c r="R29" s="679" t="s">
        <v>33</v>
      </c>
      <c r="S29" s="721"/>
      <c r="T29" s="721"/>
      <c r="U29" s="722"/>
      <c r="V29" s="53"/>
      <c r="W29" s="72"/>
      <c r="X29" s="726" t="s">
        <v>315</v>
      </c>
      <c r="Y29" s="727"/>
      <c r="Z29" s="670">
        <v>3.8</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57</v>
      </c>
      <c r="G30" s="674"/>
      <c r="H30" s="214" t="s">
        <v>198</v>
      </c>
      <c r="L30" s="682"/>
      <c r="O30" s="61"/>
      <c r="Q30" s="684">
        <f>+ROUND(Z28,1)+ROUND(Z29,1)+ROUND(Z30,1)</f>
        <v>58</v>
      </c>
      <c r="R30" s="718"/>
      <c r="S30" s="718"/>
      <c r="T30" s="718"/>
      <c r="U30" s="49" t="s">
        <v>16</v>
      </c>
      <c r="X30" s="726" t="s">
        <v>186</v>
      </c>
      <c r="Y30" s="727"/>
      <c r="Z30" s="670"/>
      <c r="AA30" s="671"/>
      <c r="AB30" s="671"/>
      <c r="AC30" s="671"/>
      <c r="AD30" s="671"/>
      <c r="AE30" s="49" t="s">
        <v>13</v>
      </c>
      <c r="AK30" s="655">
        <v>54.2</v>
      </c>
      <c r="AL30" s="656"/>
      <c r="AM30" s="656"/>
      <c r="AN30" s="656"/>
      <c r="AO30" s="57" t="s">
        <v>13</v>
      </c>
      <c r="AR30" s="667"/>
      <c r="AS30" s="664"/>
      <c r="AT30" s="664"/>
      <c r="AU30" s="665"/>
    </row>
    <row r="31" spans="2:48" ht="27" customHeight="1" thickTop="1" thickBot="1" x14ac:dyDescent="0.2">
      <c r="B31" s="690" t="s">
        <v>375</v>
      </c>
      <c r="C31" s="679"/>
      <c r="D31" s="679"/>
      <c r="E31" s="680"/>
      <c r="F31" s="673">
        <v>57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113.7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108</v>
      </c>
      <c r="P27" s="718"/>
      <c r="Q27" s="718"/>
      <c r="R27" s="718"/>
      <c r="S27" s="49" t="s">
        <v>38</v>
      </c>
      <c r="T27" s="70"/>
      <c r="U27" s="70"/>
      <c r="X27" s="68" t="s">
        <v>39</v>
      </c>
      <c r="Y27" s="71"/>
      <c r="AG27" s="58"/>
      <c r="AH27" s="58"/>
      <c r="AI27" s="58"/>
      <c r="AJ27" s="58"/>
      <c r="AK27" s="668">
        <f>+AG18+O27</f>
        <v>108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113.7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113.7</v>
      </c>
      <c r="G30" s="674"/>
      <c r="H30" s="214" t="s">
        <v>198</v>
      </c>
      <c r="L30" s="682"/>
      <c r="O30" s="61"/>
      <c r="Q30" s="684">
        <f>+ROUND(Z28,1)+ROUND(Z29,1)+ROUND(Z30,1)</f>
        <v>108</v>
      </c>
      <c r="R30" s="718"/>
      <c r="S30" s="718"/>
      <c r="T30" s="718"/>
      <c r="U30" s="49" t="s">
        <v>16</v>
      </c>
      <c r="X30" s="726" t="s">
        <v>186</v>
      </c>
      <c r="Y30" s="727"/>
      <c r="Z30" s="670"/>
      <c r="AA30" s="671"/>
      <c r="AB30" s="671"/>
      <c r="AC30" s="671"/>
      <c r="AD30" s="671"/>
      <c r="AE30" s="49" t="s">
        <v>13</v>
      </c>
      <c r="AK30" s="655">
        <v>108</v>
      </c>
      <c r="AL30" s="656"/>
      <c r="AM30" s="656"/>
      <c r="AN30" s="656"/>
      <c r="AO30" s="57" t="s">
        <v>13</v>
      </c>
      <c r="AR30" s="667"/>
      <c r="AS30" s="664"/>
      <c r="AT30" s="664"/>
      <c r="AU30" s="665"/>
    </row>
    <row r="31" spans="2:48" ht="27" customHeight="1" thickTop="1" thickBot="1" x14ac:dyDescent="0.2">
      <c r="B31" s="690" t="s">
        <v>375</v>
      </c>
      <c r="C31" s="679"/>
      <c r="D31" s="679"/>
      <c r="E31" s="680"/>
      <c r="F31" s="673">
        <v>113.7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745.3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784.5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357.4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745.3</v>
      </c>
      <c r="P27" s="718"/>
      <c r="Q27" s="718"/>
      <c r="R27" s="718"/>
      <c r="S27" s="49" t="s">
        <v>38</v>
      </c>
      <c r="T27" s="70"/>
      <c r="U27" s="70"/>
      <c r="X27" s="68" t="s">
        <v>39</v>
      </c>
      <c r="Y27" s="71"/>
      <c r="AG27" s="58"/>
      <c r="AH27" s="58"/>
      <c r="AI27" s="58"/>
      <c r="AJ27" s="58"/>
      <c r="AK27" s="668">
        <f>+AG18+O27</f>
        <v>745.3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357.4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784.5</v>
      </c>
      <c r="G29" s="674"/>
      <c r="H29" s="214" t="s">
        <v>198</v>
      </c>
      <c r="L29" s="682"/>
      <c r="O29" s="61"/>
      <c r="P29" s="148"/>
      <c r="Q29" s="56" t="s">
        <v>183</v>
      </c>
      <c r="R29" s="679" t="s">
        <v>33</v>
      </c>
      <c r="S29" s="721"/>
      <c r="T29" s="721"/>
      <c r="U29" s="722"/>
      <c r="V29" s="53"/>
      <c r="W29" s="72"/>
      <c r="X29" s="726" t="s">
        <v>315</v>
      </c>
      <c r="Y29" s="727"/>
      <c r="Z29" s="670">
        <v>387.9</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376.2</v>
      </c>
      <c r="G30" s="674"/>
      <c r="H30" s="214" t="s">
        <v>198</v>
      </c>
      <c r="L30" s="682"/>
      <c r="O30" s="61"/>
      <c r="Q30" s="684">
        <f>+ROUND(Z28,1)+ROUND(Z29,1)+ROUND(Z30,1)</f>
        <v>745.3</v>
      </c>
      <c r="R30" s="718"/>
      <c r="S30" s="718"/>
      <c r="T30" s="718"/>
      <c r="U30" s="49" t="s">
        <v>16</v>
      </c>
      <c r="X30" s="726" t="s">
        <v>186</v>
      </c>
      <c r="Y30" s="727"/>
      <c r="Z30" s="670"/>
      <c r="AA30" s="671"/>
      <c r="AB30" s="671"/>
      <c r="AC30" s="671"/>
      <c r="AD30" s="671"/>
      <c r="AE30" s="49" t="s">
        <v>13</v>
      </c>
      <c r="AK30" s="655">
        <v>357.4</v>
      </c>
      <c r="AL30" s="656"/>
      <c r="AM30" s="656"/>
      <c r="AN30" s="656"/>
      <c r="AO30" s="57" t="s">
        <v>13</v>
      </c>
      <c r="AR30" s="667"/>
      <c r="AS30" s="664"/>
      <c r="AT30" s="664"/>
      <c r="AU30" s="665"/>
    </row>
    <row r="31" spans="2:48" ht="27" customHeight="1" thickTop="1" thickBot="1" x14ac:dyDescent="0.2">
      <c r="B31" s="690" t="s">
        <v>375</v>
      </c>
      <c r="C31" s="679"/>
      <c r="D31" s="679"/>
      <c r="E31" s="680"/>
      <c r="F31" s="673">
        <v>376.2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鉄建建設株式会社東京支店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350.9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369.4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340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350.9</v>
      </c>
      <c r="P27" s="718"/>
      <c r="Q27" s="718"/>
      <c r="R27" s="718"/>
      <c r="S27" s="49" t="s">
        <v>38</v>
      </c>
      <c r="T27" s="70"/>
      <c r="U27" s="70"/>
      <c r="X27" s="68" t="s">
        <v>39</v>
      </c>
      <c r="Y27" s="71"/>
      <c r="AG27" s="58"/>
      <c r="AH27" s="58"/>
      <c r="AI27" s="58"/>
      <c r="AJ27" s="58"/>
      <c r="AK27" s="668">
        <f>+AG18+O27</f>
        <v>350.9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340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369.4</v>
      </c>
      <c r="G29" s="674"/>
      <c r="H29" s="214" t="s">
        <v>198</v>
      </c>
      <c r="L29" s="682"/>
      <c r="O29" s="61"/>
      <c r="P29" s="148"/>
      <c r="Q29" s="56" t="s">
        <v>183</v>
      </c>
      <c r="R29" s="679" t="s">
        <v>33</v>
      </c>
      <c r="S29" s="721"/>
      <c r="T29" s="721"/>
      <c r="U29" s="722"/>
      <c r="V29" s="53"/>
      <c r="W29" s="72"/>
      <c r="X29" s="726" t="s">
        <v>315</v>
      </c>
      <c r="Y29" s="727"/>
      <c r="Z29" s="670">
        <v>10.9</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358.9</v>
      </c>
      <c r="G30" s="674"/>
      <c r="H30" s="214" t="s">
        <v>198</v>
      </c>
      <c r="L30" s="682"/>
      <c r="O30" s="61"/>
      <c r="Q30" s="684">
        <f>+ROUND(Z28,1)+ROUND(Z29,1)+ROUND(Z30,1)</f>
        <v>350.9</v>
      </c>
      <c r="R30" s="718"/>
      <c r="S30" s="718"/>
      <c r="T30" s="718"/>
      <c r="U30" s="49" t="s">
        <v>16</v>
      </c>
      <c r="X30" s="726" t="s">
        <v>186</v>
      </c>
      <c r="Y30" s="727"/>
      <c r="Z30" s="670"/>
      <c r="AA30" s="671"/>
      <c r="AB30" s="671"/>
      <c r="AC30" s="671"/>
      <c r="AD30" s="671"/>
      <c r="AE30" s="49" t="s">
        <v>13</v>
      </c>
      <c r="AK30" s="655">
        <v>341</v>
      </c>
      <c r="AL30" s="656"/>
      <c r="AM30" s="656"/>
      <c r="AN30" s="656"/>
      <c r="AO30" s="57" t="s">
        <v>13</v>
      </c>
      <c r="AR30" s="667"/>
      <c r="AS30" s="664"/>
      <c r="AT30" s="664"/>
      <c r="AU30" s="665"/>
    </row>
    <row r="31" spans="2:48" ht="27" customHeight="1" thickTop="1" thickBot="1" x14ac:dyDescent="0.2">
      <c r="B31" s="690" t="s">
        <v>375</v>
      </c>
      <c r="C31" s="679"/>
      <c r="D31" s="679"/>
      <c r="E31" s="680"/>
      <c r="F31" s="673">
        <v>357.9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view="pageBreakPreview" topLeftCell="M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鉄建建設株式会社東京支店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1120.4000000000001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48.6</v>
      </c>
      <c r="M9" s="377">
        <f>IF(OR(ｷ.紙くず!F24&gt;0,ｷ.紙くず!F24&lt;0),ｷ.紙くず!F24,IF(M$19&gt;0,"0",0))</f>
        <v>54.1</v>
      </c>
      <c r="N9" s="377">
        <f>IF(OR(ｸ.木くず!F24&gt;0,ｸ.木くず!F24&lt;0),ｸ.木くず!F24,IF(N$19&gt;0,"0",0))</f>
        <v>64.099999999999994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61</v>
      </c>
      <c r="T9" s="377">
        <f>IF(OR(ｾ.ｶﾞﾗｽ･ｺﾝｸﾘ･陶磁器くず!F24&gt;0,ｾ.ｶﾞﾗｽ･ｺﾝｸﾘ･陶磁器くず!F24&lt;0),ｾ.ｶﾞﾗｽ･ｺﾝｸﾘ･陶磁器くず!F24,IF(T$19&gt;0,"0",0))</f>
        <v>113.7</v>
      </c>
      <c r="U9" s="377">
        <f>IF(OR(ｿ.鉱さい!F24&gt;0,ｿ.鉱さい!F24&lt;0),ｿ.鉱さい!F24,IF(U$19&gt;0,"0",0))</f>
        <v>0</v>
      </c>
      <c r="V9" s="377">
        <f>IF(OR(ﾀ.がれき類!F24&gt;0,ﾀ.がれき類!F24&lt;0),ﾀ.がれき類!F24,IF(V$19&gt;0,"0",0))</f>
        <v>784.5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369.4</v>
      </c>
      <c r="AA9" s="379">
        <f t="shared" ref="AA9:AA18" si="0">IF(SUM(G9:Z9)&gt;0,SUM(G9:Z9),IF(AA$19&gt;0,"0",0))</f>
        <v>2615.7999999999997</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1120.4000000000001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48.6</v>
      </c>
      <c r="M14" s="383">
        <f>IF(OR(ｷ.紙くず!F29&gt;0,ｷ.紙くず!F29&lt;0),ｷ.紙くず!F29,IF(M$19&gt;0,"0",0))</f>
        <v>54.1</v>
      </c>
      <c r="N14" s="383">
        <f>IF(OR(ｸ.木くず!F29&gt;0,ｸ.木くず!F29&lt;0),ｸ.木くず!F29,IF(N$19&gt;0,"0",0))</f>
        <v>64.099999999999994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61</v>
      </c>
      <c r="T14" s="383">
        <f>IF(OR(ｾ.ｶﾞﾗｽ･ｺﾝｸﾘ･陶磁器くず!F29&gt;0,ｾ.ｶﾞﾗｽ･ｺﾝｸﾘ･陶磁器くず!F29&lt;0),ｾ.ｶﾞﾗｽ･ｺﾝｸﾘ･陶磁器くず!F29,IF(T$19&gt;0,"0",0))</f>
        <v>113.7</v>
      </c>
      <c r="U14" s="383">
        <f>IF(OR(ｿ.鉱さい!F29&gt;0,ｿ.鉱さい!F29&lt;0),ｿ.鉱さい!F29,IF(U$19&gt;0,"0",0))</f>
        <v>0</v>
      </c>
      <c r="V14" s="383">
        <f>IF(OR(ﾀ.がれき類!F29&gt;0,ﾀ.がれき類!F29&lt;0),ﾀ.がれき類!F29,IF(V$19&gt;0,"0",0))</f>
        <v>784.5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369.4</v>
      </c>
      <c r="AA14" s="385">
        <f t="shared" si="0"/>
        <v>2615.7999999999997</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89.7</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45.2</v>
      </c>
      <c r="M15" s="383">
        <f>IF(OR(ｷ.紙くず!F30&gt;0,ｷ.紙くず!F30&lt;0),ｷ.紙くず!F30,IF(M$19&gt;0,"0",0))</f>
        <v>54.1</v>
      </c>
      <c r="N15" s="383">
        <f>IF(OR(ｸ.木くず!F30&gt;0,ｸ.木くず!F30&lt;0),ｸ.木くず!F30,IF(N$19&gt;0,"0",0))</f>
        <v>45.7</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57</v>
      </c>
      <c r="T15" s="383">
        <f>IF(OR(ｾ.ｶﾞﾗｽ･ｺﾝｸﾘ･陶磁器くず!F30&gt;0,ｾ.ｶﾞﾗｽ･ｺﾝｸﾘ･陶磁器くず!F30&lt;0),ｾ.ｶﾞﾗｽ･ｺﾝｸﾘ･陶磁器くず!F30,IF(T$19&gt;0,"0",0))</f>
        <v>113.7</v>
      </c>
      <c r="U15" s="383">
        <f>IF(OR(ｿ.鉱さい!F30&gt;0,ｿ.鉱さい!F30&lt;0),ｿ.鉱さい!F30,IF(U$19&gt;0,"0",0))</f>
        <v>0</v>
      </c>
      <c r="V15" s="383">
        <f>IF(OR(ﾀ.がれき類!F30&gt;0,ﾀ.がれき類!F30&lt;0),ﾀ.がれき類!F30,IF(V$19&gt;0,"0",0))</f>
        <v>376.2</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358.9</v>
      </c>
      <c r="AA15" s="385">
        <f t="shared" si="0"/>
        <v>1140.5</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45.2</v>
      </c>
      <c r="M16" s="383">
        <f>IF(OR(ｷ.紙くず!F31&gt;0,ｷ.紙くず!F31&lt;0),ｷ.紙くず!F31,IF(M$19&gt;0,"0",0))</f>
        <v>54.1</v>
      </c>
      <c r="N16" s="383">
        <f>IF(OR(ｸ.木くず!F31&gt;0,ｸ.木くず!F31&lt;0),ｸ.木くず!F31,IF(N$19&gt;0,"0",0))</f>
        <v>45.7</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57</v>
      </c>
      <c r="T16" s="383">
        <f>IF(OR(ｾ.ｶﾞﾗｽ･ｺﾝｸﾘ･陶磁器くず!F31&gt;0,ｾ.ｶﾞﾗｽ･ｺﾝｸﾘ･陶磁器くず!F31&lt;0),ｾ.ｶﾞﾗｽ･ｺﾝｸﾘ･陶磁器くず!F31,IF(T$19&gt;0,"0",0))</f>
        <v>113.7</v>
      </c>
      <c r="U16" s="383">
        <f>IF(OR(ｿ.鉱さい!F31&gt;0,ｿ.鉱さい!F31&lt;0),ｿ.鉱さい!F31,IF(U$19&gt;0,"0",0))</f>
        <v>0</v>
      </c>
      <c r="V16" s="383">
        <f>IF(OR(ﾀ.がれき類!F31&gt;0,ﾀ.がれき類!F31&lt;0),ﾀ.がれき類!F31,IF(V$19&gt;0,"0",0))</f>
        <v>376.2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357.9</v>
      </c>
      <c r="AA16" s="385">
        <f t="shared" si="0"/>
        <v>1049.8</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1064.4000000000001</v>
      </c>
      <c r="I19" s="389">
        <f t="shared" si="1"/>
        <v>0</v>
      </c>
      <c r="J19" s="389">
        <f t="shared" si="1"/>
        <v>0</v>
      </c>
      <c r="K19" s="389">
        <f t="shared" si="1"/>
        <v>0</v>
      </c>
      <c r="L19" s="389">
        <f t="shared" si="1"/>
        <v>46.199999999999996</v>
      </c>
      <c r="M19" s="389">
        <f t="shared" si="1"/>
        <v>51.4</v>
      </c>
      <c r="N19" s="389">
        <f t="shared" si="1"/>
        <v>60.9</v>
      </c>
      <c r="O19" s="389">
        <f t="shared" si="1"/>
        <v>0</v>
      </c>
      <c r="P19" s="389">
        <f t="shared" si="1"/>
        <v>0</v>
      </c>
      <c r="Q19" s="389">
        <f t="shared" si="1"/>
        <v>0</v>
      </c>
      <c r="R19" s="389">
        <f t="shared" si="1"/>
        <v>0</v>
      </c>
      <c r="S19" s="389">
        <f t="shared" si="1"/>
        <v>58</v>
      </c>
      <c r="T19" s="389">
        <f t="shared" si="1"/>
        <v>108</v>
      </c>
      <c r="U19" s="389">
        <f t="shared" si="1"/>
        <v>0</v>
      </c>
      <c r="V19" s="389">
        <f t="shared" si="1"/>
        <v>745.3</v>
      </c>
      <c r="W19" s="389">
        <f t="shared" si="1"/>
        <v>0</v>
      </c>
      <c r="X19" s="389">
        <f t="shared" si="1"/>
        <v>0</v>
      </c>
      <c r="Y19" s="389">
        <f t="shared" si="1"/>
        <v>0</v>
      </c>
      <c r="Z19" s="390">
        <f t="shared" si="1"/>
        <v>350.9</v>
      </c>
      <c r="AA19" s="391">
        <f t="shared" ref="AA19:AA47" si="2">SUM(G19:Z19)</f>
        <v>2485.1000000000004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1064.4000000000001</v>
      </c>
      <c r="I37" s="424">
        <f t="shared" si="7"/>
        <v>0</v>
      </c>
      <c r="J37" s="424">
        <f t="shared" si="7"/>
        <v>0</v>
      </c>
      <c r="K37" s="424">
        <f t="shared" si="7"/>
        <v>0</v>
      </c>
      <c r="L37" s="424">
        <f t="shared" si="7"/>
        <v>46.199999999999996</v>
      </c>
      <c r="M37" s="424">
        <f t="shared" si="7"/>
        <v>51.4</v>
      </c>
      <c r="N37" s="424">
        <f t="shared" si="7"/>
        <v>60.9</v>
      </c>
      <c r="O37" s="424">
        <f t="shared" si="7"/>
        <v>0</v>
      </c>
      <c r="P37" s="424">
        <f t="shared" si="7"/>
        <v>0</v>
      </c>
      <c r="Q37" s="424">
        <f t="shared" si="7"/>
        <v>0</v>
      </c>
      <c r="R37" s="424">
        <f t="shared" si="7"/>
        <v>0</v>
      </c>
      <c r="S37" s="424">
        <f t="shared" si="7"/>
        <v>58</v>
      </c>
      <c r="T37" s="424">
        <f t="shared" si="7"/>
        <v>108</v>
      </c>
      <c r="U37" s="424">
        <f t="shared" si="7"/>
        <v>0</v>
      </c>
      <c r="V37" s="424">
        <f t="shared" si="7"/>
        <v>745.3</v>
      </c>
      <c r="W37" s="424">
        <f t="shared" si="7"/>
        <v>0</v>
      </c>
      <c r="X37" s="424">
        <f t="shared" si="7"/>
        <v>0</v>
      </c>
      <c r="Y37" s="424">
        <f t="shared" si="7"/>
        <v>0</v>
      </c>
      <c r="Z37" s="425">
        <f t="shared" si="7"/>
        <v>350.9</v>
      </c>
      <c r="AA37" s="426">
        <f t="shared" si="2"/>
        <v>2485.1000000000004</v>
      </c>
    </row>
    <row r="38" spans="2:27" ht="24" customHeight="1" x14ac:dyDescent="0.15">
      <c r="B38" s="170"/>
      <c r="C38" s="809"/>
      <c r="D38" s="227"/>
      <c r="E38" s="225" t="s">
        <v>319</v>
      </c>
      <c r="F38" s="443"/>
      <c r="G38" s="415">
        <f t="shared" ref="G38:Z38" si="8">SUM(G39:G41)</f>
        <v>0</v>
      </c>
      <c r="H38" s="415">
        <f t="shared" si="8"/>
        <v>1064.4000000000001</v>
      </c>
      <c r="I38" s="415">
        <f t="shared" si="8"/>
        <v>0</v>
      </c>
      <c r="J38" s="415">
        <f t="shared" si="8"/>
        <v>0</v>
      </c>
      <c r="K38" s="415">
        <f t="shared" si="8"/>
        <v>0</v>
      </c>
      <c r="L38" s="415">
        <f t="shared" si="8"/>
        <v>46.199999999999996</v>
      </c>
      <c r="M38" s="415">
        <f t="shared" si="8"/>
        <v>51.4</v>
      </c>
      <c r="N38" s="415">
        <f t="shared" si="8"/>
        <v>60.9</v>
      </c>
      <c r="O38" s="415">
        <f t="shared" si="8"/>
        <v>0</v>
      </c>
      <c r="P38" s="415">
        <f t="shared" si="8"/>
        <v>0</v>
      </c>
      <c r="Q38" s="415">
        <f t="shared" si="8"/>
        <v>0</v>
      </c>
      <c r="R38" s="415">
        <f t="shared" si="8"/>
        <v>0</v>
      </c>
      <c r="S38" s="415">
        <f t="shared" si="8"/>
        <v>58</v>
      </c>
      <c r="T38" s="415">
        <f t="shared" si="8"/>
        <v>108</v>
      </c>
      <c r="U38" s="415">
        <f t="shared" si="8"/>
        <v>0</v>
      </c>
      <c r="V38" s="415">
        <f t="shared" si="8"/>
        <v>745.3</v>
      </c>
      <c r="W38" s="415">
        <f t="shared" si="8"/>
        <v>0</v>
      </c>
      <c r="X38" s="415">
        <f t="shared" si="8"/>
        <v>0</v>
      </c>
      <c r="Y38" s="415">
        <f t="shared" si="8"/>
        <v>0</v>
      </c>
      <c r="Z38" s="416">
        <f t="shared" si="8"/>
        <v>350.9</v>
      </c>
      <c r="AA38" s="417">
        <f t="shared" si="2"/>
        <v>2485.1000000000004</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42.9</v>
      </c>
      <c r="M39" s="418">
        <f>+ｷ.紙くず!$Z$28</f>
        <v>51.4</v>
      </c>
      <c r="N39" s="418">
        <f>+ｸ.木くず!$Z$28</f>
        <v>43.4</v>
      </c>
      <c r="O39" s="418">
        <f>+ｹ.繊維くず!$Z$28</f>
        <v>0</v>
      </c>
      <c r="P39" s="418">
        <f>+ｺ.動植物性残さ!$Z$28</f>
        <v>0</v>
      </c>
      <c r="Q39" s="418">
        <f>+ｻ.動物系固形不要物!$Z$28</f>
        <v>0</v>
      </c>
      <c r="R39" s="418">
        <f>+ｼ.ｺﾞﾑくず!$Z$28</f>
        <v>0</v>
      </c>
      <c r="S39" s="418">
        <f>+ｽ.金属くず!$Z$28</f>
        <v>54.2</v>
      </c>
      <c r="T39" s="418">
        <f>+ｾ.ｶﾞﾗｽ･ｺﾝｸﾘ･陶磁器くず!$Z$28</f>
        <v>108</v>
      </c>
      <c r="U39" s="418">
        <f>+ｿ.鉱さい!$Z$28</f>
        <v>0</v>
      </c>
      <c r="V39" s="418">
        <f>+ﾀ.がれき類!$Z$28</f>
        <v>357.4</v>
      </c>
      <c r="W39" s="418">
        <f>+ﾁ.動物のふん尿!$Z$28</f>
        <v>0</v>
      </c>
      <c r="X39" s="418">
        <f>+ﾂ.動物の死体!$Z$28</f>
        <v>0</v>
      </c>
      <c r="Y39" s="418">
        <f>+ﾃ.ばいじん!$Z$28</f>
        <v>0</v>
      </c>
      <c r="Z39" s="419">
        <f>+ﾄ.混合廃棄物その他!$Z$28</f>
        <v>340</v>
      </c>
      <c r="AA39" s="420">
        <f t="shared" si="2"/>
        <v>997.3</v>
      </c>
    </row>
    <row r="40" spans="2:27" ht="24" customHeight="1" x14ac:dyDescent="0.15">
      <c r="B40" s="170"/>
      <c r="C40" s="809"/>
      <c r="D40" s="228"/>
      <c r="E40" s="223"/>
      <c r="F40" s="221" t="s">
        <v>318</v>
      </c>
      <c r="G40" s="418">
        <f>+ｱ.燃え殻!$Z$29</f>
        <v>0</v>
      </c>
      <c r="H40" s="418">
        <f>+ｲ.汚泥!$Z$29</f>
        <v>1064.4000000000001</v>
      </c>
      <c r="I40" s="418">
        <f>+ｳ.廃油!$Z$29</f>
        <v>0</v>
      </c>
      <c r="J40" s="418">
        <f>+ｴ.廃酸!$Z$29</f>
        <v>0</v>
      </c>
      <c r="K40" s="418">
        <f>+ｵ.廃ｱﾙｶﾘ!$Z$29</f>
        <v>0</v>
      </c>
      <c r="L40" s="418">
        <f>+ｶ.廃ﾌﾟﾗ類!$Z$29</f>
        <v>3.3</v>
      </c>
      <c r="M40" s="418">
        <f>+ｷ.紙くず!$Z$29</f>
        <v>0</v>
      </c>
      <c r="N40" s="418">
        <f>+ｸ.木くず!$Z$29</f>
        <v>17.5</v>
      </c>
      <c r="O40" s="418">
        <f>+ｹ.繊維くず!$Z$29</f>
        <v>0</v>
      </c>
      <c r="P40" s="418">
        <f>+ｺ.動植物性残さ!$Z$29</f>
        <v>0</v>
      </c>
      <c r="Q40" s="418">
        <f>+ｻ.動物系固形不要物!$Z$29</f>
        <v>0</v>
      </c>
      <c r="R40" s="418">
        <f>+ｼ.ｺﾞﾑくず!$Z$29</f>
        <v>0</v>
      </c>
      <c r="S40" s="418">
        <f>+ｽ.金属くず!$Z$29</f>
        <v>3.8</v>
      </c>
      <c r="T40" s="418">
        <f>+ｾ.ｶﾞﾗｽ･ｺﾝｸﾘ･陶磁器くず!$Z$29</f>
        <v>0</v>
      </c>
      <c r="U40" s="418">
        <f>+ｿ.鉱さい!$Z$29</f>
        <v>0</v>
      </c>
      <c r="V40" s="418">
        <f>+ﾀ.がれき類!$Z$29</f>
        <v>387.9</v>
      </c>
      <c r="W40" s="418">
        <f>+ﾁ.動物のふん尿!$Z$29</f>
        <v>0</v>
      </c>
      <c r="X40" s="418">
        <f>+ﾂ.動物の死体!$Z$29</f>
        <v>0</v>
      </c>
      <c r="Y40" s="418">
        <f>+ﾃ.ばいじん!$Z$29</f>
        <v>0</v>
      </c>
      <c r="Z40" s="419">
        <f>+ﾄ.混合廃棄物その他!$Z$29</f>
        <v>10.9</v>
      </c>
      <c r="AA40" s="420">
        <f t="shared" si="2"/>
        <v>1487.8000000000002</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1064.4000000000001</v>
      </c>
      <c r="I43" s="427">
        <f>+ｳ.廃油!$AK$27</f>
        <v>0</v>
      </c>
      <c r="J43" s="427">
        <f>+ｴ.廃酸!$AK$27</f>
        <v>0</v>
      </c>
      <c r="K43" s="427">
        <f>+ｵ.廃ｱﾙｶﾘ!$AK$27</f>
        <v>0</v>
      </c>
      <c r="L43" s="427">
        <f>+ｶ.廃ﾌﾟﾗ類!$AK$27</f>
        <v>46.199999999999996</v>
      </c>
      <c r="M43" s="427">
        <f>+ｷ.紙くず!$AK$27</f>
        <v>51.4</v>
      </c>
      <c r="N43" s="427">
        <f>+ｸ.木くず!$AK$27</f>
        <v>60.9</v>
      </c>
      <c r="O43" s="427">
        <f>+ｹ.繊維くず!$AK$27</f>
        <v>0</v>
      </c>
      <c r="P43" s="427">
        <f>+ｺ.動植物性残さ!$AK$27</f>
        <v>0</v>
      </c>
      <c r="Q43" s="427">
        <f>+ｻ.動物系固形不要物!$AK$27</f>
        <v>0</v>
      </c>
      <c r="R43" s="427">
        <f>+ｼ.ｺﾞﾑくず!$AK$27</f>
        <v>0</v>
      </c>
      <c r="S43" s="427">
        <f>+ｽ.金属くず!$AK$27</f>
        <v>58</v>
      </c>
      <c r="T43" s="427">
        <f>+ｾ.ｶﾞﾗｽ･ｺﾝｸﾘ･陶磁器くず!$AK$27</f>
        <v>108</v>
      </c>
      <c r="U43" s="427">
        <f>+ｿ.鉱さい!$AK$27</f>
        <v>0</v>
      </c>
      <c r="V43" s="427">
        <f>+ﾀ.がれき類!$AK$27</f>
        <v>745.3</v>
      </c>
      <c r="W43" s="427">
        <f>+ﾁ.動物のふん尿!$AK$27</f>
        <v>0</v>
      </c>
      <c r="X43" s="427">
        <f>+ﾂ.動物の死体!$AK$27</f>
        <v>0</v>
      </c>
      <c r="Y43" s="427">
        <f>+ﾃ.ばいじん!$AK$27</f>
        <v>0</v>
      </c>
      <c r="Z43" s="428">
        <f>+ﾄ.混合廃棄物その他!$AK$27</f>
        <v>350.9</v>
      </c>
      <c r="AA43" s="429">
        <f t="shared" si="2"/>
        <v>2485.1000000000004</v>
      </c>
    </row>
    <row r="44" spans="2:27" ht="24" customHeight="1" x14ac:dyDescent="0.15">
      <c r="B44" s="170"/>
      <c r="C44" s="177"/>
      <c r="D44" s="175" t="s">
        <v>188</v>
      </c>
      <c r="E44" s="806" t="s">
        <v>236</v>
      </c>
      <c r="F44" s="807"/>
      <c r="G44" s="430">
        <f>+ｱ.燃え殻!$AK$30</f>
        <v>0</v>
      </c>
      <c r="H44" s="430">
        <f>+ｲ.汚泥!$AK$30</f>
        <v>85.2</v>
      </c>
      <c r="I44" s="430">
        <f>+ｳ.廃油!$AK$30</f>
        <v>0</v>
      </c>
      <c r="J44" s="430">
        <f>+ｴ.廃酸!$AK$30</f>
        <v>0</v>
      </c>
      <c r="K44" s="430">
        <f>+ｵ.廃ｱﾙｶﾘ!$AK$30</f>
        <v>0</v>
      </c>
      <c r="L44" s="430">
        <f>+ｶ.廃ﾌﾟﾗ類!$AK$30</f>
        <v>42.9</v>
      </c>
      <c r="M44" s="430">
        <f>+ｷ.紙くず!$AK$30</f>
        <v>51.4</v>
      </c>
      <c r="N44" s="430">
        <f>+ｸ.木くず!$AK$30</f>
        <v>43.4</v>
      </c>
      <c r="O44" s="430">
        <f>+ｹ.繊維くず!$AK$30</f>
        <v>0</v>
      </c>
      <c r="P44" s="430">
        <f>+ｺ.動植物性残さ!$AK$30</f>
        <v>0</v>
      </c>
      <c r="Q44" s="430">
        <f>+ｻ.動物系固形不要物!$AK$30</f>
        <v>0</v>
      </c>
      <c r="R44" s="430">
        <f>+ｼ.ｺﾞﾑくず!$AK$30</f>
        <v>0</v>
      </c>
      <c r="S44" s="430">
        <f>+ｽ.金属くず!$AK$30</f>
        <v>54.2</v>
      </c>
      <c r="T44" s="430">
        <f>+ｾ.ｶﾞﾗｽ･ｺﾝｸﾘ･陶磁器くず!$AK$30</f>
        <v>108</v>
      </c>
      <c r="U44" s="430">
        <f>+ｿ.鉱さい!$AK$30</f>
        <v>0</v>
      </c>
      <c r="V44" s="430">
        <f>+ﾀ.がれき類!$AK$30</f>
        <v>357.4</v>
      </c>
      <c r="W44" s="430">
        <f>+ﾁ.動物のふん尿!$AK$30</f>
        <v>0</v>
      </c>
      <c r="X44" s="430">
        <f>+ﾂ.動物の死体!$AK$30</f>
        <v>0</v>
      </c>
      <c r="Y44" s="430">
        <f>+ﾃ.ばいじん!$AK$30</f>
        <v>0</v>
      </c>
      <c r="Z44" s="431">
        <f>+ﾄ.混合廃棄物その他!$AK$30</f>
        <v>341</v>
      </c>
      <c r="AA44" s="432">
        <f t="shared" si="2"/>
        <v>1083.5</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42.9</v>
      </c>
      <c r="M45" s="433">
        <f>+ｷ.紙くず!$AR$24</f>
        <v>51.4</v>
      </c>
      <c r="N45" s="433">
        <f>+ｸ.木くず!$AR$24</f>
        <v>43.4</v>
      </c>
      <c r="O45" s="433">
        <f>+ｹ.繊維くず!$AR$24</f>
        <v>0</v>
      </c>
      <c r="P45" s="433">
        <f>+ｺ.動植物性残さ!$AR$24</f>
        <v>0</v>
      </c>
      <c r="Q45" s="433">
        <f>+ｻ.動物系固形不要物!$AR$24</f>
        <v>0</v>
      </c>
      <c r="R45" s="433">
        <f>+ｼ.ｺﾞﾑくず!$AR$24</f>
        <v>0</v>
      </c>
      <c r="S45" s="433">
        <f>+ｽ.金属くず!$AR$24</f>
        <v>54.2</v>
      </c>
      <c r="T45" s="433">
        <f>+ｾ.ｶﾞﾗｽ･ｺﾝｸﾘ･陶磁器くず!$AR$24</f>
        <v>108</v>
      </c>
      <c r="U45" s="433">
        <f>+ｿ.鉱さい!$AR$24</f>
        <v>0</v>
      </c>
      <c r="V45" s="433">
        <f>+ﾀ.がれき類!$AR$24</f>
        <v>357.4</v>
      </c>
      <c r="W45" s="433">
        <f>+ﾁ.動物のふん尿!$AR$24</f>
        <v>0</v>
      </c>
      <c r="X45" s="433">
        <f>+ﾂ.動物の死体!$AR$24</f>
        <v>0</v>
      </c>
      <c r="Y45" s="433">
        <f>+ﾃ.ばいじん!$AR$24</f>
        <v>0</v>
      </c>
      <c r="Z45" s="434">
        <f>+ﾄ.混合廃棄物その他!$AR$24</f>
        <v>340</v>
      </c>
      <c r="AA45" s="435">
        <f t="shared" si="2"/>
        <v>997.3</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2184.8000000000002</v>
      </c>
      <c r="I55" s="480">
        <f t="shared" si="9"/>
        <v>0</v>
      </c>
      <c r="J55" s="480">
        <f t="shared" si="9"/>
        <v>0</v>
      </c>
      <c r="K55" s="480">
        <f t="shared" si="9"/>
        <v>0</v>
      </c>
      <c r="L55" s="480">
        <f t="shared" si="9"/>
        <v>94.8</v>
      </c>
      <c r="M55" s="480">
        <f t="shared" si="9"/>
        <v>105.5</v>
      </c>
      <c r="N55" s="480">
        <f t="shared" si="9"/>
        <v>125</v>
      </c>
      <c r="O55" s="480">
        <f t="shared" si="9"/>
        <v>0</v>
      </c>
      <c r="P55" s="480">
        <f t="shared" si="9"/>
        <v>0</v>
      </c>
      <c r="Q55" s="480">
        <f t="shared" si="9"/>
        <v>0</v>
      </c>
      <c r="R55" s="480">
        <f t="shared" si="9"/>
        <v>0</v>
      </c>
      <c r="S55" s="480">
        <f t="shared" si="9"/>
        <v>119</v>
      </c>
      <c r="T55" s="480">
        <f t="shared" si="9"/>
        <v>221.7</v>
      </c>
      <c r="U55" s="480">
        <f t="shared" si="9"/>
        <v>0</v>
      </c>
      <c r="V55" s="480">
        <f t="shared" si="9"/>
        <v>1529.8</v>
      </c>
      <c r="W55" s="480">
        <f t="shared" si="9"/>
        <v>0</v>
      </c>
      <c r="X55" s="480">
        <f t="shared" si="9"/>
        <v>0</v>
      </c>
      <c r="Y55" s="480">
        <f t="shared" si="9"/>
        <v>0</v>
      </c>
      <c r="Z55" s="480">
        <f t="shared" si="9"/>
        <v>720.3</v>
      </c>
      <c r="AA55" s="481">
        <f>+AA9+AA19+AA20</f>
        <v>5100.8999999999996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令和7年5月29日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東京都千代田区神田三崎町二丁目５番３号</v>
      </c>
      <c r="M16" s="884"/>
      <c r="N16" s="884"/>
      <c r="O16" s="884"/>
      <c r="P16" s="884"/>
      <c r="Q16" s="884"/>
      <c r="R16" s="884"/>
      <c r="S16" s="884"/>
      <c r="T16" s="884"/>
      <c r="U16" s="282"/>
    </row>
    <row r="17" spans="1:21" ht="26.25" customHeight="1" x14ac:dyDescent="0.15">
      <c r="C17" s="86"/>
      <c r="I17" s="25"/>
      <c r="J17" s="25" t="s">
        <v>7</v>
      </c>
      <c r="K17" s="25"/>
      <c r="L17" s="884" t="str">
        <f>+表紙!L41</f>
        <v>鉄建建設株式会社　東京支店
常務執行役員支店長　白井　稔久</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03-3221-2291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鉄建建設株式会社東京支店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1730</v>
      </c>
      <c r="Q25" s="891"/>
      <c r="R25" s="891"/>
      <c r="S25" s="891"/>
      <c r="T25" s="891"/>
      <c r="U25" s="892"/>
    </row>
    <row r="26" spans="1:21" ht="26.25" customHeight="1" x14ac:dyDescent="0.15">
      <c r="C26" s="538" t="s">
        <v>11</v>
      </c>
      <c r="D26" s="539"/>
      <c r="E26" s="540"/>
      <c r="F26" s="906" t="str">
        <f>+表紙!F50</f>
        <v>東京都千代田区神田三崎町二丁目５番３号</v>
      </c>
      <c r="G26" s="907"/>
      <c r="H26" s="907"/>
      <c r="I26" s="907"/>
      <c r="J26" s="907"/>
      <c r="K26" s="907"/>
      <c r="L26" s="907"/>
      <c r="M26" s="907"/>
      <c r="N26" s="341" t="s">
        <v>172</v>
      </c>
      <c r="O26"/>
      <c r="P26"/>
      <c r="Q26" s="901" t="str">
        <f>IF(+表紙!Q50="","",+表紙!Q50)</f>
        <v>03-3221-2291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Ｄ－建設業　総合工事業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元請完成工事高　33,536,00万円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293名　(東京支店　令和7年4月1日)</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2615.7999999999997</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 xml:space="preserve">「環境管理計画書」に則り以下の具体的な適正処置活動を推進した。
①混合廃棄物の発生抑制　②建設廃棄物のリサイクル率向上　③建設汚泥リサイクル率向上 </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2485.1000000000004</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「環境管理計画書」に則り以下の具体的な適正処置活動を引き続き推進する。
①混合廃棄物の発生抑制　②建設廃棄物のリサイクル率向上　③建設汚泥リサイクル率向上　</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作業所内は分別しやすいように整理し保管場所を定め、分別状況も所長以下職員全員で確認している。また啓蒙教育も随時実施中。</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前年度同様、分別に関する取組を継続し実施していく。</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2615.7999999999997</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1140.5</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1049.8</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①産廃処理委託契約書締結の際には、業者の許可、許可品目、登録車両、任意保険の有無、運搬経路、処理場の能力、処理場の確認を行った後に締結する。また、紙マニフェストの適切な発行及び電子マニフェストの対応可能な業者との契約を推奨し、当社管理システムによる還流状況のチェックを行っている。②優良認定業者を委託契約の際に推奨している。</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2485.1000000000004</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1083.5</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997.3</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①「環境管理計画書」に則り適正な取組を推進する。 ②電子マニフェストの導入を更に推進していく。③優良認定業者への委託を引き続き推奨していく。④可能な限り再生利用を促進する。</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1064.4000000000001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1120.4000000000001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1064.4000000000001</v>
      </c>
      <c r="P27" s="718"/>
      <c r="Q27" s="718"/>
      <c r="R27" s="718"/>
      <c r="S27" s="49" t="s">
        <v>38</v>
      </c>
      <c r="T27" s="70"/>
      <c r="U27" s="70"/>
      <c r="X27" s="68" t="s">
        <v>39</v>
      </c>
      <c r="Y27" s="71"/>
      <c r="AG27" s="58"/>
      <c r="AH27" s="58"/>
      <c r="AI27" s="58"/>
      <c r="AJ27" s="58"/>
      <c r="AK27" s="668">
        <f>+AG18+O27</f>
        <v>1064.4000000000001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1120.4000000000001</v>
      </c>
      <c r="G29" s="674"/>
      <c r="H29" s="214" t="s">
        <v>198</v>
      </c>
      <c r="L29" s="682"/>
      <c r="O29" s="61"/>
      <c r="P29" s="148"/>
      <c r="Q29" s="56" t="s">
        <v>183</v>
      </c>
      <c r="R29" s="679" t="s">
        <v>33</v>
      </c>
      <c r="S29" s="721"/>
      <c r="T29" s="721"/>
      <c r="U29" s="722"/>
      <c r="V29" s="53"/>
      <c r="W29" s="72"/>
      <c r="X29" s="726" t="s">
        <v>315</v>
      </c>
      <c r="Y29" s="727"/>
      <c r="Z29" s="670">
        <v>1064.4000000000001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89.7</v>
      </c>
      <c r="G30" s="674"/>
      <c r="H30" s="214" t="s">
        <v>198</v>
      </c>
      <c r="L30" s="682"/>
      <c r="O30" s="61"/>
      <c r="Q30" s="684">
        <f>+ROUND(Z28,1)+ROUND(Z29,1)+ROUND(Z30,1)</f>
        <v>1064.4000000000001</v>
      </c>
      <c r="R30" s="718"/>
      <c r="S30" s="718"/>
      <c r="T30" s="718"/>
      <c r="U30" s="49" t="s">
        <v>16</v>
      </c>
      <c r="X30" s="726" t="s">
        <v>186</v>
      </c>
      <c r="Y30" s="727"/>
      <c r="Z30" s="670"/>
      <c r="AA30" s="671"/>
      <c r="AB30" s="671"/>
      <c r="AC30" s="671"/>
      <c r="AD30" s="671"/>
      <c r="AE30" s="49" t="s">
        <v>13</v>
      </c>
      <c r="AK30" s="655">
        <v>85.2</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46.199999999999996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42.9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46.199999999999996</v>
      </c>
      <c r="P27" s="718"/>
      <c r="Q27" s="718"/>
      <c r="R27" s="718"/>
      <c r="S27" s="49" t="s">
        <v>38</v>
      </c>
      <c r="T27" s="70"/>
      <c r="U27" s="70"/>
      <c r="X27" s="68" t="s">
        <v>39</v>
      </c>
      <c r="Y27" s="71"/>
      <c r="AG27" s="58"/>
      <c r="AH27" s="58"/>
      <c r="AI27" s="58"/>
      <c r="AJ27" s="58"/>
      <c r="AK27" s="668">
        <f>+AG18+O27</f>
        <v>46.199999999999996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42.9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48.6</v>
      </c>
      <c r="G29" s="674"/>
      <c r="H29" s="214" t="s">
        <v>198</v>
      </c>
      <c r="L29" s="682"/>
      <c r="O29" s="61"/>
      <c r="P29" s="148"/>
      <c r="Q29" s="56" t="s">
        <v>183</v>
      </c>
      <c r="R29" s="679" t="s">
        <v>33</v>
      </c>
      <c r="S29" s="721"/>
      <c r="T29" s="721"/>
      <c r="U29" s="722"/>
      <c r="V29" s="53"/>
      <c r="W29" s="72"/>
      <c r="X29" s="726" t="s">
        <v>315</v>
      </c>
      <c r="Y29" s="727"/>
      <c r="Z29" s="670">
        <v>3.3</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45.2</v>
      </c>
      <c r="G30" s="674"/>
      <c r="H30" s="214" t="s">
        <v>198</v>
      </c>
      <c r="L30" s="682"/>
      <c r="O30" s="61"/>
      <c r="Q30" s="684">
        <f>+ROUND(Z28,1)+ROUND(Z29,1)+ROUND(Z30,1)</f>
        <v>46.199999999999996</v>
      </c>
      <c r="R30" s="718"/>
      <c r="S30" s="718"/>
      <c r="T30" s="718"/>
      <c r="U30" s="49" t="s">
        <v>16</v>
      </c>
      <c r="X30" s="726" t="s">
        <v>186</v>
      </c>
      <c r="Y30" s="727"/>
      <c r="Z30" s="670"/>
      <c r="AA30" s="671"/>
      <c r="AB30" s="671"/>
      <c r="AC30" s="671"/>
      <c r="AD30" s="671"/>
      <c r="AE30" s="49" t="s">
        <v>13</v>
      </c>
      <c r="AK30" s="655">
        <v>42.9</v>
      </c>
      <c r="AL30" s="656"/>
      <c r="AM30" s="656"/>
      <c r="AN30" s="656"/>
      <c r="AO30" s="57" t="s">
        <v>13</v>
      </c>
      <c r="AR30" s="667"/>
      <c r="AS30" s="664"/>
      <c r="AT30" s="664"/>
      <c r="AU30" s="665"/>
    </row>
    <row r="31" spans="2:48" ht="27" customHeight="1" thickTop="1" thickBot="1" x14ac:dyDescent="0.2">
      <c r="B31" s="690" t="s">
        <v>375</v>
      </c>
      <c r="C31" s="679"/>
      <c r="D31" s="679"/>
      <c r="E31" s="680"/>
      <c r="F31" s="673">
        <v>45.2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51.4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54.1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51.4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51.4</v>
      </c>
      <c r="P27" s="718"/>
      <c r="Q27" s="718"/>
      <c r="R27" s="718"/>
      <c r="S27" s="49" t="s">
        <v>38</v>
      </c>
      <c r="T27" s="70"/>
      <c r="U27" s="70"/>
      <c r="X27" s="68" t="s">
        <v>39</v>
      </c>
      <c r="Y27" s="71"/>
      <c r="AG27" s="58"/>
      <c r="AH27" s="58"/>
      <c r="AI27" s="58"/>
      <c r="AJ27" s="58"/>
      <c r="AK27" s="668">
        <f>+AG18+O27</f>
        <v>51.4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51.4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54.1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54.1</v>
      </c>
      <c r="G30" s="674"/>
      <c r="H30" s="214" t="s">
        <v>198</v>
      </c>
      <c r="L30" s="682"/>
      <c r="O30" s="61"/>
      <c r="Q30" s="684">
        <f>+ROUND(Z28,1)+ROUND(Z29,1)+ROUND(Z30,1)</f>
        <v>51.4</v>
      </c>
      <c r="R30" s="718"/>
      <c r="S30" s="718"/>
      <c r="T30" s="718"/>
      <c r="U30" s="49" t="s">
        <v>16</v>
      </c>
      <c r="X30" s="726" t="s">
        <v>186</v>
      </c>
      <c r="Y30" s="727"/>
      <c r="Z30" s="670"/>
      <c r="AA30" s="671"/>
      <c r="AB30" s="671"/>
      <c r="AC30" s="671"/>
      <c r="AD30" s="671"/>
      <c r="AE30" s="49" t="s">
        <v>13</v>
      </c>
      <c r="AK30" s="655">
        <v>51.4</v>
      </c>
      <c r="AL30" s="656"/>
      <c r="AM30" s="656"/>
      <c r="AN30" s="656"/>
      <c r="AO30" s="57" t="s">
        <v>13</v>
      </c>
      <c r="AR30" s="667"/>
      <c r="AS30" s="664"/>
      <c r="AT30" s="664"/>
      <c r="AU30" s="665"/>
    </row>
    <row r="31" spans="2:48" ht="27" customHeight="1" thickTop="1" thickBot="1" x14ac:dyDescent="0.2">
      <c r="B31" s="690" t="s">
        <v>375</v>
      </c>
      <c r="C31" s="679"/>
      <c r="D31" s="679"/>
      <c r="E31" s="680"/>
      <c r="F31" s="673">
        <v>54.1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鉄建建設株式会社東京支店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60.9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64.099999999999994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43.4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60.9</v>
      </c>
      <c r="P27" s="718"/>
      <c r="Q27" s="718"/>
      <c r="R27" s="718"/>
      <c r="S27" s="49" t="s">
        <v>38</v>
      </c>
      <c r="T27" s="70"/>
      <c r="U27" s="70"/>
      <c r="X27" s="68" t="s">
        <v>39</v>
      </c>
      <c r="Y27" s="71"/>
      <c r="AG27" s="58"/>
      <c r="AH27" s="58"/>
      <c r="AI27" s="58"/>
      <c r="AJ27" s="58"/>
      <c r="AK27" s="668">
        <f>+AG18+O27</f>
        <v>60.9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43.4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64.099999999999994</v>
      </c>
      <c r="G29" s="674"/>
      <c r="H29" s="214" t="s">
        <v>198</v>
      </c>
      <c r="L29" s="682"/>
      <c r="O29" s="61"/>
      <c r="P29" s="148"/>
      <c r="Q29" s="56" t="s">
        <v>183</v>
      </c>
      <c r="R29" s="679" t="s">
        <v>33</v>
      </c>
      <c r="S29" s="721"/>
      <c r="T29" s="721"/>
      <c r="U29" s="722"/>
      <c r="V29" s="53"/>
      <c r="W29" s="72"/>
      <c r="X29" s="726" t="s">
        <v>315</v>
      </c>
      <c r="Y29" s="727"/>
      <c r="Z29" s="670">
        <v>17.5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45.7</v>
      </c>
      <c r="G30" s="674"/>
      <c r="H30" s="214" t="s">
        <v>198</v>
      </c>
      <c r="L30" s="682"/>
      <c r="O30" s="61"/>
      <c r="Q30" s="684">
        <f>+ROUND(Z28,1)+ROUND(Z29,1)+ROUND(Z30,1)</f>
        <v>60.9</v>
      </c>
      <c r="R30" s="718"/>
      <c r="S30" s="718"/>
      <c r="T30" s="718"/>
      <c r="U30" s="49" t="s">
        <v>16</v>
      </c>
      <c r="X30" s="726" t="s">
        <v>186</v>
      </c>
      <c r="Y30" s="727"/>
      <c r="Z30" s="670"/>
      <c r="AA30" s="671"/>
      <c r="AB30" s="671"/>
      <c r="AC30" s="671"/>
      <c r="AD30" s="671"/>
      <c r="AE30" s="49" t="s">
        <v>13</v>
      </c>
      <c r="AK30" s="655">
        <v>43.4</v>
      </c>
      <c r="AL30" s="656"/>
      <c r="AM30" s="656"/>
      <c r="AN30" s="656"/>
      <c r="AO30" s="57" t="s">
        <v>13</v>
      </c>
      <c r="AR30" s="667"/>
      <c r="AS30" s="664"/>
      <c r="AT30" s="664"/>
      <c r="AU30" s="665"/>
    </row>
    <row r="31" spans="2:48" ht="27" customHeight="1" thickTop="1" thickBot="1" x14ac:dyDescent="0.2">
      <c r="B31" s="690" t="s">
        <v>375</v>
      </c>
      <c r="C31" s="679"/>
      <c r="D31" s="679"/>
      <c r="E31" s="680"/>
      <c r="F31" s="673">
        <v>45.7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purl.org/dc/terms/"/>
    <ds:schemaRef ds:uri="http://schemas.microsoft.com/office/2006/documentManagement/types"/>
    <ds:schemaRef ds:uri="aed7db77-9caa-41da-927d-4c9a2575fa3e"/>
    <ds:schemaRef ds:uri="http://schemas.microsoft.com/office/infopath/2007/PartnerControls"/>
    <ds:schemaRef ds:uri="http://purl.org/dc/elements/1.1/"/>
    <ds:schemaRef ds:uri="http://schemas.openxmlformats.org/package/2006/metadata/core-properties"/>
    <ds:schemaRef ds:uri="63e6e87a-b27b-422c-8f64-d6f13eb1c650"/>
    <ds:schemaRef ds:uri="http://www.w3.org/XML/1998/namespace"/>
    <ds:schemaRef ds:uri="http://purl.org/dc/dcmityp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2025-07-01T08:37:22Z</dcterms:created>
  <dcterms:modified xsi:type="dcterms:W3CDTF">2025-07-01T08:37:24Z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