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19440" windowHeight="1539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H31" i="79" s="1"/>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R40" i="94"/>
  <c r="M41" i="94"/>
  <c r="Q41" i="94"/>
  <c r="J41" i="94"/>
  <c r="K41" i="94"/>
  <c r="L41" i="94"/>
  <c r="O41" i="94"/>
  <c r="R41" i="94"/>
  <c r="M45" i="94"/>
  <c r="U45" i="94"/>
  <c r="Y18" i="77"/>
  <c r="P16" i="77" s="1"/>
  <c r="K50" i="94" s="1"/>
  <c r="J45" i="94"/>
  <c r="R45" i="94" l="1"/>
  <c r="Q38" i="94"/>
  <c r="Q37" i="94" s="1"/>
  <c r="Q19" i="94" s="1"/>
  <c r="I38" i="94"/>
  <c r="I37" i="94" s="1"/>
  <c r="I19" i="94" s="1"/>
  <c r="P16" i="82"/>
  <c r="U50" i="94" s="1"/>
  <c r="J38" i="94"/>
  <c r="X34" i="94"/>
  <c r="H31" i="89"/>
  <c r="J37" i="94"/>
  <c r="J19" i="94" s="1"/>
  <c r="J15" i="94" s="1"/>
  <c r="V45" i="94"/>
  <c r="H31" i="78"/>
  <c r="H45" i="94"/>
  <c r="Q32" i="94"/>
  <c r="H32" i="94"/>
  <c r="N32" i="94"/>
  <c r="N31" i="94" s="1"/>
  <c r="N26" i="94" s="1"/>
  <c r="N27"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L17"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O14" i="94"/>
  <c r="O9" i="94"/>
  <c r="O55" i="94" s="1"/>
  <c r="Q16" i="94"/>
  <c r="Q10" i="94"/>
  <c r="Q17" i="94"/>
  <c r="Q12" i="94"/>
  <c r="Q18" i="94"/>
  <c r="Q13" i="94"/>
  <c r="Q11" i="94"/>
  <c r="Q15" i="94"/>
  <c r="P16" i="99"/>
  <c r="W50" i="94" s="1"/>
  <c r="J12" i="94"/>
  <c r="P16" i="94"/>
  <c r="P13" i="94"/>
  <c r="X25" i="94"/>
  <c r="X23" i="94"/>
  <c r="X40" i="94"/>
  <c r="Y18" i="86"/>
  <c r="AL27" i="86"/>
  <c r="Y18" i="74"/>
  <c r="AL27" i="74"/>
  <c r="AL27" i="81"/>
  <c r="Y18" i="81"/>
  <c r="H29" i="99"/>
  <c r="W43" i="94"/>
  <c r="J11" i="94"/>
  <c r="Q9" i="94"/>
  <c r="Q55" i="94" s="1"/>
  <c r="X47" i="94"/>
  <c r="X21" i="94"/>
  <c r="X29" i="94"/>
  <c r="X41" i="94"/>
  <c r="L18" i="94"/>
  <c r="L10" i="94"/>
  <c r="Y18" i="75"/>
  <c r="AL27" i="75"/>
  <c r="J9" i="94"/>
  <c r="Q14" i="94"/>
  <c r="K19" i="94"/>
  <c r="X35" i="94"/>
  <c r="G32" i="94"/>
  <c r="X33" i="94"/>
  <c r="X20" i="94"/>
  <c r="Y18" i="80"/>
  <c r="AL27" i="80"/>
  <c r="AL27" i="85"/>
  <c r="Y18" i="85"/>
  <c r="AL27" i="88"/>
  <c r="F12" i="88"/>
  <c r="H24" i="88" s="1"/>
  <c r="T18" i="94"/>
  <c r="T13" i="94"/>
  <c r="T16" i="94"/>
  <c r="T10" i="94"/>
  <c r="T9" i="94"/>
  <c r="T55" i="94" s="1"/>
  <c r="U16" i="94"/>
  <c r="Y18" i="89"/>
  <c r="AL27" i="89"/>
  <c r="Y18" i="78"/>
  <c r="AL27" i="78"/>
  <c r="P16" i="87"/>
  <c r="O50" i="94" s="1"/>
  <c r="Y21" i="87"/>
  <c r="H27" i="87" s="1"/>
  <c r="R15" i="94"/>
  <c r="R13" i="94"/>
  <c r="M32" i="94"/>
  <c r="M31" i="94" s="1"/>
  <c r="M26" i="94" s="1"/>
  <c r="M27" i="94" s="1"/>
  <c r="X30" i="94"/>
  <c r="X44" i="94"/>
  <c r="F12" i="76"/>
  <c r="H24" i="76" s="1"/>
  <c r="AL27" i="76"/>
  <c r="O45" i="94"/>
  <c r="H31" i="87"/>
  <c r="V19" i="94"/>
  <c r="Y21" i="76"/>
  <c r="H27" i="76" s="1"/>
  <c r="P16" i="76"/>
  <c r="J50" i="94" s="1"/>
  <c r="F12" i="84"/>
  <c r="H24" i="84" s="1"/>
  <c r="AL27" i="84"/>
  <c r="H29" i="87"/>
  <c r="I15" i="94" l="1"/>
  <c r="I14" i="94"/>
  <c r="I16" i="94"/>
  <c r="I17" i="94"/>
  <c r="I10" i="94"/>
  <c r="I12" i="94"/>
  <c r="I13" i="94"/>
  <c r="I18" i="94"/>
  <c r="I9" i="94"/>
  <c r="I55" i="94" s="1"/>
  <c r="I11" i="94"/>
  <c r="L15" i="94"/>
  <c r="L13" i="94"/>
  <c r="L12" i="94"/>
  <c r="L14" i="94"/>
  <c r="H15" i="94"/>
  <c r="P11" i="94"/>
  <c r="O10" i="94"/>
  <c r="L9" i="94"/>
  <c r="L55" i="94" s="1"/>
  <c r="X45" i="94"/>
  <c r="L16" i="94"/>
  <c r="U14" i="94"/>
  <c r="L11" i="94"/>
  <c r="O13" i="94"/>
  <c r="O12" i="94"/>
  <c r="J14" i="94"/>
  <c r="J17" i="94"/>
  <c r="J10" i="94"/>
  <c r="J16" i="94"/>
  <c r="J13" i="94"/>
  <c r="J18" i="94"/>
  <c r="J55"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<sst xmlns="http://schemas.openxmlformats.org/spreadsheetml/2006/main" count="2835" uniqueCount="433">
  <si>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</si>
  <si>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</si>
  <si>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</si>
  <si>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</si>
  <si>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</si>
  <si>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</si>
  <si>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</si>
  <si>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</si>
  <si>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</si>
  <si>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</si>
  <si>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</si>
  <si>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</si>
  <si>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</si>
  <si>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</si>
  <si>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</si>
  <si>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</si>
  <si>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</si>
  <si>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</si>
  <si>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</si>
  <si>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</si>
  <si>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</si>
  <si>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</si>
  <si>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</si>
  <si>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</si>
  <si>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</si>
  <si>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</si>
  <si>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</si>
  <si>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</si>
  <si>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</si>
  <si>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</si>
  <si>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</si>
  <si>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</si>
  <si>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</si>
  <si>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</si>
  <si>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</si>
  <si>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</si>
  <si>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</si>
  <si>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</si>
  <si>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</si>
  <si>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</si>
  <si>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</si>
  <si>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</si>
  <si>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</si>
  <si>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</si>
  <si>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</si>
  <si>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</si>
  <si>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</si>
  <si>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</si>
  <si>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</si>
  <si>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</si>
  <si>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</si>
  <si>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</si>
  <si>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</si>
  <si>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</si>
  <si>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</si>
  <si>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</si>
  <si>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</si>
  <si>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</si>
  <si>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</si>
  <si>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</si>
  <si>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</si>
  <si>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</si>
  <si>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</si>
  <si>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</si>
  <si>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</si>
  <si>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</si>
  <si>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</si>
  <si>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</si>
  <si>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</si>
  <si>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</si>
  <si>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</si>
  <si>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</si>
  <si>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</si>
  <si>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</si>
  <si>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</si>
  <si>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</si>
  <si>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</si>
  <si>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</si>
  <si>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</si>
  <si>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</si>
  <si>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</si>
  <si>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</si>
  <si>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</si>
  <si>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</si>
  <si>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</si>
  <si>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</si>
  <si>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</si>
  <si>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</si>
  <si>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</si>
  <si>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</si>
  <si>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</si>
  <si>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</si>
  <si>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</si>
  <si>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</si>
  <si>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</si>
  <si>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</si>
  <si>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</si>
  <si>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</si>
  <si>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</si>
  <si>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</si>
  <si>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</si>
  <si>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</si>
  <si>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</si>
  <si>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</si>
  <si>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</si>
  <si>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</si>
  <si>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</si>
  <si>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</si>
  <si>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</si>
  <si>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</si>
  <si>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</si>
  <si>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</si>
  <si>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</si>
  <si>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</si>
  <si>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</si>
  <si>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</si>
  <si>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</si>
  <si>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</si>
  <si>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</si>
  <si>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</si>
  <si>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</si>
  <si>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</si>
  <si>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</si>
  <si>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</si>
  <si>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</si>
  <si>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</si>
  <si>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</si>
  <si>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</si>
  <si>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</si>
  <si>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</si>
  <si>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</si>
  <si>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</si>
  <si>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</si>
  <si>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</si>
  <si>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</si>
  <si>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</si>
  <si>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</si>
  <si>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</si>
  <si>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</si>
  <si>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</si>
  <si>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</si>
  <si>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</si>
  <si>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</si>
  <si>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</si>
  <si>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</si>
  <si>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</si>
  <si>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</si>
  <si>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</si>
  <si>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</si>
  <si>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</si>
  <si>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</si>
  <si>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</si>
  <si>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</si>
  <si>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</si>
  <si>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</si>
  <si>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</si>
  <si>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</si>
  <si>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</si>
  <si>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</si>
  <si>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</si>
  <si>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</si>
  <si>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</si>
  <si>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</si>
  <si>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</si>
  <si>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</si>
  <si>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</si>
  <si>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</si>
  <si>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</si>
  <si>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</si>
  <si>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</si>
  <si>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</si>
  <si>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</si>
  <si>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</si>
  <si>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</si>
  <si>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</si>
  <si>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</si>
  <si>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</si>
  <si>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</si>
  <si>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</si>
  <si>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</si>
  <si>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</si>
  <si>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</si>
  <si>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</si>
  <si>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</si>
  <si>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</si>
  <si>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</si>
  <si>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</si>
  <si>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</si>
  <si>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</si>
  <si>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</si>
  <si>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</si>
  <si>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</si>
  <si>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</si>
  <si>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</si>
  <si>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</si>
  <si>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</si>
  <si>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</si>
  <si>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</si>
  <si>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</si>
  <si>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</si>
  <si>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</si>
  <si>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</si>
  <si>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</si>
  <si>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</si>
  <si>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</si>
  <si>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</si>
  <si>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</si>
  <si>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</si>
  <si>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</si>
  <si>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</si>
  <si>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</si>
  <si>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</si>
  <si>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</si>
  <si>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</si>
  <si>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</si>
  <si>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</si>
  <si>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</si>
  <si>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</si>
  <si>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</si>
  <si>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</si>
  <si>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</si>
  <si>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</si>
  <si>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</si>
  <si>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</si>
  <si>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</si>
  <si>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</si>
  <si>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</si>
  <si>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</si>
  <si>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</si>
  <si>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</si>
  <si>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</si>
  <si>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</si>
  <si>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</si>
  <si>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</si>
  <si>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</si>
  <si>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</si>
  <si>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</si>
  <si>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</si>
  <si>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</si>
  <si>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</si>
  <si>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</si>
  <si>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</si>
  <si>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</si>
  <si>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</si>
  <si>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</si>
  <si>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</si>
  <si>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</si>
  <si>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</si>
  <si>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</si>
  <si>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</si>
  <si>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</si>
  <si>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</si>
  <si>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</si>
  <si>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</si>
  <si>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</si>
  <si>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</si>
  <si>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</si>
  <si>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</si>
  <si>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</si>
  <si>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</si>
  <si>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</si>
  <si>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</si>
  <si>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</si>
  <si>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</si>
  <si>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</si>
  <si>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</si>
  <si>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</si>
  <si>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</si>
  <si>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</si>
  <si>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</si>
  <si>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</si>
  <si>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</si>
  <si>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</si>
  <si>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</si>
  <si>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</si>
  <si>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</si>
  <si>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</si>
  <si>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</si>
  <si>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</si>
  <si>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</si>
  <si>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</si>
  <si>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</si>
  <si>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</si>
  <si>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</si>
  <si>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</si>
  <si>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</si>
  <si>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</si>
  <si>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</si>
  <si>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</si>
  <si>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</si>
  <si>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</si>
  <si>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</si>
  <si>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</si>
  <si>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</si>
  <si>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</si>
  <si>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</si>
  <si>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</si>
  <si>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</si>
  <si>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</si>
  <si>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</si>
  <si>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</si>
  <si>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</si>
  <si>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</si>
  <si>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</si>
  <si>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</si>
  <si>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</si>
  <si>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</si>
  <si>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</si>
  <si>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</si>
  <si>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</si>
  <si>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</si>
  <si>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</si>
  <si>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</si>
  <si>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</si>
  <si>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</si>
  <si>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</si>
  <si>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</si>
  <si>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</si>
  <si>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</si>
  <si>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</si>
  <si>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</si>
  <si>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</si>
  <si>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</si>
  <si>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</si>
  <si>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</si>
  <si>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</si>
  <si>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</si>
  <si>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</si>
  <si>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</si>
  <si>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</si>
  <si>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</si>
  <si>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</si>
  <si>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</si>
  <si>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</si>
  <si>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</si>
  <si>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</si>
  <si>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</si>
  <si>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</si>
  <si>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</si>
  <si>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</si>
  <si>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</si>
  <si>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</si>
  <si>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</si>
  <si>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</si>
  <si>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</si>
  <si>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</si>
  <si>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</si>
  <si>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</si>
  <si>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</si>
  <si>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</si>
  <si>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</si>
  <si>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</si>
  <si>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</si>
  <si>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</si>
  <si>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</si>
  <si>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</si>
  <si>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</si>
  <si>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</si>
  <si>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</si>
  <si>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</si>
  <si>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</si>
  <si>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</si>
  <si>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</si>
  <si>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</si>
  <si>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</si>
  <si>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</si>
  <si>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</si>
  <si>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</si>
  <si>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</si>
  <si>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</si>
  <si>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</si>
  <si>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</si>
  <si>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</si>
  <si>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</si>
  <si>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</si>
  <si>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</si>
  <si>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</si>
  <si>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</si>
  <si>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</si>
  <si>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</si>
  <si>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</si>
  <si>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</si>
  <si>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</si>
  <si>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</si>
  <si>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</si>
  <si>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</si>
  <si>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</si>
  <si>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</si>
  <si>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</si>
  <si>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</si>
  <si>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</si>
  <si>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</si>
  <si>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</si>
  <si>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</si>
  <si>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</si>
  <si>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</si>
  <si>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</si>
  <si>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</si>
  <si>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</si>
  <si>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</si>
  <si>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</si>
  <si>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</si>
  <si>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</si>
  <si>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</si>
  <si>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</si>
  <si>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</si>
  <si>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</si>
  <si>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</si>
  <si>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</si>
  <si>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</si>
  <si>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</si>
  <si>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</si>
  <si>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</si>
  <si>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</si>
  <si>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</si>
  <si>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</si>
  <si>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</si>
  <si>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</si>
  <si>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</si>
  <si>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</si>
  <si>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</si>
  <si>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</si>
  <si>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</si>
  <si>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</si>
  <si>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</si>
  <si>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</si>
  <si>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令和 5   年 8  月 7  日</t>
    <phoneticPr fontId="3"/>
  </si>
  <si>
    <t>横浜市磯子区汐見台1-6-5</t>
  </si>
  <si>
    <t>康心会汐見台病院　理事長　大屋敷　芙志枝</t>
  </si>
  <si>
    <t>康心会汐見台病院</t>
  </si>
  <si>
    <t>045-761-3581</t>
  </si>
  <si>
    <t>横浜市長</t>
    <phoneticPr fontId="3"/>
  </si>
  <si>
    <t>総合病院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</si>
</sst>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22" zoomScaleNormal="100" zoomScaleSheetLayoutView="100" workbookViewId="0">
      <selection activeCell="F2" sqref="F2"/>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425</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426</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431</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427</v>
      </c>
      <c r="K39" s="534"/>
      <c r="L39" s="535"/>
      <c r="M39" s="535"/>
      <c r="N39" s="535"/>
      <c r="O39" s="536"/>
      <c r="Q39" s="19"/>
      <c r="R39" s="97"/>
    </row>
    <row r="40" spans="1:19" ht="26.25" customHeight="1">
      <c r="C40" s="86"/>
      <c r="D40" s="23"/>
      <c r="E40" s="23"/>
      <c r="F40" s="23"/>
      <c r="G40" s="23"/>
      <c r="H40" s="24" t="s">
        <v>7</v>
      </c>
      <c r="I40" s="24"/>
      <c r="J40" s="534" t="s">
        <v>428</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430</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429</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2506</v>
      </c>
      <c r="N48" s="550"/>
      <c r="O48" s="551"/>
    </row>
    <row r="49" spans="3:48" ht="18.75" customHeight="1">
      <c r="C49" s="501" t="s">
        <v>11</v>
      </c>
      <c r="D49" s="529"/>
      <c r="E49" s="530"/>
      <c r="F49" s="559" t="s">
        <v>427</v>
      </c>
      <c r="G49" s="560"/>
      <c r="H49" s="560"/>
      <c r="I49" s="560"/>
      <c r="J49" s="560"/>
      <c r="K49" s="560"/>
      <c r="L49" s="448" t="s">
        <v>135</v>
      </c>
      <c r="M49" s="451"/>
      <c r="N49" s="552"/>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128</v>
      </c>
      <c r="G52" s="566"/>
      <c r="H52" s="566"/>
      <c r="I52" s="566"/>
      <c r="J52" s="31" t="s">
        <v>47</v>
      </c>
      <c r="K52" s="31"/>
      <c r="L52" s="567" t="s">
        <v>432</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v>225</v>
      </c>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221</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70</v>
      </c>
      <c r="I63" s="273" t="s">
        <v>4</v>
      </c>
      <c r="J63" s="523" t="s">
        <v>230</v>
      </c>
      <c r="K63" s="524"/>
      <c r="L63" s="525"/>
      <c r="M63" s="521">
        <f>+別紙!X14</f>
        <v>70</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t="str">
        <f>+別紙!X15</f>
        <v>0</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t="str">
        <f>+別紙!X16</f>
        <v>0</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v>69.73</v>
      </c>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129.97</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abSelected="1" zoomScale="70" zoomScaleNormal="100" workbookViewId="0">
      <selection activeCell="F2" sqref="F2"/>
    </sheetView>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康心会汐見台病院</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0</v>
      </c>
      <c r="H9" s="388">
        <f>IF(ｲ.特管廃酸!D24&gt;0,ｲ.特管廃酸!D24,IF(H$19&gt;0,"0",0))</f>
        <v>0</v>
      </c>
      <c r="I9" s="388">
        <f>IF(ｳ.特管廃ｱﾙｶﾘ!D24&gt;0,ｳ.特管廃ｱﾙｶﾘ!D24,IF(I$19&gt;0,"0",0))</f>
        <v>0</v>
      </c>
      <c r="J9" s="388">
        <f>IF(ｴ.感染性廃棄物!$D24&gt;0,ｴ.感染性廃棄物!D24,IF(J$19&gt;0,"0",0))</f>
        <v>70</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70</v>
      </c>
    </row>
    <row r="10" spans="2:24" ht="24" customHeight="1">
      <c r="B10" s="173" t="s">
        <v>329</v>
      </c>
      <c r="C10" s="720" t="s">
        <v>246</v>
      </c>
      <c r="D10" s="720"/>
      <c r="E10" s="720"/>
      <c r="F10" s="721"/>
      <c r="G10" s="390">
        <f>IF(ｱ.特管廃油!D25&gt;0,ｱ.特管廃油!D25,IF(G$19&gt;0,"0",0))</f>
        <v>0</v>
      </c>
      <c r="H10" s="390">
        <f>IF(ｲ.特管廃酸!D25&gt;0,ｲ.特管廃酸!D25,IF(H$19&gt;0,"0",0))</f>
        <v>0</v>
      </c>
      <c r="I10" s="390">
        <f>IF(ｳ.特管廃ｱﾙｶﾘ!D25&gt;0,ｳ.特管廃ｱﾙｶﾘ!D25,IF(I$19&gt;0,"0",0))</f>
        <v>0</v>
      </c>
      <c r="J10" s="390" t="str">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f>IF(ｱ.特管廃油!D27&gt;0,ｱ.特管廃油!D27,IF(G$19&gt;0,"0",0))</f>
        <v>0</v>
      </c>
      <c r="H12" s="392">
        <f>IF(ｲ.特管廃酸!D27&gt;0,ｲ.特管廃酸!D27,IF(H$19&gt;0,"0",0))</f>
        <v>0</v>
      </c>
      <c r="I12" s="392">
        <f>IF(ｳ.特管廃ｱﾙｶﾘ!D27&gt;0,ｳ.特管廃ｱﾙｶﾘ!D27,IF(I$19&gt;0,"0",0))</f>
        <v>0</v>
      </c>
      <c r="J12" s="392" t="str">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0</v>
      </c>
      <c r="H14" s="392">
        <f>IF(ｲ.特管廃酸!D29&gt;0,ｲ.特管廃酸!D29,IF(H$19&gt;0,"0",0))</f>
        <v>0</v>
      </c>
      <c r="I14" s="392">
        <f>IF(ｳ.特管廃ｱﾙｶﾘ!D29&gt;0,ｳ.特管廃ｱﾙｶﾘ!D29,IF(I$19&gt;0,"0",0))</f>
        <v>0</v>
      </c>
      <c r="J14" s="392">
        <f>IF(ｴ.感染性廃棄物!$D29&gt;0,ｴ.感染性廃棄物!D29,IF(J$19&gt;0,"0",0))</f>
        <v>70</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70</v>
      </c>
    </row>
    <row r="15" spans="2:24" ht="24" customHeight="1">
      <c r="B15" s="173" t="s">
        <v>186</v>
      </c>
      <c r="C15" s="722" t="s">
        <v>184</v>
      </c>
      <c r="D15" s="722"/>
      <c r="E15" s="722"/>
      <c r="F15" s="723"/>
      <c r="G15" s="392">
        <f>IF(ｱ.特管廃油!D30&gt;0,ｱ.特管廃油!D30,IF(G$19&gt;0,"0",0))</f>
        <v>0</v>
      </c>
      <c r="H15" s="392">
        <f>IF(ｲ.特管廃酸!D30&gt;0,ｲ.特管廃酸!D30,IF(H$19&gt;0,"0",0))</f>
        <v>0</v>
      </c>
      <c r="I15" s="392">
        <f>IF(ｳ.特管廃ｱﾙｶﾘ!D30&gt;0,ｳ.特管廃ｱﾙｶﾘ!D30,IF(I$19&gt;0,"0",0))</f>
        <v>0</v>
      </c>
      <c r="J15" s="392" t="str">
        <f>IF(ｴ.感染性廃棄物!$D30&gt;0,ｴ.感染性廃棄物!D30,IF(J$19&gt;0,"0",0))</f>
        <v>0</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t="str">
        <f t="shared" si="0"/>
        <v>0</v>
      </c>
    </row>
    <row r="16" spans="2:24" ht="24" customHeight="1">
      <c r="B16" s="173" t="s">
        <v>187</v>
      </c>
      <c r="C16" s="722" t="s">
        <v>185</v>
      </c>
      <c r="D16" s="722"/>
      <c r="E16" s="722"/>
      <c r="F16" s="723"/>
      <c r="G16" s="392">
        <f>IF(ｱ.特管廃油!D31&gt;0,ｱ.特管廃油!D31,IF(G$19&gt;0,"0",0))</f>
        <v>0</v>
      </c>
      <c r="H16" s="392">
        <f>IF(ｲ.特管廃酸!D31&gt;0,ｲ.特管廃酸!D31,IF(H$19&gt;0,"0",0))</f>
        <v>0</v>
      </c>
      <c r="I16" s="392">
        <f>IF(ｳ.特管廃ｱﾙｶﾘ!D31&gt;0,ｳ.特管廃ｱﾙｶﾘ!D31,IF(I$19&gt;0,"0",0))</f>
        <v>0</v>
      </c>
      <c r="J16" s="392" t="str">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t="str">
        <f t="shared" si="0"/>
        <v>0</v>
      </c>
    </row>
    <row r="17" spans="2:24" ht="24" customHeight="1">
      <c r="B17" s="173"/>
      <c r="C17" s="722" t="s">
        <v>419</v>
      </c>
      <c r="D17" s="722"/>
      <c r="E17" s="722"/>
      <c r="F17" s="723"/>
      <c r="G17" s="392">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f>IF(ｱ.特管廃油!D33&gt;0,ｱ.特管廃油!D33,IF(G$19&gt;0,"0",0))</f>
        <v>0</v>
      </c>
      <c r="H18" s="395">
        <f>IF(ｲ.特管廃酸!D33&gt;0,ｲ.特管廃酸!D33,IF(H$19&gt;0,"0",0))</f>
        <v>0</v>
      </c>
      <c r="I18" s="395">
        <f>IF(ｳ.特管廃ｱﾙｶﾘ!D33&gt;0,ｳ.特管廃ｱﾙｶﾘ!D33,IF(I$19&gt;0,"0",0))</f>
        <v>0</v>
      </c>
      <c r="J18" s="395" t="str">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0</v>
      </c>
      <c r="H19" s="398">
        <f t="shared" si="1"/>
        <v>0</v>
      </c>
      <c r="I19" s="398">
        <f t="shared" si="1"/>
        <v>0</v>
      </c>
      <c r="J19" s="398">
        <f t="shared" si="1"/>
        <v>129.97</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129.97</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0</v>
      </c>
      <c r="H37" s="422">
        <f t="shared" si="7"/>
        <v>0</v>
      </c>
      <c r="I37" s="422">
        <f t="shared" si="7"/>
        <v>0</v>
      </c>
      <c r="J37" s="422">
        <f t="shared" si="7"/>
        <v>129.97</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129.97</v>
      </c>
    </row>
    <row r="38" spans="2:24" ht="24" customHeight="1">
      <c r="B38" s="171"/>
      <c r="C38" s="744"/>
      <c r="D38" s="212"/>
      <c r="E38" s="210" t="s">
        <v>197</v>
      </c>
      <c r="F38" s="442"/>
      <c r="G38" s="416">
        <f t="shared" ref="G38:V38" si="8">SUM(G39:G41)</f>
        <v>0</v>
      </c>
      <c r="H38" s="416">
        <f t="shared" si="8"/>
        <v>0</v>
      </c>
      <c r="I38" s="416">
        <f t="shared" si="8"/>
        <v>0</v>
      </c>
      <c r="J38" s="416">
        <f t="shared" si="8"/>
        <v>0</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0</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44"/>
      <c r="D40" s="213"/>
      <c r="E40" s="208"/>
      <c r="F40" s="206" t="s">
        <v>196</v>
      </c>
      <c r="G40" s="418">
        <f>+ｱ.特管廃油!$AA$29</f>
        <v>0</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0</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129.97</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129.97</v>
      </c>
    </row>
    <row r="43" spans="2:24" ht="24" customHeight="1">
      <c r="B43" s="171"/>
      <c r="C43" s="125" t="s">
        <v>178</v>
      </c>
      <c r="D43" s="755" t="s">
        <v>226</v>
      </c>
      <c r="E43" s="755"/>
      <c r="F43" s="756"/>
      <c r="G43" s="424">
        <f>+ｱ.特管廃油!$AL$27</f>
        <v>0</v>
      </c>
      <c r="H43" s="424">
        <f>+ｲ.特管廃酸!$AL$27</f>
        <v>0</v>
      </c>
      <c r="I43" s="424">
        <f>+ｳ.特管廃ｱﾙｶﾘ!$AL$27</f>
        <v>0</v>
      </c>
      <c r="J43" s="424">
        <f>+ｴ.感染性廃棄物!$AL$27</f>
        <v>129.97</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129.97</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0</v>
      </c>
      <c r="H55" s="309">
        <f t="shared" ref="H55:V55" si="9">IF(H9="0",+H19+H20,+H9+H19+H20)</f>
        <v>0</v>
      </c>
      <c r="I55" s="309">
        <f t="shared" si="9"/>
        <v>0</v>
      </c>
      <c r="J55" s="309">
        <f t="shared" si="9"/>
        <v>199.97</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v>
      </c>
      <c r="V55" s="309">
        <f t="shared" si="9"/>
        <v>0</v>
      </c>
      <c r="W55" s="309">
        <f>IF(W9="0",+W19+W20,+W9+W19+W20)</f>
        <v>0</v>
      </c>
      <c r="X55" s="310">
        <f>+X9+X19+X20</f>
        <v>199.97</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康心会汐見台病院</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0</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52"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 5   年 8  月 7  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横浜市磯子区汐見台1-6-5</v>
      </c>
      <c r="K16" s="771"/>
      <c r="L16" s="772"/>
      <c r="M16" s="772"/>
      <c r="N16" s="772"/>
      <c r="O16" s="773"/>
    </row>
    <row r="17" spans="1:17" ht="26.25" customHeight="1">
      <c r="C17" s="233"/>
      <c r="D17" s="234"/>
      <c r="E17" s="234"/>
      <c r="F17" s="234"/>
      <c r="G17" s="234"/>
      <c r="H17" s="238" t="s">
        <v>7</v>
      </c>
      <c r="I17" s="238"/>
      <c r="J17" s="771" t="str">
        <f>+表紙!J40</f>
        <v>康心会汐見台病院　理事長　大屋敷　芙志枝</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045-761-3581</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康心会汐見台病院</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2506</v>
      </c>
      <c r="N25" s="801"/>
      <c r="O25" s="802"/>
    </row>
    <row r="26" spans="1:17" ht="21" customHeight="1">
      <c r="C26" s="774" t="s">
        <v>11</v>
      </c>
      <c r="D26" s="775"/>
      <c r="E26" s="776"/>
      <c r="F26" s="806" t="str">
        <f>+表紙!F49</f>
        <v>横浜市磯子区汐見台1-6-5</v>
      </c>
      <c r="G26" s="807"/>
      <c r="H26" s="807"/>
      <c r="I26" s="807"/>
      <c r="J26" s="807"/>
      <c r="K26" s="807"/>
      <c r="L26" s="128" t="s">
        <v>135</v>
      </c>
      <c r="M26" s="243"/>
      <c r="N26" s="829" t="str">
        <f>IF(+表紙!N49="","",+表紙!N49)</f>
        <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Ｐ－医療、福祉</v>
      </c>
      <c r="G29" s="825"/>
      <c r="H29" s="825"/>
      <c r="I29" s="825"/>
      <c r="J29" s="364" t="s">
        <v>47</v>
      </c>
      <c r="K29" s="364"/>
      <c r="L29" s="831" t="str">
        <f>IF(+表紙!L52="","",+表紙!L52)</f>
        <v>総合病院</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f>IF(+表紙!L55="","",+表紙!L55)</f>
        <v>225</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221</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70</v>
      </c>
      <c r="I40" s="273" t="s">
        <v>4</v>
      </c>
      <c r="J40" s="523" t="s">
        <v>295</v>
      </c>
      <c r="K40" s="524"/>
      <c r="L40" s="525"/>
      <c r="M40" s="767">
        <f>+表紙!M63</f>
        <v>70</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t="str">
        <f>+表紙!M64</f>
        <v>0</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t="str">
        <f>+表紙!M65</f>
        <v>0</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f>IF(表紙!M69="","",表紙!M69)</f>
        <v>69.73</v>
      </c>
      <c r="N46" s="340" t="s">
        <v>331</v>
      </c>
      <c r="O46" s="341"/>
    </row>
    <row r="47" spans="1:17" ht="17.25" customHeight="1">
      <c r="C47" s="342"/>
      <c r="D47" s="472"/>
      <c r="E47" s="473"/>
      <c r="F47" s="473"/>
      <c r="G47" s="473"/>
      <c r="H47" s="473"/>
      <c r="I47" s="474"/>
      <c r="J47" s="595" t="s">
        <v>364</v>
      </c>
      <c r="K47" s="596"/>
      <c r="L47" s="596"/>
      <c r="M47" s="344">
        <f>IF(表紙!M70="","",表紙!M70)</f>
        <v>129.97</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abSelected="1" topLeftCell="A22" zoomScaleNormal="100" workbookViewId="0">
      <selection activeCell="F2" sqref="F2"/>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129.97</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70</v>
      </c>
      <c r="E24" s="645"/>
      <c r="F24" s="645"/>
      <c r="G24" s="199" t="s">
        <v>159</v>
      </c>
      <c r="H24" s="617">
        <f>+F12</f>
        <v>129.97</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129.97</v>
      </c>
      <c r="Q27" s="669"/>
      <c r="R27" s="669"/>
      <c r="S27" s="669"/>
      <c r="T27" s="52" t="s">
        <v>38</v>
      </c>
      <c r="U27" s="72"/>
      <c r="V27" s="72"/>
      <c r="Y27" s="70" t="s">
        <v>39</v>
      </c>
      <c r="Z27" s="73"/>
      <c r="AH27" s="61"/>
      <c r="AI27" s="61"/>
      <c r="AJ27" s="61"/>
      <c r="AK27" s="61"/>
      <c r="AL27" s="629">
        <f>+AH18+P27</f>
        <v>129.97</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70</v>
      </c>
      <c r="E29" s="645"/>
      <c r="F29" s="645"/>
      <c r="G29" s="199" t="s">
        <v>159</v>
      </c>
      <c r="H29" s="617">
        <f>+AL27</f>
        <v>129.97</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v>129.97</v>
      </c>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康心会汐見台病院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2013-03-13T16:51:42Z</cp:lastPrinted>
  <dcterms:created xsi:type="dcterms:W3CDTF">2011-02-09T09:36:10Z</dcterms:created>
  <dcterms:modified xsi:type="dcterms:W3CDTF">2024-05-02T07:20:37Z</dcterms:modified>
</cp:coreProperties>
</file>