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defaultThemeVersion="124226"/>
  <xr:revisionPtr revIDLastSave="0" documentId="13_ncr:1_{D5AB0C4D-1F6C-403D-BA86-E5FBC0135559}" xr6:coauthVersionLast="36" xr6:coauthVersionMax="47" xr10:uidLastSave="{00000000-0000-0000-0000-000000000000}"/>
  <bookViews>
    <workbookView xWindow="-120" yWindow="-120" windowWidth="25440" windowHeight="15390" tabRatio="808" firstSheet="7" activeTab="20" xr2:uid="{00000000-000D-0000-FFFF-FFFF00000000}"/>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H31" i="85" s="1"/>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Y45" i="94"/>
  <c r="W45" i="94"/>
  <c r="Y21" i="88"/>
  <c r="H27" i="88" s="1"/>
  <c r="F12" i="79"/>
  <c r="H24" i="79" s="1"/>
  <c r="N45" i="94"/>
  <c r="Y18" i="78"/>
  <c r="Y21" i="78" s="1"/>
  <c r="H27" i="78" s="1"/>
  <c r="F12" i="89"/>
  <c r="H24" i="89" s="1"/>
  <c r="S45" i="94"/>
  <c r="P16" i="89"/>
  <c r="Q50" i="94" s="1"/>
  <c r="Y18" i="91"/>
  <c r="P16" i="91" s="1"/>
  <c r="X50" i="94" s="1"/>
  <c r="AL27" i="91"/>
  <c r="X43" i="94" s="1"/>
  <c r="P16" i="78"/>
  <c r="L50" i="94" s="1"/>
  <c r="N38" i="94" l="1"/>
  <c r="N37" i="94" s="1"/>
  <c r="N19" i="94" s="1"/>
  <c r="N18" i="94" s="1"/>
  <c r="U45" i="94"/>
  <c r="H31" i="87"/>
  <c r="M45" i="94"/>
  <c r="AL27" i="80"/>
  <c r="V43" i="94" s="1"/>
  <c r="AL27" i="75"/>
  <c r="H29" i="75" s="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1" i="94" s="1"/>
  <c r="U38" i="94"/>
  <c r="U37" i="94" s="1"/>
  <c r="U19" i="94" s="1"/>
  <c r="U9" i="94" s="1"/>
  <c r="U55" i="94" s="1"/>
  <c r="M38" i="94"/>
  <c r="M37" i="94" s="1"/>
  <c r="M19" i="94" s="1"/>
  <c r="M13" i="94" s="1"/>
  <c r="I38" i="94"/>
  <c r="I37" i="94" s="1"/>
  <c r="I19" i="94" s="1"/>
  <c r="I15" i="94" s="1"/>
  <c r="AL27" i="84"/>
  <c r="H29" i="84" s="1"/>
  <c r="AA25" i="94"/>
  <c r="AL27" i="89"/>
  <c r="AL27" i="79"/>
  <c r="R43" i="94" s="1"/>
  <c r="AL27" i="85"/>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U10" i="94"/>
  <c r="U11" i="94"/>
  <c r="P16" i="85"/>
  <c r="M50" i="94" s="1"/>
  <c r="Y21" i="85"/>
  <c r="H27" i="85" s="1"/>
  <c r="S16" i="94"/>
  <c r="P19" i="94"/>
  <c r="J38" i="94"/>
  <c r="J37" i="94" s="1"/>
  <c r="J19" i="94" s="1"/>
  <c r="J11" i="94" s="1"/>
  <c r="X32" i="94"/>
  <c r="X31" i="94" s="1"/>
  <c r="X26" i="94" s="1"/>
  <c r="AA44" i="94"/>
  <c r="AA46" i="94"/>
  <c r="AA47" i="94"/>
  <c r="AA21" i="94"/>
  <c r="AL27" i="87"/>
  <c r="AA24" i="94"/>
  <c r="Y18" i="80"/>
  <c r="Y18" i="90"/>
  <c r="AL27" i="92"/>
  <c r="AA23" i="94"/>
  <c r="S13" i="94"/>
  <c r="K45" i="94"/>
  <c r="V45" i="94"/>
  <c r="Q38" i="94"/>
  <c r="Q37" i="94" s="1"/>
  <c r="Q19" i="94" s="1"/>
  <c r="V38" i="94"/>
  <c r="V37" i="94" s="1"/>
  <c r="V19" i="94" s="1"/>
  <c r="V18"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R16" i="94"/>
  <c r="R13" i="94"/>
  <c r="R12" i="94"/>
  <c r="R15" i="94"/>
  <c r="R14" i="94"/>
  <c r="P16" i="75"/>
  <c r="I50" i="94" s="1"/>
  <c r="Q18" i="94"/>
  <c r="R17" i="94"/>
  <c r="N16" i="94"/>
  <c r="Y10" i="94"/>
  <c r="Y21" i="84"/>
  <c r="H27" i="84" s="1"/>
  <c r="P16" i="84"/>
  <c r="T50" i="94" s="1"/>
  <c r="H31" i="79"/>
  <c r="P10" i="94"/>
  <c r="P12" i="94"/>
  <c r="P9" i="94"/>
  <c r="P55" i="94" s="1"/>
  <c r="S10" i="94"/>
  <c r="AA41" i="94"/>
  <c r="W13" i="94"/>
  <c r="W14" i="94"/>
  <c r="U12" i="94"/>
  <c r="U16" i="94"/>
  <c r="H32" i="94"/>
  <c r="AA33" i="94"/>
  <c r="F12" i="88"/>
  <c r="H24" i="88" s="1"/>
  <c r="AL27" i="88"/>
  <c r="F12" i="77"/>
  <c r="H24" i="77" s="1"/>
  <c r="AL27" i="77"/>
  <c r="W26" i="94"/>
  <c r="W27" i="94" s="1"/>
  <c r="Q10" i="94"/>
  <c r="Q14" i="94"/>
  <c r="Q12" i="94"/>
  <c r="Q16" i="94"/>
  <c r="Q15" i="94"/>
  <c r="V9" i="94"/>
  <c r="AA35" i="94"/>
  <c r="Y18" i="2"/>
  <c r="AL27" i="2"/>
  <c r="R9" i="94"/>
  <c r="R55" i="94" s="1"/>
  <c r="V16" i="94"/>
  <c r="AA40" i="94"/>
  <c r="R18" i="94"/>
  <c r="Y12" i="94"/>
  <c r="Q17" i="94"/>
  <c r="Z38" i="94"/>
  <c r="Z37" i="94" s="1"/>
  <c r="Z19" i="94" s="1"/>
  <c r="R11" i="94"/>
  <c r="O38" i="94"/>
  <c r="O37" i="94" s="1"/>
  <c r="O19" i="94" s="1"/>
  <c r="L16" i="94"/>
  <c r="Y32" i="94"/>
  <c r="Y31" i="94" s="1"/>
  <c r="Y26" i="94" s="1"/>
  <c r="Y27" i="94" s="1"/>
  <c r="T32" i="94"/>
  <c r="T31" i="94" s="1"/>
  <c r="T26" i="94" s="1"/>
  <c r="T27" i="94" s="1"/>
  <c r="R32" i="94"/>
  <c r="R31" i="94" s="1"/>
  <c r="R26" i="94" s="1"/>
  <c r="R27" i="94" s="1"/>
  <c r="L32" i="94"/>
  <c r="L31" i="94" s="1"/>
  <c r="L26" i="94" s="1"/>
  <c r="L27" i="94" s="1"/>
  <c r="AA30" i="94"/>
  <c r="AA42" i="94"/>
  <c r="H31" i="78"/>
  <c r="L45" i="94"/>
  <c r="U18" i="94" l="1"/>
  <c r="U17" i="94"/>
  <c r="U13" i="94"/>
  <c r="U15" i="94"/>
  <c r="U14" i="94"/>
  <c r="S17" i="94"/>
  <c r="S12" i="94"/>
  <c r="S15" i="94"/>
  <c r="I10" i="94"/>
  <c r="I13" i="94"/>
  <c r="I12" i="94"/>
  <c r="I9" i="94"/>
  <c r="I55" i="94" s="1"/>
  <c r="I11" i="94"/>
  <c r="T43" i="94"/>
  <c r="N9" i="94"/>
  <c r="N55" i="94" s="1"/>
  <c r="N17" i="94"/>
  <c r="N12" i="94"/>
  <c r="N10" i="94"/>
  <c r="I14" i="94"/>
  <c r="I17" i="94"/>
  <c r="M16" i="94"/>
  <c r="M9" i="94"/>
  <c r="M55" i="94" s="1"/>
  <c r="H29" i="80"/>
  <c r="N15" i="94"/>
  <c r="N11" i="94"/>
  <c r="N13" i="94"/>
  <c r="I43" i="94"/>
  <c r="I18" i="94"/>
  <c r="I16" i="94"/>
  <c r="AA45" i="94"/>
  <c r="L15" i="94"/>
  <c r="L18" i="94"/>
  <c r="V55" i="94"/>
  <c r="V12" i="94"/>
  <c r="V15" i="94"/>
  <c r="V11"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H10" i="94"/>
  <c r="H12" i="94"/>
  <c r="H9" i="94"/>
  <c r="H16" i="94"/>
  <c r="H18" i="94"/>
  <c r="H17" i="94"/>
  <c r="H14" i="94"/>
  <c r="AA14" i="94" l="1"/>
  <c r="M63" i="95" s="1"/>
  <c r="M40" i="98" s="1"/>
  <c r="AA15" i="94"/>
  <c r="M64" i="95" s="1"/>
  <c r="M41" i="98" s="1"/>
  <c r="AA16" i="94"/>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0" authorId="0" shapeId="0" xr:uid="{00000000-0006-0000-0000-000001000000}">
      <text>
        <r>
          <rPr>
            <b/>
            <sz val="9"/>
            <color indexed="81"/>
            <rFont val="ＭＳ Ｐゴシック"/>
            <family val="3"/>
            <charset val="128"/>
          </rPr>
          <t>説明文が表示されます</t>
        </r>
      </text>
    </comment>
    <comment ref="N28" authorId="0" shapeId="0" xr:uid="{00000000-0006-0000-0000-000002000000}">
      <text>
        <r>
          <rPr>
            <b/>
            <sz val="10"/>
            <color indexed="81"/>
            <rFont val="ＭＳ Ｐゴシック"/>
            <family val="3"/>
            <charset val="128"/>
          </rPr>
          <t>「○」の表示を消す場合は、プルダウン・メニュー「○」の下に現れる空白部分を選んでください。</t>
        </r>
      </text>
    </comment>
    <comment ref="O28" authorId="0" shapeId="0" xr:uid="{00000000-0006-0000-0000-000003000000}">
      <text>
        <r>
          <rPr>
            <b/>
            <sz val="10"/>
            <color indexed="81"/>
            <rFont val="ＭＳ Ｐゴシック"/>
            <family val="3"/>
            <charset val="128"/>
          </rPr>
          <t>「○」の表示を消す場合は、プルダウン・メニュー「○」の下に現れる空白部分を選んでください。</t>
        </r>
      </text>
    </comment>
    <comment ref="M48"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xr:uid="{CB90D6F4-3E53-4B1A-BEFD-F3C921268590}">
      <text>
        <r>
          <rPr>
            <b/>
            <sz val="11"/>
            <color indexed="81"/>
            <rFont val="ＭＳ Ｐゴシック"/>
            <family val="3"/>
            <charset val="128"/>
          </rPr>
          <t xml:space="preserve">産業分類をメニューから選んでください。
</t>
        </r>
      </text>
    </comment>
    <comment ref="L52" authorId="0" shapeId="0" xr:uid="{40BF852A-0AE8-4794-80A6-5B0E1B6576B5}">
      <text>
        <r>
          <rPr>
            <b/>
            <sz val="11"/>
            <color indexed="81"/>
            <rFont val="ＭＳ Ｐゴシック"/>
            <family val="3"/>
            <charset val="128"/>
          </rPr>
          <t>事業の種類を具体的に記載してください。</t>
        </r>
      </text>
    </comment>
    <comment ref="H63" authorId="0" shapeId="0" xr:uid="{00000000-0006-0000-0000-000007000000}">
      <text>
        <r>
          <rPr>
            <b/>
            <sz val="11"/>
            <color indexed="81"/>
            <rFont val="ＭＳ Ｐゴシック"/>
            <family val="3"/>
            <charset val="128"/>
          </rPr>
          <t>種類ごとのシートから自動的に計算されます。</t>
        </r>
      </text>
    </comment>
    <comment ref="M63" authorId="0" shapeId="0" xr:uid="{00000000-0006-0000-0000-000008000000}">
      <text>
        <r>
          <rPr>
            <b/>
            <sz val="11"/>
            <color indexed="81"/>
            <rFont val="ＭＳ Ｐゴシック"/>
            <family val="3"/>
            <charset val="128"/>
          </rPr>
          <t>種類ごとのシートから自動的に計算されます。</t>
        </r>
      </text>
    </comment>
    <comment ref="H64" authorId="0" shapeId="0" xr:uid="{00000000-0006-0000-0000-000009000000}">
      <text>
        <r>
          <rPr>
            <b/>
            <sz val="11"/>
            <color indexed="81"/>
            <rFont val="ＭＳ Ｐゴシック"/>
            <family val="3"/>
            <charset val="128"/>
          </rPr>
          <t>種類ごとのシートから自動的に計算されます。</t>
        </r>
      </text>
    </comment>
    <comment ref="M64" authorId="0" shapeId="0" xr:uid="{00000000-0006-0000-0000-00000A000000}">
      <text>
        <r>
          <rPr>
            <b/>
            <sz val="11"/>
            <color indexed="81"/>
            <rFont val="ＭＳ Ｐゴシック"/>
            <family val="3"/>
            <charset val="128"/>
          </rPr>
          <t>種類ごとのシートから自動的に計算されます。</t>
        </r>
      </text>
    </comment>
    <comment ref="H65" authorId="0" shapeId="0" xr:uid="{00000000-0006-0000-0000-00000B000000}">
      <text>
        <r>
          <rPr>
            <b/>
            <sz val="11"/>
            <color indexed="81"/>
            <rFont val="ＭＳ Ｐゴシック"/>
            <family val="3"/>
            <charset val="128"/>
          </rPr>
          <t>種類ごとのシートから自動的に計算されます。</t>
        </r>
      </text>
    </comment>
    <comment ref="M65" authorId="0" shapeId="0" xr:uid="{00000000-0006-0000-0000-00000C000000}">
      <text>
        <r>
          <rPr>
            <b/>
            <sz val="11"/>
            <color indexed="81"/>
            <rFont val="ＭＳ Ｐゴシック"/>
            <family val="3"/>
            <charset val="128"/>
          </rPr>
          <t>種類ごとのシートから自動的に計算されます。</t>
        </r>
      </text>
    </comment>
    <comment ref="H66" authorId="0" shapeId="0" xr:uid="{00000000-0006-0000-0000-00000D000000}">
      <text>
        <r>
          <rPr>
            <b/>
            <sz val="11"/>
            <color indexed="81"/>
            <rFont val="ＭＳ Ｐゴシック"/>
            <family val="3"/>
            <charset val="128"/>
          </rPr>
          <t>種類ごとのシートから自動的に計算されます。</t>
        </r>
      </text>
    </comment>
    <comment ref="M66" authorId="0" shapeId="0" xr:uid="{00000000-0006-0000-0000-00000E000000}">
      <text>
        <r>
          <rPr>
            <b/>
            <sz val="11"/>
            <color indexed="81"/>
            <rFont val="ＭＳ Ｐゴシック"/>
            <family val="3"/>
            <charset val="128"/>
          </rPr>
          <t>種類ごとのシートから自動的に計算されます。</t>
        </r>
      </text>
    </comment>
    <comment ref="H67" authorId="0" shapeId="0" xr:uid="{00000000-0006-0000-0000-00000F000000}">
      <text>
        <r>
          <rPr>
            <b/>
            <sz val="11"/>
            <color indexed="81"/>
            <rFont val="ＭＳ Ｐゴシック"/>
            <family val="3"/>
            <charset val="128"/>
          </rPr>
          <t>種類ごとのシートから自動的に計算されます。</t>
        </r>
      </text>
    </comment>
    <comment ref="M67" authorId="0" shapeId="0" xr:uid="{00000000-0006-0000-0000-00001000000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900-000001000000}">
      <text>
        <r>
          <rPr>
            <sz val="10"/>
            <color indexed="81"/>
            <rFont val="ＭＳ Ｐゴシック"/>
            <family val="3"/>
            <charset val="128"/>
          </rPr>
          <t>「表紙」シートで選択された○印が自動的に反映されます。</t>
        </r>
      </text>
    </comment>
    <comment ref="AU4" authorId="0" shapeId="0" xr:uid="{00000000-0006-0000-0900-000002000000}">
      <text>
        <r>
          <rPr>
            <sz val="10"/>
            <color indexed="81"/>
            <rFont val="ＭＳ Ｐゴシック"/>
            <family val="3"/>
            <charset val="128"/>
          </rPr>
          <t>「表紙」シートで選択された○印が自動的に反映されます。</t>
        </r>
      </text>
    </comment>
    <comment ref="AF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9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9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9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9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9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900-00000C000000}">
      <text>
        <r>
          <rPr>
            <sz val="9"/>
            <color indexed="81"/>
            <rFont val="ＭＳ Ｐゴシック"/>
            <family val="3"/>
            <charset val="128"/>
          </rPr>
          <t>同上</t>
        </r>
      </text>
    </comment>
    <comment ref="P18" authorId="0" shapeId="0" xr:uid="{00000000-0006-0000-09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900-00000E000000}">
      <text>
        <r>
          <rPr>
            <sz val="9"/>
            <color indexed="81"/>
            <rFont val="ＭＳ Ｐゴシック"/>
            <family val="3"/>
            <charset val="128"/>
          </rPr>
          <t>⑧、⑨、※3及びｂの合計から自動的に計算されます。</t>
        </r>
      </text>
    </comment>
    <comment ref="AH18" authorId="0" shapeId="0" xr:uid="{00000000-0006-0000-0900-00000F000000}">
      <text>
        <r>
          <rPr>
            <sz val="9"/>
            <color indexed="81"/>
            <rFont val="ＭＳ Ｐゴシック"/>
            <family val="3"/>
            <charset val="128"/>
          </rPr>
          <t>右にあるｂ-1およびｂ-2から、自動的に計算されます。</t>
        </r>
      </text>
    </comment>
    <comment ref="AO18" authorId="0" shapeId="0" xr:uid="{00000000-0006-0000-0900-000010000000}">
      <text>
        <r>
          <rPr>
            <sz val="9"/>
            <color indexed="81"/>
            <rFont val="ＭＳ Ｐゴシック"/>
            <family val="3"/>
            <charset val="128"/>
          </rPr>
          <t>右側にある3つの委託目的別内訳量から、自動的に計算されます。</t>
        </r>
      </text>
    </comment>
    <comment ref="AU18" authorId="0" shapeId="0" xr:uid="{00000000-0006-0000-0900-000011000000}">
      <text>
        <r>
          <rPr>
            <sz val="9"/>
            <color indexed="81"/>
            <rFont val="ＭＳ Ｐゴシック"/>
            <family val="3"/>
            <charset val="128"/>
          </rPr>
          <t>同上</t>
        </r>
      </text>
    </comment>
    <comment ref="P21" authorId="0" shapeId="0" xr:uid="{00000000-0006-0000-09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9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71D13D62-5129-4646-8467-0C1C5E1E5194}">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900-000016000000}">
      <text>
        <r>
          <rPr>
            <sz val="9"/>
            <color indexed="81"/>
            <rFont val="ＭＳ Ｐゴシック"/>
            <family val="3"/>
            <charset val="128"/>
          </rPr>
          <t>右上のフローから、自動的に計算されます。</t>
        </r>
      </text>
    </comment>
    <comment ref="P24" authorId="0" shapeId="0" xr:uid="{00000000-0006-0000-09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9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9C672E64-CAC5-4282-92B5-227314EF7BE3}">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900-00001A000000}">
      <text>
        <r>
          <rPr>
            <sz val="9"/>
            <color indexed="81"/>
            <rFont val="ＭＳ Ｐゴシック"/>
            <family val="3"/>
            <charset val="128"/>
          </rPr>
          <t>右上のフローから、自動的に計算されます。</t>
        </r>
      </text>
    </comment>
    <comment ref="D26" authorId="0" shapeId="0" xr:uid="{C79838FB-694C-4F5F-9DF3-BE6F4161A00B}">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900-00001C000000}">
      <text>
        <r>
          <rPr>
            <sz val="9"/>
            <color indexed="81"/>
            <rFont val="ＭＳ Ｐゴシック"/>
            <family val="3"/>
            <charset val="128"/>
          </rPr>
          <t>右上のフローから、自動的に計算されます。</t>
        </r>
      </text>
    </comment>
    <comment ref="D27" authorId="0" shapeId="0" xr:uid="{1CCD8803-3D5E-4623-B618-D05994CDB24B}">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900-00001E000000}">
      <text>
        <r>
          <rPr>
            <sz val="9"/>
            <color indexed="81"/>
            <rFont val="ＭＳ Ｐゴシック"/>
            <family val="3"/>
            <charset val="128"/>
          </rPr>
          <t>右上のフローから、自動的に計算されます。</t>
        </r>
      </text>
    </comment>
    <comment ref="P27" authorId="0" shapeId="0" xr:uid="{00000000-0006-0000-0900-00001F000000}">
      <text>
        <r>
          <rPr>
            <sz val="9"/>
            <color indexed="81"/>
            <rFont val="ＭＳ Ｐゴシック"/>
            <family val="3"/>
            <charset val="128"/>
          </rPr>
          <t>下にあるＢ-1およびＢ-2から、自動的に計算されます。</t>
        </r>
      </text>
    </comment>
    <comment ref="AL27" authorId="0" shapeId="0" xr:uid="{00000000-0006-0000-0900-000020000000}">
      <text>
        <r>
          <rPr>
            <sz val="9"/>
            <color indexed="81"/>
            <rFont val="ＭＳ Ｐゴシック"/>
            <family val="3"/>
            <charset val="128"/>
          </rPr>
          <t>Ｂとｂの合計が自動的に計算されます。</t>
        </r>
      </text>
    </comment>
    <comment ref="AS27" authorId="0" shapeId="0" xr:uid="{00000000-0006-0000-09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8E15197D-5D65-456C-8A63-B160DFA9DD28}">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900-000023000000}">
      <text>
        <r>
          <rPr>
            <sz val="9"/>
            <color indexed="81"/>
            <rFont val="ＭＳ Ｐゴシック"/>
            <family val="3"/>
            <charset val="128"/>
          </rPr>
          <t>右上のフローから、自動的に計算されます。</t>
        </r>
      </text>
    </comment>
    <comment ref="AA28" authorId="0" shapeId="0" xr:uid="{00000000-0006-0000-09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12F9CA03-9616-4AFB-9D36-B9F9B010B25C}">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900-000026000000}">
      <text>
        <r>
          <rPr>
            <sz val="9"/>
            <color indexed="81"/>
            <rFont val="ＭＳ Ｐゴシック"/>
            <family val="3"/>
            <charset val="128"/>
          </rPr>
          <t>右上のフローから、自動的に計算されます。</t>
        </r>
      </text>
    </comment>
    <comment ref="AA29" authorId="0" shapeId="0" xr:uid="{00000000-0006-0000-0900-000027000000}">
      <text>
        <r>
          <rPr>
            <sz val="9"/>
            <color indexed="81"/>
            <rFont val="ＭＳ Ｐゴシック"/>
            <family val="3"/>
            <charset val="128"/>
          </rPr>
          <t>同上</t>
        </r>
      </text>
    </comment>
    <comment ref="D30" authorId="0" shapeId="0" xr:uid="{3F768944-37B7-4C7F-94B2-F0996796AB99}">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900-000029000000}">
      <text>
        <r>
          <rPr>
            <sz val="9"/>
            <color indexed="81"/>
            <rFont val="ＭＳ Ｐゴシック"/>
            <family val="3"/>
            <charset val="128"/>
          </rPr>
          <t>右上のフローから、自動的に計算されます。</t>
        </r>
      </text>
    </comment>
    <comment ref="R30" authorId="0" shapeId="0" xr:uid="{00000000-0006-0000-0900-00002A000000}">
      <text>
        <r>
          <rPr>
            <sz val="9"/>
            <color indexed="81"/>
            <rFont val="ＭＳ Ｐゴシック"/>
            <family val="3"/>
            <charset val="128"/>
          </rPr>
          <t>右側にある3つの委託目的別内訳量から、自動的に計算されます。</t>
        </r>
      </text>
    </comment>
    <comment ref="AA30" authorId="0" shapeId="0" xr:uid="{00000000-0006-0000-0900-00002B000000}">
      <text>
        <r>
          <rPr>
            <sz val="9"/>
            <color indexed="81"/>
            <rFont val="ＭＳ Ｐゴシック"/>
            <family val="3"/>
            <charset val="128"/>
          </rPr>
          <t>同上</t>
        </r>
      </text>
    </comment>
    <comment ref="AL30" authorId="0" shapeId="0" xr:uid="{00000000-0006-0000-09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29A0D502-610D-4721-AF4B-C5467384C915}">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900-00002E000000}">
      <text>
        <r>
          <rPr>
            <sz val="9"/>
            <color indexed="81"/>
            <rFont val="ＭＳ Ｐゴシック"/>
            <family val="3"/>
            <charset val="128"/>
          </rPr>
          <t>右上のフローから、自動的に計算されます。</t>
        </r>
      </text>
    </comment>
    <comment ref="AS31" authorId="0" shapeId="0" xr:uid="{00000000-0006-0000-09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7ACB6B63-E6BE-4DC4-B620-19166E9019D2}">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900-000031000000}">
      <text>
        <r>
          <rPr>
            <sz val="9"/>
            <color indexed="81"/>
            <rFont val="ＭＳ Ｐゴシック"/>
            <family val="3"/>
            <charset val="128"/>
          </rPr>
          <t>右上のフローから、自動的に計算されます。</t>
        </r>
      </text>
    </comment>
    <comment ref="D33" authorId="0" shapeId="0" xr:uid="{A43AD2C5-0F7B-444A-AEF9-534817C7FAE5}">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900-000033000000}">
      <text>
        <r>
          <rPr>
            <sz val="9"/>
            <color indexed="81"/>
            <rFont val="ＭＳ Ｐゴシック"/>
            <family val="3"/>
            <charset val="128"/>
          </rPr>
          <t>右上のフローから、自動的に計算されます。</t>
        </r>
      </text>
    </comment>
    <comment ref="R33" authorId="0" shapeId="0" xr:uid="{00000000-0006-0000-09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A00-000001000000}">
      <text>
        <r>
          <rPr>
            <sz val="10"/>
            <color indexed="81"/>
            <rFont val="ＭＳ Ｐゴシック"/>
            <family val="3"/>
            <charset val="128"/>
          </rPr>
          <t>「表紙」シートで選択された○印が自動的に反映されます。</t>
        </r>
      </text>
    </comment>
    <comment ref="AU4" authorId="0" shapeId="0" xr:uid="{00000000-0006-0000-0A00-000002000000}">
      <text>
        <r>
          <rPr>
            <sz val="10"/>
            <color indexed="81"/>
            <rFont val="ＭＳ Ｐゴシック"/>
            <family val="3"/>
            <charset val="128"/>
          </rPr>
          <t>「表紙」シートで選択された○印が自動的に反映されます。</t>
        </r>
      </text>
    </comment>
    <comment ref="AF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A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A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A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A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A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A00-00000C000000}">
      <text>
        <r>
          <rPr>
            <sz val="9"/>
            <color indexed="81"/>
            <rFont val="ＭＳ Ｐゴシック"/>
            <family val="3"/>
            <charset val="128"/>
          </rPr>
          <t>同上</t>
        </r>
      </text>
    </comment>
    <comment ref="P18" authorId="0" shapeId="0" xr:uid="{00000000-0006-0000-0A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A00-00000E000000}">
      <text>
        <r>
          <rPr>
            <sz val="9"/>
            <color indexed="81"/>
            <rFont val="ＭＳ Ｐゴシック"/>
            <family val="3"/>
            <charset val="128"/>
          </rPr>
          <t>⑧、⑨、※3及びｂの合計から自動的に計算されます。</t>
        </r>
      </text>
    </comment>
    <comment ref="AH18" authorId="0" shapeId="0" xr:uid="{00000000-0006-0000-0A00-00000F000000}">
      <text>
        <r>
          <rPr>
            <sz val="9"/>
            <color indexed="81"/>
            <rFont val="ＭＳ Ｐゴシック"/>
            <family val="3"/>
            <charset val="128"/>
          </rPr>
          <t>右にあるｂ-1およびｂ-2から、自動的に計算されます。</t>
        </r>
      </text>
    </comment>
    <comment ref="AO18" authorId="0" shapeId="0" xr:uid="{00000000-0006-0000-0A00-000010000000}">
      <text>
        <r>
          <rPr>
            <sz val="9"/>
            <color indexed="81"/>
            <rFont val="ＭＳ Ｐゴシック"/>
            <family val="3"/>
            <charset val="128"/>
          </rPr>
          <t>右側にある3つの委託目的別内訳量から、自動的に計算されます。</t>
        </r>
      </text>
    </comment>
    <comment ref="AU18" authorId="0" shapeId="0" xr:uid="{00000000-0006-0000-0A00-000011000000}">
      <text>
        <r>
          <rPr>
            <sz val="9"/>
            <color indexed="81"/>
            <rFont val="ＭＳ Ｐゴシック"/>
            <family val="3"/>
            <charset val="128"/>
          </rPr>
          <t>同上</t>
        </r>
      </text>
    </comment>
    <comment ref="P21" authorId="0" shapeId="0" xr:uid="{00000000-0006-0000-0A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A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EC9A4137-D448-470D-A5F6-661B949ED0F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A00-000016000000}">
      <text>
        <r>
          <rPr>
            <sz val="9"/>
            <color indexed="81"/>
            <rFont val="ＭＳ Ｐゴシック"/>
            <family val="3"/>
            <charset val="128"/>
          </rPr>
          <t>右上のフローから、自動的に計算されます。</t>
        </r>
      </text>
    </comment>
    <comment ref="P24" authorId="0" shapeId="0" xr:uid="{00000000-0006-0000-0A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A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5AB7B992-D722-49EA-B93E-22F177E07E64}">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A00-00001A000000}">
      <text>
        <r>
          <rPr>
            <sz val="9"/>
            <color indexed="81"/>
            <rFont val="ＭＳ Ｐゴシック"/>
            <family val="3"/>
            <charset val="128"/>
          </rPr>
          <t>右上のフローから、自動的に計算されます。</t>
        </r>
      </text>
    </comment>
    <comment ref="D26" authorId="0" shapeId="0" xr:uid="{D45B1BC5-5F6B-41A1-B05B-2F2DC93FED99}">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A00-00001C000000}">
      <text>
        <r>
          <rPr>
            <sz val="9"/>
            <color indexed="81"/>
            <rFont val="ＭＳ Ｐゴシック"/>
            <family val="3"/>
            <charset val="128"/>
          </rPr>
          <t>右上のフローから、自動的に計算されます。</t>
        </r>
      </text>
    </comment>
    <comment ref="D27" authorId="0" shapeId="0" xr:uid="{302D871E-46DE-4707-883E-61AA68531E9A}">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A00-00001E000000}">
      <text>
        <r>
          <rPr>
            <sz val="9"/>
            <color indexed="81"/>
            <rFont val="ＭＳ Ｐゴシック"/>
            <family val="3"/>
            <charset val="128"/>
          </rPr>
          <t>右上のフローから、自動的に計算されます。</t>
        </r>
      </text>
    </comment>
    <comment ref="P27" authorId="0" shapeId="0" xr:uid="{00000000-0006-0000-0A00-00001F000000}">
      <text>
        <r>
          <rPr>
            <sz val="9"/>
            <color indexed="81"/>
            <rFont val="ＭＳ Ｐゴシック"/>
            <family val="3"/>
            <charset val="128"/>
          </rPr>
          <t>下にあるＢ-1およびＢ-2から、自動的に計算されます。</t>
        </r>
      </text>
    </comment>
    <comment ref="AL27" authorId="0" shapeId="0" xr:uid="{00000000-0006-0000-0A00-000020000000}">
      <text>
        <r>
          <rPr>
            <sz val="9"/>
            <color indexed="81"/>
            <rFont val="ＭＳ Ｐゴシック"/>
            <family val="3"/>
            <charset val="128"/>
          </rPr>
          <t>Ｂとｂの合計が自動的に計算されます。</t>
        </r>
      </text>
    </comment>
    <comment ref="AS27" authorId="0" shapeId="0" xr:uid="{00000000-0006-0000-0A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82D4F535-B138-4E5C-93B6-FAA8C5B67BBE}">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A00-000023000000}">
      <text>
        <r>
          <rPr>
            <sz val="9"/>
            <color indexed="81"/>
            <rFont val="ＭＳ Ｐゴシック"/>
            <family val="3"/>
            <charset val="128"/>
          </rPr>
          <t>右上のフローから、自動的に計算されます。</t>
        </r>
      </text>
    </comment>
    <comment ref="AA28" authorId="0" shapeId="0" xr:uid="{00000000-0006-0000-0A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53C7BAD4-EE14-4D0E-85AA-984895F53C2D}">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A00-000026000000}">
      <text>
        <r>
          <rPr>
            <sz val="9"/>
            <color indexed="81"/>
            <rFont val="ＭＳ Ｐゴシック"/>
            <family val="3"/>
            <charset val="128"/>
          </rPr>
          <t>右上のフローから、自動的に計算されます。</t>
        </r>
      </text>
    </comment>
    <comment ref="AA29" authorId="0" shapeId="0" xr:uid="{00000000-0006-0000-0A00-000027000000}">
      <text>
        <r>
          <rPr>
            <sz val="9"/>
            <color indexed="81"/>
            <rFont val="ＭＳ Ｐゴシック"/>
            <family val="3"/>
            <charset val="128"/>
          </rPr>
          <t>同上</t>
        </r>
      </text>
    </comment>
    <comment ref="D30" authorId="0" shapeId="0" xr:uid="{33AE5630-29E7-46F8-9764-8CACECAEEAAB}">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A00-000029000000}">
      <text>
        <r>
          <rPr>
            <sz val="9"/>
            <color indexed="81"/>
            <rFont val="ＭＳ Ｐゴシック"/>
            <family val="3"/>
            <charset val="128"/>
          </rPr>
          <t>右上のフローから、自動的に計算されます。</t>
        </r>
      </text>
    </comment>
    <comment ref="R30" authorId="0" shapeId="0" xr:uid="{00000000-0006-0000-0A00-00002A000000}">
      <text>
        <r>
          <rPr>
            <sz val="9"/>
            <color indexed="81"/>
            <rFont val="ＭＳ Ｐゴシック"/>
            <family val="3"/>
            <charset val="128"/>
          </rPr>
          <t>右側にある3つの委託目的別内訳量から、自動的に計算されます。</t>
        </r>
      </text>
    </comment>
    <comment ref="AA30" authorId="0" shapeId="0" xr:uid="{00000000-0006-0000-0A00-00002B000000}">
      <text>
        <r>
          <rPr>
            <sz val="9"/>
            <color indexed="81"/>
            <rFont val="ＭＳ Ｐゴシック"/>
            <family val="3"/>
            <charset val="128"/>
          </rPr>
          <t>同上</t>
        </r>
      </text>
    </comment>
    <comment ref="AL30" authorId="0" shapeId="0" xr:uid="{00000000-0006-0000-0A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75ADA3C0-0B96-4BA5-8A96-05689C44B46E}">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A00-00002E000000}">
      <text>
        <r>
          <rPr>
            <sz val="9"/>
            <color indexed="81"/>
            <rFont val="ＭＳ Ｐゴシック"/>
            <family val="3"/>
            <charset val="128"/>
          </rPr>
          <t>右上のフローから、自動的に計算されます。</t>
        </r>
      </text>
    </comment>
    <comment ref="AS31" authorId="0" shapeId="0" xr:uid="{00000000-0006-0000-0A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1F654F05-BF86-4C10-9FFE-DA648CA4B2BA}">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A00-000031000000}">
      <text>
        <r>
          <rPr>
            <sz val="9"/>
            <color indexed="81"/>
            <rFont val="ＭＳ Ｐゴシック"/>
            <family val="3"/>
            <charset val="128"/>
          </rPr>
          <t>右上のフローから、自動的に計算されます。</t>
        </r>
      </text>
    </comment>
    <comment ref="D33" authorId="0" shapeId="0" xr:uid="{DDBF9B3D-3A5F-44D2-93A0-348FC0C5EE74}">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A00-000033000000}">
      <text>
        <r>
          <rPr>
            <sz val="9"/>
            <color indexed="81"/>
            <rFont val="ＭＳ Ｐゴシック"/>
            <family val="3"/>
            <charset val="128"/>
          </rPr>
          <t>右上のフローから、自動的に計算されます。</t>
        </r>
      </text>
    </comment>
    <comment ref="R33" authorId="0" shapeId="0" xr:uid="{00000000-0006-0000-0A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B00-000001000000}">
      <text>
        <r>
          <rPr>
            <sz val="10"/>
            <color indexed="81"/>
            <rFont val="ＭＳ Ｐゴシック"/>
            <family val="3"/>
            <charset val="128"/>
          </rPr>
          <t>「表紙」シートで選択された○印が自動的に反映されます。</t>
        </r>
      </text>
    </comment>
    <comment ref="AU4" authorId="0" shapeId="0" xr:uid="{00000000-0006-0000-0B00-000002000000}">
      <text>
        <r>
          <rPr>
            <sz val="10"/>
            <color indexed="81"/>
            <rFont val="ＭＳ Ｐゴシック"/>
            <family val="3"/>
            <charset val="128"/>
          </rPr>
          <t>「表紙」シートで選択された○印が自動的に反映されます。</t>
        </r>
      </text>
    </comment>
    <comment ref="AF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B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B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B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B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B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B00-00000C000000}">
      <text>
        <r>
          <rPr>
            <sz val="9"/>
            <color indexed="81"/>
            <rFont val="ＭＳ Ｐゴシック"/>
            <family val="3"/>
            <charset val="128"/>
          </rPr>
          <t>同上</t>
        </r>
      </text>
    </comment>
    <comment ref="P18" authorId="0" shapeId="0" xr:uid="{00000000-0006-0000-0B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B00-00000E000000}">
      <text>
        <r>
          <rPr>
            <sz val="9"/>
            <color indexed="81"/>
            <rFont val="ＭＳ Ｐゴシック"/>
            <family val="3"/>
            <charset val="128"/>
          </rPr>
          <t>⑧、⑨、※3及びｂの合計から自動的に計算されます。</t>
        </r>
      </text>
    </comment>
    <comment ref="AH18" authorId="0" shapeId="0" xr:uid="{00000000-0006-0000-0B00-00000F000000}">
      <text>
        <r>
          <rPr>
            <sz val="9"/>
            <color indexed="81"/>
            <rFont val="ＭＳ Ｐゴシック"/>
            <family val="3"/>
            <charset val="128"/>
          </rPr>
          <t>右にあるｂ-1およびｂ-2から、自動的に計算されます。</t>
        </r>
      </text>
    </comment>
    <comment ref="AO18" authorId="0" shapeId="0" xr:uid="{00000000-0006-0000-0B00-000010000000}">
      <text>
        <r>
          <rPr>
            <sz val="9"/>
            <color indexed="81"/>
            <rFont val="ＭＳ Ｐゴシック"/>
            <family val="3"/>
            <charset val="128"/>
          </rPr>
          <t>右側にある3つの委託目的別内訳量から、自動的に計算されます。</t>
        </r>
      </text>
    </comment>
    <comment ref="AU18" authorId="0" shapeId="0" xr:uid="{00000000-0006-0000-0B00-000011000000}">
      <text>
        <r>
          <rPr>
            <sz val="9"/>
            <color indexed="81"/>
            <rFont val="ＭＳ Ｐゴシック"/>
            <family val="3"/>
            <charset val="128"/>
          </rPr>
          <t>同上</t>
        </r>
      </text>
    </comment>
    <comment ref="P21" authorId="0" shapeId="0" xr:uid="{00000000-0006-0000-0B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B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503FDEE6-4A19-4A83-82A6-C0E63C31F0C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B00-000016000000}">
      <text>
        <r>
          <rPr>
            <sz val="9"/>
            <color indexed="81"/>
            <rFont val="ＭＳ Ｐゴシック"/>
            <family val="3"/>
            <charset val="128"/>
          </rPr>
          <t>右上のフローから、自動的に計算されます。</t>
        </r>
      </text>
    </comment>
    <comment ref="P24" authorId="0" shapeId="0" xr:uid="{00000000-0006-0000-0B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B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76C0B3C-364A-447B-8540-0BEE7C2E0C04}">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B00-00001A000000}">
      <text>
        <r>
          <rPr>
            <sz val="9"/>
            <color indexed="81"/>
            <rFont val="ＭＳ Ｐゴシック"/>
            <family val="3"/>
            <charset val="128"/>
          </rPr>
          <t>右上のフローから、自動的に計算されます。</t>
        </r>
      </text>
    </comment>
    <comment ref="D26" authorId="0" shapeId="0" xr:uid="{7C1E164E-9D06-4729-9935-342BB5527AF5}">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B00-00001C000000}">
      <text>
        <r>
          <rPr>
            <sz val="9"/>
            <color indexed="81"/>
            <rFont val="ＭＳ Ｐゴシック"/>
            <family val="3"/>
            <charset val="128"/>
          </rPr>
          <t>右上のフローから、自動的に計算されます。</t>
        </r>
      </text>
    </comment>
    <comment ref="D27" authorId="0" shapeId="0" xr:uid="{1EF9AE2C-D372-4FBF-932A-591735127D67}">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B00-00001E000000}">
      <text>
        <r>
          <rPr>
            <sz val="9"/>
            <color indexed="81"/>
            <rFont val="ＭＳ Ｐゴシック"/>
            <family val="3"/>
            <charset val="128"/>
          </rPr>
          <t>右上のフローから、自動的に計算されます。</t>
        </r>
      </text>
    </comment>
    <comment ref="P27" authorId="0" shapeId="0" xr:uid="{00000000-0006-0000-0B00-00001F000000}">
      <text>
        <r>
          <rPr>
            <sz val="9"/>
            <color indexed="81"/>
            <rFont val="ＭＳ Ｐゴシック"/>
            <family val="3"/>
            <charset val="128"/>
          </rPr>
          <t>下にあるＢ-1およびＢ-2から、自動的に計算されます。</t>
        </r>
      </text>
    </comment>
    <comment ref="AL27" authorId="0" shapeId="0" xr:uid="{00000000-0006-0000-0B00-000020000000}">
      <text>
        <r>
          <rPr>
            <sz val="9"/>
            <color indexed="81"/>
            <rFont val="ＭＳ Ｐゴシック"/>
            <family val="3"/>
            <charset val="128"/>
          </rPr>
          <t>Ｂとｂの合計が自動的に計算されます。</t>
        </r>
      </text>
    </comment>
    <comment ref="AS27" authorId="0" shapeId="0" xr:uid="{00000000-0006-0000-0B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8E38B608-D6E3-4C2B-9B66-41014D256075}">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B00-000023000000}">
      <text>
        <r>
          <rPr>
            <sz val="9"/>
            <color indexed="81"/>
            <rFont val="ＭＳ Ｐゴシック"/>
            <family val="3"/>
            <charset val="128"/>
          </rPr>
          <t>右上のフローから、自動的に計算されます。</t>
        </r>
      </text>
    </comment>
    <comment ref="AA28" authorId="0" shapeId="0" xr:uid="{00000000-0006-0000-0B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CE372EA-6B01-4AC9-B3A6-75D635C5CD42}">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B00-000026000000}">
      <text>
        <r>
          <rPr>
            <sz val="9"/>
            <color indexed="81"/>
            <rFont val="ＭＳ Ｐゴシック"/>
            <family val="3"/>
            <charset val="128"/>
          </rPr>
          <t>右上のフローから、自動的に計算されます。</t>
        </r>
      </text>
    </comment>
    <comment ref="AA29" authorId="0" shapeId="0" xr:uid="{00000000-0006-0000-0B00-000027000000}">
      <text>
        <r>
          <rPr>
            <sz val="9"/>
            <color indexed="81"/>
            <rFont val="ＭＳ Ｐゴシック"/>
            <family val="3"/>
            <charset val="128"/>
          </rPr>
          <t>同上</t>
        </r>
      </text>
    </comment>
    <comment ref="D30" authorId="0" shapeId="0" xr:uid="{03ED15B2-9292-4CB4-B355-BFD8ECE87AE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B00-000029000000}">
      <text>
        <r>
          <rPr>
            <sz val="9"/>
            <color indexed="81"/>
            <rFont val="ＭＳ Ｐゴシック"/>
            <family val="3"/>
            <charset val="128"/>
          </rPr>
          <t>右上のフローから、自動的に計算されます。</t>
        </r>
      </text>
    </comment>
    <comment ref="R30" authorId="0" shapeId="0" xr:uid="{00000000-0006-0000-0B00-00002A000000}">
      <text>
        <r>
          <rPr>
            <sz val="9"/>
            <color indexed="81"/>
            <rFont val="ＭＳ Ｐゴシック"/>
            <family val="3"/>
            <charset val="128"/>
          </rPr>
          <t>右側にある3つの委託目的別内訳量から、自動的に計算されます。</t>
        </r>
      </text>
    </comment>
    <comment ref="AA30" authorId="0" shapeId="0" xr:uid="{00000000-0006-0000-0B00-00002B000000}">
      <text>
        <r>
          <rPr>
            <sz val="9"/>
            <color indexed="81"/>
            <rFont val="ＭＳ Ｐゴシック"/>
            <family val="3"/>
            <charset val="128"/>
          </rPr>
          <t>同上</t>
        </r>
      </text>
    </comment>
    <comment ref="AL30" authorId="0" shapeId="0" xr:uid="{00000000-0006-0000-0B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3743A26-BDA6-416D-95B3-8AA37D64E4F6}">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B00-00002E000000}">
      <text>
        <r>
          <rPr>
            <sz val="9"/>
            <color indexed="81"/>
            <rFont val="ＭＳ Ｐゴシック"/>
            <family val="3"/>
            <charset val="128"/>
          </rPr>
          <t>右上のフローから、自動的に計算されます。</t>
        </r>
      </text>
    </comment>
    <comment ref="AS31" authorId="0" shapeId="0" xr:uid="{00000000-0006-0000-0B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ED0B3BF-A4E1-449A-87CD-F0326ABFB238}">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B00-000031000000}">
      <text>
        <r>
          <rPr>
            <sz val="9"/>
            <color indexed="81"/>
            <rFont val="ＭＳ Ｐゴシック"/>
            <family val="3"/>
            <charset val="128"/>
          </rPr>
          <t>右上のフローから、自動的に計算されます。</t>
        </r>
      </text>
    </comment>
    <comment ref="D33" authorId="0" shapeId="0" xr:uid="{8F18F8D9-49C9-438A-8F3D-04E6EE87F4E2}">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B00-000033000000}">
      <text>
        <r>
          <rPr>
            <sz val="9"/>
            <color indexed="81"/>
            <rFont val="ＭＳ Ｐゴシック"/>
            <family val="3"/>
            <charset val="128"/>
          </rPr>
          <t>右上のフローから、自動的に計算されます。</t>
        </r>
      </text>
    </comment>
    <comment ref="R33" authorId="0" shapeId="0" xr:uid="{00000000-0006-0000-0B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C00-000001000000}">
      <text>
        <r>
          <rPr>
            <sz val="10"/>
            <color indexed="81"/>
            <rFont val="ＭＳ Ｐゴシック"/>
            <family val="3"/>
            <charset val="128"/>
          </rPr>
          <t>「表紙」シートで選択された○印が自動的に反映されます。</t>
        </r>
      </text>
    </comment>
    <comment ref="AU4" authorId="0" shapeId="0" xr:uid="{00000000-0006-0000-0C00-000002000000}">
      <text>
        <r>
          <rPr>
            <sz val="10"/>
            <color indexed="81"/>
            <rFont val="ＭＳ Ｐゴシック"/>
            <family val="3"/>
            <charset val="128"/>
          </rPr>
          <t>「表紙」シートで選択された○印が自動的に反映されます。</t>
        </r>
      </text>
    </comment>
    <comment ref="AF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C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C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C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C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C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C00-00000C000000}">
      <text>
        <r>
          <rPr>
            <sz val="9"/>
            <color indexed="81"/>
            <rFont val="ＭＳ Ｐゴシック"/>
            <family val="3"/>
            <charset val="128"/>
          </rPr>
          <t>同上</t>
        </r>
      </text>
    </comment>
    <comment ref="P18" authorId="0" shapeId="0" xr:uid="{00000000-0006-0000-0C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C00-00000E000000}">
      <text>
        <r>
          <rPr>
            <sz val="9"/>
            <color indexed="81"/>
            <rFont val="ＭＳ Ｐゴシック"/>
            <family val="3"/>
            <charset val="128"/>
          </rPr>
          <t>⑧、⑨、※3及びｂの合計から自動的に計算されます。</t>
        </r>
      </text>
    </comment>
    <comment ref="AH18" authorId="0" shapeId="0" xr:uid="{00000000-0006-0000-0C00-00000F000000}">
      <text>
        <r>
          <rPr>
            <sz val="9"/>
            <color indexed="81"/>
            <rFont val="ＭＳ Ｐゴシック"/>
            <family val="3"/>
            <charset val="128"/>
          </rPr>
          <t>右にあるｂ-1およびｂ-2から、自動的に計算されます。</t>
        </r>
      </text>
    </comment>
    <comment ref="AO18" authorId="0" shapeId="0" xr:uid="{00000000-0006-0000-0C00-000010000000}">
      <text>
        <r>
          <rPr>
            <sz val="9"/>
            <color indexed="81"/>
            <rFont val="ＭＳ Ｐゴシック"/>
            <family val="3"/>
            <charset val="128"/>
          </rPr>
          <t>右側にある3つの委託目的別内訳量から、自動的に計算されます。</t>
        </r>
      </text>
    </comment>
    <comment ref="AU18" authorId="0" shapeId="0" xr:uid="{00000000-0006-0000-0C00-000011000000}">
      <text>
        <r>
          <rPr>
            <sz val="9"/>
            <color indexed="81"/>
            <rFont val="ＭＳ Ｐゴシック"/>
            <family val="3"/>
            <charset val="128"/>
          </rPr>
          <t>同上</t>
        </r>
      </text>
    </comment>
    <comment ref="P21" authorId="0" shapeId="0" xr:uid="{00000000-0006-0000-0C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C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97030998-453F-41DA-B903-0B9F8C16FB19}">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C00-000016000000}">
      <text>
        <r>
          <rPr>
            <sz val="9"/>
            <color indexed="81"/>
            <rFont val="ＭＳ Ｐゴシック"/>
            <family val="3"/>
            <charset val="128"/>
          </rPr>
          <t>右上のフローから、自動的に計算されます。</t>
        </r>
      </text>
    </comment>
    <comment ref="P24" authorId="0" shapeId="0" xr:uid="{00000000-0006-0000-0C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C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6371094-3F6C-4C03-8D91-3E9A6E74B29E}">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C00-00001A000000}">
      <text>
        <r>
          <rPr>
            <sz val="9"/>
            <color indexed="81"/>
            <rFont val="ＭＳ Ｐゴシック"/>
            <family val="3"/>
            <charset val="128"/>
          </rPr>
          <t>右上のフローから、自動的に計算されます。</t>
        </r>
      </text>
    </comment>
    <comment ref="D26" authorId="0" shapeId="0" xr:uid="{881C5632-6DCE-4271-A6A5-3D6AB7302014}">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C00-00001C000000}">
      <text>
        <r>
          <rPr>
            <sz val="9"/>
            <color indexed="81"/>
            <rFont val="ＭＳ Ｐゴシック"/>
            <family val="3"/>
            <charset val="128"/>
          </rPr>
          <t>右上のフローから、自動的に計算されます。</t>
        </r>
      </text>
    </comment>
    <comment ref="D27" authorId="0" shapeId="0" xr:uid="{E5B93552-5040-42BF-9931-AE26C428136E}">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C00-00001E000000}">
      <text>
        <r>
          <rPr>
            <sz val="9"/>
            <color indexed="81"/>
            <rFont val="ＭＳ Ｐゴシック"/>
            <family val="3"/>
            <charset val="128"/>
          </rPr>
          <t>右上のフローから、自動的に計算されます。</t>
        </r>
      </text>
    </comment>
    <comment ref="P27" authorId="0" shapeId="0" xr:uid="{00000000-0006-0000-0C00-00001F000000}">
      <text>
        <r>
          <rPr>
            <sz val="9"/>
            <color indexed="81"/>
            <rFont val="ＭＳ Ｐゴシック"/>
            <family val="3"/>
            <charset val="128"/>
          </rPr>
          <t>下にあるＢ-1およびＢ-2から、自動的に計算されます。</t>
        </r>
      </text>
    </comment>
    <comment ref="AL27" authorId="0" shapeId="0" xr:uid="{00000000-0006-0000-0C00-000020000000}">
      <text>
        <r>
          <rPr>
            <sz val="9"/>
            <color indexed="81"/>
            <rFont val="ＭＳ Ｐゴシック"/>
            <family val="3"/>
            <charset val="128"/>
          </rPr>
          <t>Ｂとｂの合計が自動的に計算されます。</t>
        </r>
      </text>
    </comment>
    <comment ref="AS27" authorId="0" shapeId="0" xr:uid="{00000000-0006-0000-0C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ECAF1DBF-06D4-4FEE-A6F2-BE2CE751FD8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C00-000023000000}">
      <text>
        <r>
          <rPr>
            <sz val="9"/>
            <color indexed="81"/>
            <rFont val="ＭＳ Ｐゴシック"/>
            <family val="3"/>
            <charset val="128"/>
          </rPr>
          <t>右上のフローから、自動的に計算されます。</t>
        </r>
      </text>
    </comment>
    <comment ref="AA28" authorId="0" shapeId="0" xr:uid="{00000000-0006-0000-0C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94D4A150-E23B-49F3-9EC5-6E36D8669ECC}">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C00-000026000000}">
      <text>
        <r>
          <rPr>
            <sz val="9"/>
            <color indexed="81"/>
            <rFont val="ＭＳ Ｐゴシック"/>
            <family val="3"/>
            <charset val="128"/>
          </rPr>
          <t>右上のフローから、自動的に計算されます。</t>
        </r>
      </text>
    </comment>
    <comment ref="AA29" authorId="0" shapeId="0" xr:uid="{00000000-0006-0000-0C00-000027000000}">
      <text>
        <r>
          <rPr>
            <sz val="9"/>
            <color indexed="81"/>
            <rFont val="ＭＳ Ｐゴシック"/>
            <family val="3"/>
            <charset val="128"/>
          </rPr>
          <t>同上</t>
        </r>
      </text>
    </comment>
    <comment ref="D30" authorId="0" shapeId="0" xr:uid="{8C92DB57-55D6-406F-AF07-698CB96BCC7A}">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C00-000029000000}">
      <text>
        <r>
          <rPr>
            <sz val="9"/>
            <color indexed="81"/>
            <rFont val="ＭＳ Ｐゴシック"/>
            <family val="3"/>
            <charset val="128"/>
          </rPr>
          <t>右上のフローから、自動的に計算されます。</t>
        </r>
      </text>
    </comment>
    <comment ref="R30" authorId="0" shapeId="0" xr:uid="{00000000-0006-0000-0C00-00002A000000}">
      <text>
        <r>
          <rPr>
            <sz val="9"/>
            <color indexed="81"/>
            <rFont val="ＭＳ Ｐゴシック"/>
            <family val="3"/>
            <charset val="128"/>
          </rPr>
          <t>右側にある3つの委託目的別内訳量から、自動的に計算されます。</t>
        </r>
      </text>
    </comment>
    <comment ref="AA30" authorId="0" shapeId="0" xr:uid="{00000000-0006-0000-0C00-00002B000000}">
      <text>
        <r>
          <rPr>
            <sz val="9"/>
            <color indexed="81"/>
            <rFont val="ＭＳ Ｐゴシック"/>
            <family val="3"/>
            <charset val="128"/>
          </rPr>
          <t>同上</t>
        </r>
      </text>
    </comment>
    <comment ref="AL30" authorId="0" shapeId="0" xr:uid="{00000000-0006-0000-0C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DA4193E-C7C1-42FA-A8F3-8A058170B871}">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C00-00002E000000}">
      <text>
        <r>
          <rPr>
            <sz val="9"/>
            <color indexed="81"/>
            <rFont val="ＭＳ Ｐゴシック"/>
            <family val="3"/>
            <charset val="128"/>
          </rPr>
          <t>右上のフローから、自動的に計算されます。</t>
        </r>
      </text>
    </comment>
    <comment ref="AS31" authorId="0" shapeId="0" xr:uid="{00000000-0006-0000-0C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AEA4F2C-3BC3-4DA4-A544-E157B117794E}">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C00-000031000000}">
      <text>
        <r>
          <rPr>
            <sz val="9"/>
            <color indexed="81"/>
            <rFont val="ＭＳ Ｐゴシック"/>
            <family val="3"/>
            <charset val="128"/>
          </rPr>
          <t>右上のフローから、自動的に計算されます。</t>
        </r>
      </text>
    </comment>
    <comment ref="D33" authorId="0" shapeId="0" xr:uid="{E107D580-8C88-4019-87CC-A6B5D528E786}">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C00-000033000000}">
      <text>
        <r>
          <rPr>
            <sz val="9"/>
            <color indexed="81"/>
            <rFont val="ＭＳ Ｐゴシック"/>
            <family val="3"/>
            <charset val="128"/>
          </rPr>
          <t>右上のフローから、自動的に計算されます。</t>
        </r>
      </text>
    </comment>
    <comment ref="R33" authorId="0" shapeId="0" xr:uid="{00000000-0006-0000-0C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D00-000001000000}">
      <text>
        <r>
          <rPr>
            <sz val="10"/>
            <color indexed="81"/>
            <rFont val="ＭＳ Ｐゴシック"/>
            <family val="3"/>
            <charset val="128"/>
          </rPr>
          <t>「表紙」シートで選択された○印が自動的に反映されます。</t>
        </r>
      </text>
    </comment>
    <comment ref="AU4" authorId="0" shapeId="0" xr:uid="{00000000-0006-0000-0D00-000002000000}">
      <text>
        <r>
          <rPr>
            <sz val="10"/>
            <color indexed="81"/>
            <rFont val="ＭＳ Ｐゴシック"/>
            <family val="3"/>
            <charset val="128"/>
          </rPr>
          <t>「表紙」シートで選択された○印が自動的に反映されます。</t>
        </r>
      </text>
    </comment>
    <comment ref="AF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D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D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D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D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D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D00-00000C000000}">
      <text>
        <r>
          <rPr>
            <sz val="9"/>
            <color indexed="81"/>
            <rFont val="ＭＳ Ｐゴシック"/>
            <family val="3"/>
            <charset val="128"/>
          </rPr>
          <t>同上</t>
        </r>
      </text>
    </comment>
    <comment ref="P18" authorId="0" shapeId="0" xr:uid="{00000000-0006-0000-0D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D00-00000E000000}">
      <text>
        <r>
          <rPr>
            <sz val="9"/>
            <color indexed="81"/>
            <rFont val="ＭＳ Ｐゴシック"/>
            <family val="3"/>
            <charset val="128"/>
          </rPr>
          <t>⑧、⑨、※3及びｂの合計から自動的に計算されます。</t>
        </r>
      </text>
    </comment>
    <comment ref="AH18" authorId="0" shapeId="0" xr:uid="{00000000-0006-0000-0D00-00000F000000}">
      <text>
        <r>
          <rPr>
            <sz val="9"/>
            <color indexed="81"/>
            <rFont val="ＭＳ Ｐゴシック"/>
            <family val="3"/>
            <charset val="128"/>
          </rPr>
          <t>右にあるｂ-1およびｂ-2から、自動的に計算されます。</t>
        </r>
      </text>
    </comment>
    <comment ref="AO18" authorId="0" shapeId="0" xr:uid="{00000000-0006-0000-0D00-000010000000}">
      <text>
        <r>
          <rPr>
            <sz val="9"/>
            <color indexed="81"/>
            <rFont val="ＭＳ Ｐゴシック"/>
            <family val="3"/>
            <charset val="128"/>
          </rPr>
          <t>右側にある3つの委託目的別内訳量から、自動的に計算されます。</t>
        </r>
      </text>
    </comment>
    <comment ref="AU18" authorId="0" shapeId="0" xr:uid="{00000000-0006-0000-0D00-000011000000}">
      <text>
        <r>
          <rPr>
            <sz val="9"/>
            <color indexed="81"/>
            <rFont val="ＭＳ Ｐゴシック"/>
            <family val="3"/>
            <charset val="128"/>
          </rPr>
          <t>同上</t>
        </r>
      </text>
    </comment>
    <comment ref="P21" authorId="0" shapeId="0" xr:uid="{00000000-0006-0000-0D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D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27470C08-AAA1-4929-840A-A4BDB8F7579A}">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D00-000016000000}">
      <text>
        <r>
          <rPr>
            <sz val="9"/>
            <color indexed="81"/>
            <rFont val="ＭＳ Ｐゴシック"/>
            <family val="3"/>
            <charset val="128"/>
          </rPr>
          <t>右上のフローから、自動的に計算されます。</t>
        </r>
      </text>
    </comment>
    <comment ref="P24" authorId="0" shapeId="0" xr:uid="{00000000-0006-0000-0D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D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CC66D25-0D38-46EA-B855-F8D57EA6D943}">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D00-00001A000000}">
      <text>
        <r>
          <rPr>
            <sz val="9"/>
            <color indexed="81"/>
            <rFont val="ＭＳ Ｐゴシック"/>
            <family val="3"/>
            <charset val="128"/>
          </rPr>
          <t>右上のフローから、自動的に計算されます。</t>
        </r>
      </text>
    </comment>
    <comment ref="D26" authorId="0" shapeId="0" xr:uid="{63D86F09-A95C-458A-AE24-3CEE4B9E1624}">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D00-00001C000000}">
      <text>
        <r>
          <rPr>
            <sz val="9"/>
            <color indexed="81"/>
            <rFont val="ＭＳ Ｐゴシック"/>
            <family val="3"/>
            <charset val="128"/>
          </rPr>
          <t>右上のフローから、自動的に計算されます。</t>
        </r>
      </text>
    </comment>
    <comment ref="D27" authorId="0" shapeId="0" xr:uid="{D07D3350-F2A0-45BA-95A5-E6709EF7D3A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D00-00001E000000}">
      <text>
        <r>
          <rPr>
            <sz val="9"/>
            <color indexed="81"/>
            <rFont val="ＭＳ Ｐゴシック"/>
            <family val="3"/>
            <charset val="128"/>
          </rPr>
          <t>右上のフローから、自動的に計算されます。</t>
        </r>
      </text>
    </comment>
    <comment ref="P27" authorId="0" shapeId="0" xr:uid="{00000000-0006-0000-0D00-00001F000000}">
      <text>
        <r>
          <rPr>
            <sz val="9"/>
            <color indexed="81"/>
            <rFont val="ＭＳ Ｐゴシック"/>
            <family val="3"/>
            <charset val="128"/>
          </rPr>
          <t>下にあるＢ-1およびＢ-2から、自動的に計算されます。</t>
        </r>
      </text>
    </comment>
    <comment ref="AL27" authorId="0" shapeId="0" xr:uid="{00000000-0006-0000-0D00-000020000000}">
      <text>
        <r>
          <rPr>
            <sz val="9"/>
            <color indexed="81"/>
            <rFont val="ＭＳ Ｐゴシック"/>
            <family val="3"/>
            <charset val="128"/>
          </rPr>
          <t>Ｂとｂの合計が自動的に計算されます。</t>
        </r>
      </text>
    </comment>
    <comment ref="AS27" authorId="0" shapeId="0" xr:uid="{00000000-0006-0000-0D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AD636D75-0993-4215-916F-DFB04A4E978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D00-000023000000}">
      <text>
        <r>
          <rPr>
            <sz val="9"/>
            <color indexed="81"/>
            <rFont val="ＭＳ Ｐゴシック"/>
            <family val="3"/>
            <charset val="128"/>
          </rPr>
          <t>右上のフローから、自動的に計算されます。</t>
        </r>
      </text>
    </comment>
    <comment ref="AA28" authorId="0" shapeId="0" xr:uid="{00000000-0006-0000-0D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5FEEAED3-14A8-4545-BCFF-8C45A305C19C}">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D00-000026000000}">
      <text>
        <r>
          <rPr>
            <sz val="9"/>
            <color indexed="81"/>
            <rFont val="ＭＳ Ｐゴシック"/>
            <family val="3"/>
            <charset val="128"/>
          </rPr>
          <t>右上のフローから、自動的に計算されます。</t>
        </r>
      </text>
    </comment>
    <comment ref="AA29" authorId="0" shapeId="0" xr:uid="{00000000-0006-0000-0D00-000027000000}">
      <text>
        <r>
          <rPr>
            <sz val="9"/>
            <color indexed="81"/>
            <rFont val="ＭＳ Ｐゴシック"/>
            <family val="3"/>
            <charset val="128"/>
          </rPr>
          <t>同上</t>
        </r>
      </text>
    </comment>
    <comment ref="D30" authorId="0" shapeId="0" xr:uid="{F41B8FE4-EC28-4D73-8E52-5975CB7755FC}">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D00-000029000000}">
      <text>
        <r>
          <rPr>
            <sz val="9"/>
            <color indexed="81"/>
            <rFont val="ＭＳ Ｐゴシック"/>
            <family val="3"/>
            <charset val="128"/>
          </rPr>
          <t>右上のフローから、自動的に計算されます。</t>
        </r>
      </text>
    </comment>
    <comment ref="R30" authorId="0" shapeId="0" xr:uid="{00000000-0006-0000-0D00-00002A000000}">
      <text>
        <r>
          <rPr>
            <sz val="9"/>
            <color indexed="81"/>
            <rFont val="ＭＳ Ｐゴシック"/>
            <family val="3"/>
            <charset val="128"/>
          </rPr>
          <t>右側にある3つの委託目的別内訳量から、自動的に計算されます。</t>
        </r>
      </text>
    </comment>
    <comment ref="AA30" authorId="0" shapeId="0" xr:uid="{00000000-0006-0000-0D00-00002B000000}">
      <text>
        <r>
          <rPr>
            <sz val="9"/>
            <color indexed="81"/>
            <rFont val="ＭＳ Ｐゴシック"/>
            <family val="3"/>
            <charset val="128"/>
          </rPr>
          <t>同上</t>
        </r>
      </text>
    </comment>
    <comment ref="AL30" authorId="0" shapeId="0" xr:uid="{00000000-0006-0000-0D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29207997-AAB7-481C-834D-141AFBB04F7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D00-00002E000000}">
      <text>
        <r>
          <rPr>
            <sz val="9"/>
            <color indexed="81"/>
            <rFont val="ＭＳ Ｐゴシック"/>
            <family val="3"/>
            <charset val="128"/>
          </rPr>
          <t>右上のフローから、自動的に計算されます。</t>
        </r>
      </text>
    </comment>
    <comment ref="AS31" authorId="0" shapeId="0" xr:uid="{00000000-0006-0000-0D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12F47605-92B0-4C59-BD9E-6FE94411DB00}">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D00-000031000000}">
      <text>
        <r>
          <rPr>
            <sz val="9"/>
            <color indexed="81"/>
            <rFont val="ＭＳ Ｐゴシック"/>
            <family val="3"/>
            <charset val="128"/>
          </rPr>
          <t>右上のフローから、自動的に計算されます。</t>
        </r>
      </text>
    </comment>
    <comment ref="D33" authorId="0" shapeId="0" xr:uid="{978994E6-579C-4BF6-BADD-44EA01005EE4}">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D00-000033000000}">
      <text>
        <r>
          <rPr>
            <sz val="9"/>
            <color indexed="81"/>
            <rFont val="ＭＳ Ｐゴシック"/>
            <family val="3"/>
            <charset val="128"/>
          </rPr>
          <t>右上のフローから、自動的に計算されます。</t>
        </r>
      </text>
    </comment>
    <comment ref="R33" authorId="0" shapeId="0" xr:uid="{00000000-0006-0000-0D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E00-000001000000}">
      <text>
        <r>
          <rPr>
            <sz val="10"/>
            <color indexed="81"/>
            <rFont val="ＭＳ Ｐゴシック"/>
            <family val="3"/>
            <charset val="128"/>
          </rPr>
          <t>「表紙」シートで選択された○印が自動的に反映されます。</t>
        </r>
      </text>
    </comment>
    <comment ref="AU4" authorId="0" shapeId="0" xr:uid="{00000000-0006-0000-0E00-000002000000}">
      <text>
        <r>
          <rPr>
            <sz val="10"/>
            <color indexed="81"/>
            <rFont val="ＭＳ Ｐゴシック"/>
            <family val="3"/>
            <charset val="128"/>
          </rPr>
          <t>「表紙」シートで選択された○印が自動的に反映されます。</t>
        </r>
      </text>
    </comment>
    <comment ref="AF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E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E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E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E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E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E00-00000C000000}">
      <text>
        <r>
          <rPr>
            <sz val="9"/>
            <color indexed="81"/>
            <rFont val="ＭＳ Ｐゴシック"/>
            <family val="3"/>
            <charset val="128"/>
          </rPr>
          <t>同上</t>
        </r>
      </text>
    </comment>
    <comment ref="P18" authorId="0" shapeId="0" xr:uid="{00000000-0006-0000-0E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E00-00000E000000}">
      <text>
        <r>
          <rPr>
            <sz val="9"/>
            <color indexed="81"/>
            <rFont val="ＭＳ Ｐゴシック"/>
            <family val="3"/>
            <charset val="128"/>
          </rPr>
          <t>⑧、⑨、※3及びｂの合計から自動的に計算されます。</t>
        </r>
      </text>
    </comment>
    <comment ref="AH18" authorId="0" shapeId="0" xr:uid="{00000000-0006-0000-0E00-00000F000000}">
      <text>
        <r>
          <rPr>
            <sz val="9"/>
            <color indexed="81"/>
            <rFont val="ＭＳ Ｐゴシック"/>
            <family val="3"/>
            <charset val="128"/>
          </rPr>
          <t>右にあるｂ-1およびｂ-2から、自動的に計算されます。</t>
        </r>
      </text>
    </comment>
    <comment ref="AO18" authorId="0" shapeId="0" xr:uid="{00000000-0006-0000-0E00-000010000000}">
      <text>
        <r>
          <rPr>
            <sz val="9"/>
            <color indexed="81"/>
            <rFont val="ＭＳ Ｐゴシック"/>
            <family val="3"/>
            <charset val="128"/>
          </rPr>
          <t>右側にある3つの委託目的別内訳量から、自動的に計算されます。</t>
        </r>
      </text>
    </comment>
    <comment ref="AU18" authorId="0" shapeId="0" xr:uid="{00000000-0006-0000-0E00-000011000000}">
      <text>
        <r>
          <rPr>
            <sz val="9"/>
            <color indexed="81"/>
            <rFont val="ＭＳ Ｐゴシック"/>
            <family val="3"/>
            <charset val="128"/>
          </rPr>
          <t>同上</t>
        </r>
      </text>
    </comment>
    <comment ref="P21" authorId="0" shapeId="0" xr:uid="{00000000-0006-0000-0E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E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504A72B-19CB-4E96-9CD3-40B4E59314D6}">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E00-000016000000}">
      <text>
        <r>
          <rPr>
            <sz val="9"/>
            <color indexed="81"/>
            <rFont val="ＭＳ Ｐゴシック"/>
            <family val="3"/>
            <charset val="128"/>
          </rPr>
          <t>右上のフローから、自動的に計算されます。</t>
        </r>
      </text>
    </comment>
    <comment ref="P24" authorId="0" shapeId="0" xr:uid="{00000000-0006-0000-0E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E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3859CDF-B797-42D2-9038-E876AB44F0BC}">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E00-00001A000000}">
      <text>
        <r>
          <rPr>
            <sz val="9"/>
            <color indexed="81"/>
            <rFont val="ＭＳ Ｐゴシック"/>
            <family val="3"/>
            <charset val="128"/>
          </rPr>
          <t>右上のフローから、自動的に計算されます。</t>
        </r>
      </text>
    </comment>
    <comment ref="D26" authorId="0" shapeId="0" xr:uid="{79810743-8634-4C53-9A4F-E036985277D6}">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E00-00001C000000}">
      <text>
        <r>
          <rPr>
            <sz val="9"/>
            <color indexed="81"/>
            <rFont val="ＭＳ Ｐゴシック"/>
            <family val="3"/>
            <charset val="128"/>
          </rPr>
          <t>右上のフローから、自動的に計算されます。</t>
        </r>
      </text>
    </comment>
    <comment ref="D27" authorId="0" shapeId="0" xr:uid="{2BFA2032-3E11-4CE9-BC77-B56B079C6516}">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E00-00001E000000}">
      <text>
        <r>
          <rPr>
            <sz val="9"/>
            <color indexed="81"/>
            <rFont val="ＭＳ Ｐゴシック"/>
            <family val="3"/>
            <charset val="128"/>
          </rPr>
          <t>右上のフローから、自動的に計算されます。</t>
        </r>
      </text>
    </comment>
    <comment ref="P27" authorId="0" shapeId="0" xr:uid="{00000000-0006-0000-0E00-00001F000000}">
      <text>
        <r>
          <rPr>
            <sz val="9"/>
            <color indexed="81"/>
            <rFont val="ＭＳ Ｐゴシック"/>
            <family val="3"/>
            <charset val="128"/>
          </rPr>
          <t>下にあるＢ-1およびＢ-2から、自動的に計算されます。</t>
        </r>
      </text>
    </comment>
    <comment ref="AL27" authorId="0" shapeId="0" xr:uid="{00000000-0006-0000-0E00-000020000000}">
      <text>
        <r>
          <rPr>
            <sz val="9"/>
            <color indexed="81"/>
            <rFont val="ＭＳ Ｐゴシック"/>
            <family val="3"/>
            <charset val="128"/>
          </rPr>
          <t>Ｂとｂの合計が自動的に計算されます。</t>
        </r>
      </text>
    </comment>
    <comment ref="AS27" authorId="0" shapeId="0" xr:uid="{00000000-0006-0000-0E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96E293BD-1A58-4A37-B741-9242E8A0F140}">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E00-000023000000}">
      <text>
        <r>
          <rPr>
            <sz val="9"/>
            <color indexed="81"/>
            <rFont val="ＭＳ Ｐゴシック"/>
            <family val="3"/>
            <charset val="128"/>
          </rPr>
          <t>右上のフローから、自動的に計算されます。</t>
        </r>
      </text>
    </comment>
    <comment ref="AA28" authorId="0" shapeId="0" xr:uid="{00000000-0006-0000-0E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0C9520F-FFCC-4F24-AF80-4797C048CC14}">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E00-000026000000}">
      <text>
        <r>
          <rPr>
            <sz val="9"/>
            <color indexed="81"/>
            <rFont val="ＭＳ Ｐゴシック"/>
            <family val="3"/>
            <charset val="128"/>
          </rPr>
          <t>右上のフローから、自動的に計算されます。</t>
        </r>
      </text>
    </comment>
    <comment ref="AA29" authorId="0" shapeId="0" xr:uid="{00000000-0006-0000-0E00-000027000000}">
      <text>
        <r>
          <rPr>
            <sz val="9"/>
            <color indexed="81"/>
            <rFont val="ＭＳ Ｐゴシック"/>
            <family val="3"/>
            <charset val="128"/>
          </rPr>
          <t>同上</t>
        </r>
      </text>
    </comment>
    <comment ref="D30" authorId="0" shapeId="0" xr:uid="{45C77DB4-898D-48B6-A94C-42CE9758DDE1}">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E00-000029000000}">
      <text>
        <r>
          <rPr>
            <sz val="9"/>
            <color indexed="81"/>
            <rFont val="ＭＳ Ｐゴシック"/>
            <family val="3"/>
            <charset val="128"/>
          </rPr>
          <t>右上のフローから、自動的に計算されます。</t>
        </r>
      </text>
    </comment>
    <comment ref="R30" authorId="0" shapeId="0" xr:uid="{00000000-0006-0000-0E00-00002A000000}">
      <text>
        <r>
          <rPr>
            <sz val="9"/>
            <color indexed="81"/>
            <rFont val="ＭＳ Ｐゴシック"/>
            <family val="3"/>
            <charset val="128"/>
          </rPr>
          <t>右側にある3つの委託目的別内訳量から、自動的に計算されます。</t>
        </r>
      </text>
    </comment>
    <comment ref="AA30" authorId="0" shapeId="0" xr:uid="{00000000-0006-0000-0E00-00002B000000}">
      <text>
        <r>
          <rPr>
            <sz val="9"/>
            <color indexed="81"/>
            <rFont val="ＭＳ Ｐゴシック"/>
            <family val="3"/>
            <charset val="128"/>
          </rPr>
          <t>同上</t>
        </r>
      </text>
    </comment>
    <comment ref="AL30" authorId="0" shapeId="0" xr:uid="{00000000-0006-0000-0E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D274086F-4CA1-45C1-90CB-DB0EE31831F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E00-00002E000000}">
      <text>
        <r>
          <rPr>
            <sz val="9"/>
            <color indexed="81"/>
            <rFont val="ＭＳ Ｐゴシック"/>
            <family val="3"/>
            <charset val="128"/>
          </rPr>
          <t>右上のフローから、自動的に計算されます。</t>
        </r>
      </text>
    </comment>
    <comment ref="AS31" authorId="0" shapeId="0" xr:uid="{00000000-0006-0000-0E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82D07A6-204D-4551-919C-C1A03107805C}">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E00-000031000000}">
      <text>
        <r>
          <rPr>
            <sz val="9"/>
            <color indexed="81"/>
            <rFont val="ＭＳ Ｐゴシック"/>
            <family val="3"/>
            <charset val="128"/>
          </rPr>
          <t>右上のフローから、自動的に計算されます。</t>
        </r>
      </text>
    </comment>
    <comment ref="D33" authorId="0" shapeId="0" xr:uid="{AE67277E-6E9F-48FD-BBCD-A43091F84661}">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E00-000033000000}">
      <text>
        <r>
          <rPr>
            <sz val="9"/>
            <color indexed="81"/>
            <rFont val="ＭＳ Ｐゴシック"/>
            <family val="3"/>
            <charset val="128"/>
          </rPr>
          <t>右上のフローから、自動的に計算されます。</t>
        </r>
      </text>
    </comment>
    <comment ref="R33" authorId="0" shapeId="0" xr:uid="{00000000-0006-0000-0E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F00-000001000000}">
      <text>
        <r>
          <rPr>
            <sz val="10"/>
            <color indexed="81"/>
            <rFont val="ＭＳ Ｐゴシック"/>
            <family val="3"/>
            <charset val="128"/>
          </rPr>
          <t>「表紙」シートで選択された○印が自動的に反映されます。</t>
        </r>
      </text>
    </comment>
    <comment ref="AU4" authorId="0" shapeId="0" xr:uid="{00000000-0006-0000-0F00-000002000000}">
      <text>
        <r>
          <rPr>
            <sz val="10"/>
            <color indexed="81"/>
            <rFont val="ＭＳ Ｐゴシック"/>
            <family val="3"/>
            <charset val="128"/>
          </rPr>
          <t>「表紙」シートで選択された○印が自動的に反映されます。</t>
        </r>
      </text>
    </comment>
    <comment ref="AF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F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F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F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F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F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F00-00000C000000}">
      <text>
        <r>
          <rPr>
            <sz val="9"/>
            <color indexed="81"/>
            <rFont val="ＭＳ Ｐゴシック"/>
            <family val="3"/>
            <charset val="128"/>
          </rPr>
          <t>同上</t>
        </r>
      </text>
    </comment>
    <comment ref="P18" authorId="0" shapeId="0" xr:uid="{00000000-0006-0000-0F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F00-00000E000000}">
      <text>
        <r>
          <rPr>
            <sz val="9"/>
            <color indexed="81"/>
            <rFont val="ＭＳ Ｐゴシック"/>
            <family val="3"/>
            <charset val="128"/>
          </rPr>
          <t>⑧、⑨、※3及びｂの合計から自動的に計算されます。</t>
        </r>
      </text>
    </comment>
    <comment ref="AH18" authorId="0" shapeId="0" xr:uid="{00000000-0006-0000-0F00-00000F000000}">
      <text>
        <r>
          <rPr>
            <sz val="9"/>
            <color indexed="81"/>
            <rFont val="ＭＳ Ｐゴシック"/>
            <family val="3"/>
            <charset val="128"/>
          </rPr>
          <t>右にあるｂ-1およびｂ-2から、自動的に計算されます。</t>
        </r>
      </text>
    </comment>
    <comment ref="AO18" authorId="0" shapeId="0" xr:uid="{00000000-0006-0000-0F00-000010000000}">
      <text>
        <r>
          <rPr>
            <sz val="9"/>
            <color indexed="81"/>
            <rFont val="ＭＳ Ｐゴシック"/>
            <family val="3"/>
            <charset val="128"/>
          </rPr>
          <t>右側にある3つの委託目的別内訳量から、自動的に計算されます。</t>
        </r>
      </text>
    </comment>
    <comment ref="AU18" authorId="0" shapeId="0" xr:uid="{00000000-0006-0000-0F00-000011000000}">
      <text>
        <r>
          <rPr>
            <sz val="9"/>
            <color indexed="81"/>
            <rFont val="ＭＳ Ｐゴシック"/>
            <family val="3"/>
            <charset val="128"/>
          </rPr>
          <t>同上</t>
        </r>
      </text>
    </comment>
    <comment ref="P21" authorId="0" shapeId="0" xr:uid="{00000000-0006-0000-0F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F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F51C5A7C-16DE-4DD2-AFDA-7B0A6473AE10}">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F00-000016000000}">
      <text>
        <r>
          <rPr>
            <sz val="9"/>
            <color indexed="81"/>
            <rFont val="ＭＳ Ｐゴシック"/>
            <family val="3"/>
            <charset val="128"/>
          </rPr>
          <t>右上のフローから、自動的に計算されます。</t>
        </r>
      </text>
    </comment>
    <comment ref="P24" authorId="0" shapeId="0" xr:uid="{00000000-0006-0000-0F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F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B696009-20F7-4107-A913-F6DC202EE8DA}">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F00-00001A000000}">
      <text>
        <r>
          <rPr>
            <sz val="9"/>
            <color indexed="81"/>
            <rFont val="ＭＳ Ｐゴシック"/>
            <family val="3"/>
            <charset val="128"/>
          </rPr>
          <t>右上のフローから、自動的に計算されます。</t>
        </r>
      </text>
    </comment>
    <comment ref="D26" authorId="0" shapeId="0" xr:uid="{C45D66EC-86A5-4A04-96B6-0EC485F32058}">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F00-00001C000000}">
      <text>
        <r>
          <rPr>
            <sz val="9"/>
            <color indexed="81"/>
            <rFont val="ＭＳ Ｐゴシック"/>
            <family val="3"/>
            <charset val="128"/>
          </rPr>
          <t>右上のフローから、自動的に計算されます。</t>
        </r>
      </text>
    </comment>
    <comment ref="D27" authorId="0" shapeId="0" xr:uid="{2EE8D9AF-DFB9-40E0-8674-E7F23A53819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F00-00001E000000}">
      <text>
        <r>
          <rPr>
            <sz val="9"/>
            <color indexed="81"/>
            <rFont val="ＭＳ Ｐゴシック"/>
            <family val="3"/>
            <charset val="128"/>
          </rPr>
          <t>右上のフローから、自動的に計算されます。</t>
        </r>
      </text>
    </comment>
    <comment ref="P27" authorId="0" shapeId="0" xr:uid="{00000000-0006-0000-0F00-00001F000000}">
      <text>
        <r>
          <rPr>
            <sz val="9"/>
            <color indexed="81"/>
            <rFont val="ＭＳ Ｐゴシック"/>
            <family val="3"/>
            <charset val="128"/>
          </rPr>
          <t>下にあるＢ-1およびＢ-2から、自動的に計算されます。</t>
        </r>
      </text>
    </comment>
    <comment ref="AL27" authorId="0" shapeId="0" xr:uid="{00000000-0006-0000-0F00-000020000000}">
      <text>
        <r>
          <rPr>
            <sz val="9"/>
            <color indexed="81"/>
            <rFont val="ＭＳ Ｐゴシック"/>
            <family val="3"/>
            <charset val="128"/>
          </rPr>
          <t>Ｂとｂの合計が自動的に計算されます。</t>
        </r>
      </text>
    </comment>
    <comment ref="AS27" authorId="0" shapeId="0" xr:uid="{00000000-0006-0000-0F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0C619EB1-DD0E-4AC5-B55E-3B16EFAD9082}">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F00-000023000000}">
      <text>
        <r>
          <rPr>
            <sz val="9"/>
            <color indexed="81"/>
            <rFont val="ＭＳ Ｐゴシック"/>
            <family val="3"/>
            <charset val="128"/>
          </rPr>
          <t>右上のフローから、自動的に計算されます。</t>
        </r>
      </text>
    </comment>
    <comment ref="AA28" authorId="0" shapeId="0" xr:uid="{00000000-0006-0000-0F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6C13FAEC-2C74-4448-99B3-54B8BB87FEF5}">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F00-000026000000}">
      <text>
        <r>
          <rPr>
            <sz val="9"/>
            <color indexed="81"/>
            <rFont val="ＭＳ Ｐゴシック"/>
            <family val="3"/>
            <charset val="128"/>
          </rPr>
          <t>右上のフローから、自動的に計算されます。</t>
        </r>
      </text>
    </comment>
    <comment ref="AA29" authorId="0" shapeId="0" xr:uid="{00000000-0006-0000-0F00-000027000000}">
      <text>
        <r>
          <rPr>
            <sz val="9"/>
            <color indexed="81"/>
            <rFont val="ＭＳ Ｐゴシック"/>
            <family val="3"/>
            <charset val="128"/>
          </rPr>
          <t>同上</t>
        </r>
      </text>
    </comment>
    <comment ref="D30" authorId="0" shapeId="0" xr:uid="{917E7668-9997-443D-BC3F-AD013E2E764C}">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F00-000029000000}">
      <text>
        <r>
          <rPr>
            <sz val="9"/>
            <color indexed="81"/>
            <rFont val="ＭＳ Ｐゴシック"/>
            <family val="3"/>
            <charset val="128"/>
          </rPr>
          <t>右上のフローから、自動的に計算されます。</t>
        </r>
      </text>
    </comment>
    <comment ref="R30" authorId="0" shapeId="0" xr:uid="{00000000-0006-0000-0F00-00002A000000}">
      <text>
        <r>
          <rPr>
            <sz val="9"/>
            <color indexed="81"/>
            <rFont val="ＭＳ Ｐゴシック"/>
            <family val="3"/>
            <charset val="128"/>
          </rPr>
          <t>右側にある3つの委託目的別内訳量から、自動的に計算されます。</t>
        </r>
      </text>
    </comment>
    <comment ref="AA30" authorId="0" shapeId="0" xr:uid="{00000000-0006-0000-0F00-00002B000000}">
      <text>
        <r>
          <rPr>
            <sz val="9"/>
            <color indexed="81"/>
            <rFont val="ＭＳ Ｐゴシック"/>
            <family val="3"/>
            <charset val="128"/>
          </rPr>
          <t>同上</t>
        </r>
      </text>
    </comment>
    <comment ref="AL30" authorId="0" shapeId="0" xr:uid="{00000000-0006-0000-0F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A973D808-0C31-4D53-B4E8-F14415B59F9B}">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F00-00002E000000}">
      <text>
        <r>
          <rPr>
            <sz val="9"/>
            <color indexed="81"/>
            <rFont val="ＭＳ Ｐゴシック"/>
            <family val="3"/>
            <charset val="128"/>
          </rPr>
          <t>右上のフローから、自動的に計算されます。</t>
        </r>
      </text>
    </comment>
    <comment ref="AS31" authorId="0" shapeId="0" xr:uid="{00000000-0006-0000-0F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AA498DD1-7592-4150-8A8A-83FEE045BC3C}">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F00-000031000000}">
      <text>
        <r>
          <rPr>
            <sz val="9"/>
            <color indexed="81"/>
            <rFont val="ＭＳ Ｐゴシック"/>
            <family val="3"/>
            <charset val="128"/>
          </rPr>
          <t>右上のフローから、自動的に計算されます。</t>
        </r>
      </text>
    </comment>
    <comment ref="D33" authorId="0" shapeId="0" xr:uid="{404D55D8-9AF3-4682-B518-4BC64A2F2FC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F00-000033000000}">
      <text>
        <r>
          <rPr>
            <sz val="9"/>
            <color indexed="81"/>
            <rFont val="ＭＳ Ｐゴシック"/>
            <family val="3"/>
            <charset val="128"/>
          </rPr>
          <t>右上のフローから、自動的に計算されます。</t>
        </r>
      </text>
    </comment>
    <comment ref="R33" authorId="0" shapeId="0" xr:uid="{00000000-0006-0000-0F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000-000001000000}">
      <text>
        <r>
          <rPr>
            <sz val="10"/>
            <color indexed="81"/>
            <rFont val="ＭＳ Ｐゴシック"/>
            <family val="3"/>
            <charset val="128"/>
          </rPr>
          <t>「表紙」シートで選択された○印が自動的に反映されます。</t>
        </r>
      </text>
    </comment>
    <comment ref="AU4" authorId="0" shapeId="0" xr:uid="{00000000-0006-0000-1000-000002000000}">
      <text>
        <r>
          <rPr>
            <sz val="10"/>
            <color indexed="81"/>
            <rFont val="ＭＳ Ｐゴシック"/>
            <family val="3"/>
            <charset val="128"/>
          </rPr>
          <t>「表紙」シートで選択された○印が自動的に反映されます。</t>
        </r>
      </text>
    </comment>
    <comment ref="AF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0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0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0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0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0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000-00000C000000}">
      <text>
        <r>
          <rPr>
            <sz val="9"/>
            <color indexed="81"/>
            <rFont val="ＭＳ Ｐゴシック"/>
            <family val="3"/>
            <charset val="128"/>
          </rPr>
          <t>同上</t>
        </r>
      </text>
    </comment>
    <comment ref="P18" authorId="0" shapeId="0" xr:uid="{00000000-0006-0000-10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000-00000E000000}">
      <text>
        <r>
          <rPr>
            <sz val="9"/>
            <color indexed="81"/>
            <rFont val="ＭＳ Ｐゴシック"/>
            <family val="3"/>
            <charset val="128"/>
          </rPr>
          <t>⑧、⑨、※3及びｂの合計から自動的に計算されます。</t>
        </r>
      </text>
    </comment>
    <comment ref="AH18" authorId="0" shapeId="0" xr:uid="{00000000-0006-0000-1000-00000F000000}">
      <text>
        <r>
          <rPr>
            <sz val="9"/>
            <color indexed="81"/>
            <rFont val="ＭＳ Ｐゴシック"/>
            <family val="3"/>
            <charset val="128"/>
          </rPr>
          <t>右にあるｂ-1およびｂ-2から、自動的に計算されます。</t>
        </r>
      </text>
    </comment>
    <comment ref="AO18" authorId="0" shapeId="0" xr:uid="{00000000-0006-0000-1000-000010000000}">
      <text>
        <r>
          <rPr>
            <sz val="9"/>
            <color indexed="81"/>
            <rFont val="ＭＳ Ｐゴシック"/>
            <family val="3"/>
            <charset val="128"/>
          </rPr>
          <t>右側にある3つの委託目的別内訳量から、自動的に計算されます。</t>
        </r>
      </text>
    </comment>
    <comment ref="AU18" authorId="0" shapeId="0" xr:uid="{00000000-0006-0000-1000-000011000000}">
      <text>
        <r>
          <rPr>
            <sz val="9"/>
            <color indexed="81"/>
            <rFont val="ＭＳ Ｐゴシック"/>
            <family val="3"/>
            <charset val="128"/>
          </rPr>
          <t>同上</t>
        </r>
      </text>
    </comment>
    <comment ref="P21" authorId="0" shapeId="0" xr:uid="{00000000-0006-0000-10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0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DCAFCB7D-5B3D-4FDF-A0F0-D67FB4804B7E}">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000-000016000000}">
      <text>
        <r>
          <rPr>
            <sz val="9"/>
            <color indexed="81"/>
            <rFont val="ＭＳ Ｐゴシック"/>
            <family val="3"/>
            <charset val="128"/>
          </rPr>
          <t>右上のフローから、自動的に計算されます。</t>
        </r>
      </text>
    </comment>
    <comment ref="P24" authorId="0" shapeId="0" xr:uid="{00000000-0006-0000-10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0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DBFD587B-CEB0-4AB5-9310-75992F2D9DB3}">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000-00001A000000}">
      <text>
        <r>
          <rPr>
            <sz val="9"/>
            <color indexed="81"/>
            <rFont val="ＭＳ Ｐゴシック"/>
            <family val="3"/>
            <charset val="128"/>
          </rPr>
          <t>右上のフローから、自動的に計算されます。</t>
        </r>
      </text>
    </comment>
    <comment ref="D26" authorId="0" shapeId="0" xr:uid="{CB63320D-4B78-4428-BE0D-BE53736C8416}">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000-00001C000000}">
      <text>
        <r>
          <rPr>
            <sz val="9"/>
            <color indexed="81"/>
            <rFont val="ＭＳ Ｐゴシック"/>
            <family val="3"/>
            <charset val="128"/>
          </rPr>
          <t>右上のフローから、自動的に計算されます。</t>
        </r>
      </text>
    </comment>
    <comment ref="D27" authorId="0" shapeId="0" xr:uid="{1A418101-5BAE-4C6F-8AED-E482D9F9DD66}">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000-00001E000000}">
      <text>
        <r>
          <rPr>
            <sz val="9"/>
            <color indexed="81"/>
            <rFont val="ＭＳ Ｐゴシック"/>
            <family val="3"/>
            <charset val="128"/>
          </rPr>
          <t>右上のフローから、自動的に計算されます。</t>
        </r>
      </text>
    </comment>
    <comment ref="P27" authorId="0" shapeId="0" xr:uid="{00000000-0006-0000-1000-00001F000000}">
      <text>
        <r>
          <rPr>
            <sz val="9"/>
            <color indexed="81"/>
            <rFont val="ＭＳ Ｐゴシック"/>
            <family val="3"/>
            <charset val="128"/>
          </rPr>
          <t>下にあるＢ-1およびＢ-2から、自動的に計算されます。</t>
        </r>
      </text>
    </comment>
    <comment ref="AL27" authorId="0" shapeId="0" xr:uid="{00000000-0006-0000-1000-000020000000}">
      <text>
        <r>
          <rPr>
            <sz val="9"/>
            <color indexed="81"/>
            <rFont val="ＭＳ Ｐゴシック"/>
            <family val="3"/>
            <charset val="128"/>
          </rPr>
          <t>Ｂとｂの合計が自動的に計算されます。</t>
        </r>
      </text>
    </comment>
    <comment ref="AS27" authorId="0" shapeId="0" xr:uid="{00000000-0006-0000-10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9379832F-2149-4653-A137-ECF8319411C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000-000023000000}">
      <text>
        <r>
          <rPr>
            <sz val="9"/>
            <color indexed="81"/>
            <rFont val="ＭＳ Ｐゴシック"/>
            <family val="3"/>
            <charset val="128"/>
          </rPr>
          <t>右上のフローから、自動的に計算されます。</t>
        </r>
      </text>
    </comment>
    <comment ref="AA28" authorId="0" shapeId="0" xr:uid="{00000000-0006-0000-10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00C9601F-064D-4388-A566-7A15E141B97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000-000026000000}">
      <text>
        <r>
          <rPr>
            <sz val="9"/>
            <color indexed="81"/>
            <rFont val="ＭＳ Ｐゴシック"/>
            <family val="3"/>
            <charset val="128"/>
          </rPr>
          <t>右上のフローから、自動的に計算されます。</t>
        </r>
      </text>
    </comment>
    <comment ref="AA29" authorId="0" shapeId="0" xr:uid="{00000000-0006-0000-1000-000027000000}">
      <text>
        <r>
          <rPr>
            <sz val="9"/>
            <color indexed="81"/>
            <rFont val="ＭＳ Ｐゴシック"/>
            <family val="3"/>
            <charset val="128"/>
          </rPr>
          <t>同上</t>
        </r>
      </text>
    </comment>
    <comment ref="D30" authorId="0" shapeId="0" xr:uid="{41AD2F61-FBAA-487A-850C-C8E151BD8DA4}">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000-000029000000}">
      <text>
        <r>
          <rPr>
            <sz val="9"/>
            <color indexed="81"/>
            <rFont val="ＭＳ Ｐゴシック"/>
            <family val="3"/>
            <charset val="128"/>
          </rPr>
          <t>右上のフローから、自動的に計算されます。</t>
        </r>
      </text>
    </comment>
    <comment ref="R30" authorId="0" shapeId="0" xr:uid="{00000000-0006-0000-1000-00002A000000}">
      <text>
        <r>
          <rPr>
            <sz val="9"/>
            <color indexed="81"/>
            <rFont val="ＭＳ Ｐゴシック"/>
            <family val="3"/>
            <charset val="128"/>
          </rPr>
          <t>右側にある3つの委託目的別内訳量から、自動的に計算されます。</t>
        </r>
      </text>
    </comment>
    <comment ref="AA30" authorId="0" shapeId="0" xr:uid="{00000000-0006-0000-1000-00002B000000}">
      <text>
        <r>
          <rPr>
            <sz val="9"/>
            <color indexed="81"/>
            <rFont val="ＭＳ Ｐゴシック"/>
            <family val="3"/>
            <charset val="128"/>
          </rPr>
          <t>同上</t>
        </r>
      </text>
    </comment>
    <comment ref="AL30" authorId="0" shapeId="0" xr:uid="{00000000-0006-0000-10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C2E0FEF-42DB-4458-8185-A0DFAD6F0082}">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000-00002E000000}">
      <text>
        <r>
          <rPr>
            <sz val="9"/>
            <color indexed="81"/>
            <rFont val="ＭＳ Ｐゴシック"/>
            <family val="3"/>
            <charset val="128"/>
          </rPr>
          <t>右上のフローから、自動的に計算されます。</t>
        </r>
      </text>
    </comment>
    <comment ref="AS31" authorId="0" shapeId="0" xr:uid="{00000000-0006-0000-10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8640BD2A-AC46-4366-80CE-D3DFE694B572}">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000-000031000000}">
      <text>
        <r>
          <rPr>
            <sz val="9"/>
            <color indexed="81"/>
            <rFont val="ＭＳ Ｐゴシック"/>
            <family val="3"/>
            <charset val="128"/>
          </rPr>
          <t>右上のフローから、自動的に計算されます。</t>
        </r>
      </text>
    </comment>
    <comment ref="D33" authorId="0" shapeId="0" xr:uid="{33E5D130-17A3-4CBE-A69E-ED6FE1AE54DD}">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000-000033000000}">
      <text>
        <r>
          <rPr>
            <sz val="9"/>
            <color indexed="81"/>
            <rFont val="ＭＳ Ｐゴシック"/>
            <family val="3"/>
            <charset val="128"/>
          </rPr>
          <t>右上のフローから、自動的に計算されます。</t>
        </r>
      </text>
    </comment>
    <comment ref="R33" authorId="0" shapeId="0" xr:uid="{00000000-0006-0000-10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100-000001000000}">
      <text>
        <r>
          <rPr>
            <sz val="10"/>
            <color indexed="81"/>
            <rFont val="ＭＳ Ｐゴシック"/>
            <family val="3"/>
            <charset val="128"/>
          </rPr>
          <t>「表紙」シートで選択された○印が自動的に反映されます。</t>
        </r>
      </text>
    </comment>
    <comment ref="AU4" authorId="0" shapeId="0" xr:uid="{00000000-0006-0000-1100-000002000000}">
      <text>
        <r>
          <rPr>
            <sz val="10"/>
            <color indexed="81"/>
            <rFont val="ＭＳ Ｐゴシック"/>
            <family val="3"/>
            <charset val="128"/>
          </rPr>
          <t>「表紙」シートで選択された○印が自動的に反映されます。</t>
        </r>
      </text>
    </comment>
    <comment ref="AF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1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1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1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1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1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100-00000C000000}">
      <text>
        <r>
          <rPr>
            <sz val="9"/>
            <color indexed="81"/>
            <rFont val="ＭＳ Ｐゴシック"/>
            <family val="3"/>
            <charset val="128"/>
          </rPr>
          <t>同上</t>
        </r>
      </text>
    </comment>
    <comment ref="P18" authorId="0" shapeId="0" xr:uid="{00000000-0006-0000-11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100-00000E000000}">
      <text>
        <r>
          <rPr>
            <sz val="9"/>
            <color indexed="81"/>
            <rFont val="ＭＳ Ｐゴシック"/>
            <family val="3"/>
            <charset val="128"/>
          </rPr>
          <t>⑧、⑨、※3及びｂの合計から自動的に計算されます。</t>
        </r>
      </text>
    </comment>
    <comment ref="AH18" authorId="0" shapeId="0" xr:uid="{00000000-0006-0000-1100-00000F000000}">
      <text>
        <r>
          <rPr>
            <sz val="9"/>
            <color indexed="81"/>
            <rFont val="ＭＳ Ｐゴシック"/>
            <family val="3"/>
            <charset val="128"/>
          </rPr>
          <t>右にあるｂ-1およびｂ-2から、自動的に計算されます。</t>
        </r>
      </text>
    </comment>
    <comment ref="AO18" authorId="0" shapeId="0" xr:uid="{00000000-0006-0000-1100-000010000000}">
      <text>
        <r>
          <rPr>
            <sz val="9"/>
            <color indexed="81"/>
            <rFont val="ＭＳ Ｐゴシック"/>
            <family val="3"/>
            <charset val="128"/>
          </rPr>
          <t>右側にある3つの委託目的別内訳量から、自動的に計算されます。</t>
        </r>
      </text>
    </comment>
    <comment ref="AU18" authorId="0" shapeId="0" xr:uid="{00000000-0006-0000-1100-000011000000}">
      <text>
        <r>
          <rPr>
            <sz val="9"/>
            <color indexed="81"/>
            <rFont val="ＭＳ Ｐゴシック"/>
            <family val="3"/>
            <charset val="128"/>
          </rPr>
          <t>同上</t>
        </r>
      </text>
    </comment>
    <comment ref="P21" authorId="0" shapeId="0" xr:uid="{00000000-0006-0000-11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1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7E562F83-33E9-49C9-9367-821D8826156C}">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100-000016000000}">
      <text>
        <r>
          <rPr>
            <sz val="9"/>
            <color indexed="81"/>
            <rFont val="ＭＳ Ｐゴシック"/>
            <family val="3"/>
            <charset val="128"/>
          </rPr>
          <t>右上のフローから、自動的に計算されます。</t>
        </r>
      </text>
    </comment>
    <comment ref="P24" authorId="0" shapeId="0" xr:uid="{00000000-0006-0000-11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1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FF9E78F-D6C9-4AA7-94C7-C26CC137CB88}">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100-00001A000000}">
      <text>
        <r>
          <rPr>
            <sz val="9"/>
            <color indexed="81"/>
            <rFont val="ＭＳ Ｐゴシック"/>
            <family val="3"/>
            <charset val="128"/>
          </rPr>
          <t>右上のフローから、自動的に計算されます。</t>
        </r>
      </text>
    </comment>
    <comment ref="D26" authorId="0" shapeId="0" xr:uid="{BB363FB7-C264-4845-8EC6-E9C6CC01D479}">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100-00001C000000}">
      <text>
        <r>
          <rPr>
            <sz val="9"/>
            <color indexed="81"/>
            <rFont val="ＭＳ Ｐゴシック"/>
            <family val="3"/>
            <charset val="128"/>
          </rPr>
          <t>右上のフローから、自動的に計算されます。</t>
        </r>
      </text>
    </comment>
    <comment ref="D27" authorId="0" shapeId="0" xr:uid="{4DED8A3D-92D9-4C33-85AE-11813E186649}">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100-00001E000000}">
      <text>
        <r>
          <rPr>
            <sz val="9"/>
            <color indexed="81"/>
            <rFont val="ＭＳ Ｐゴシック"/>
            <family val="3"/>
            <charset val="128"/>
          </rPr>
          <t>右上のフローから、自動的に計算されます。</t>
        </r>
      </text>
    </comment>
    <comment ref="P27" authorId="0" shapeId="0" xr:uid="{00000000-0006-0000-1100-00001F000000}">
      <text>
        <r>
          <rPr>
            <sz val="9"/>
            <color indexed="81"/>
            <rFont val="ＭＳ Ｐゴシック"/>
            <family val="3"/>
            <charset val="128"/>
          </rPr>
          <t>下にあるＢ-1およびＢ-2から、自動的に計算されます。</t>
        </r>
      </text>
    </comment>
    <comment ref="AL27" authorId="0" shapeId="0" xr:uid="{00000000-0006-0000-1100-000020000000}">
      <text>
        <r>
          <rPr>
            <sz val="9"/>
            <color indexed="81"/>
            <rFont val="ＭＳ Ｐゴシック"/>
            <family val="3"/>
            <charset val="128"/>
          </rPr>
          <t>Ｂとｂの合計が自動的に計算されます。</t>
        </r>
      </text>
    </comment>
    <comment ref="AS27" authorId="0" shapeId="0" xr:uid="{00000000-0006-0000-11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BC6EB6E9-8857-47F7-9517-7ED6732569A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100-000023000000}">
      <text>
        <r>
          <rPr>
            <sz val="9"/>
            <color indexed="81"/>
            <rFont val="ＭＳ Ｐゴシック"/>
            <family val="3"/>
            <charset val="128"/>
          </rPr>
          <t>右上のフローから、自動的に計算されます。</t>
        </r>
      </text>
    </comment>
    <comment ref="AA28" authorId="0" shapeId="0" xr:uid="{00000000-0006-0000-11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E793AAFF-580F-448A-AA24-FAED74AF501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100-000026000000}">
      <text>
        <r>
          <rPr>
            <sz val="9"/>
            <color indexed="81"/>
            <rFont val="ＭＳ Ｐゴシック"/>
            <family val="3"/>
            <charset val="128"/>
          </rPr>
          <t>右上のフローから、自動的に計算されます。</t>
        </r>
      </text>
    </comment>
    <comment ref="AA29" authorId="0" shapeId="0" xr:uid="{00000000-0006-0000-1100-000027000000}">
      <text>
        <r>
          <rPr>
            <sz val="9"/>
            <color indexed="81"/>
            <rFont val="ＭＳ Ｐゴシック"/>
            <family val="3"/>
            <charset val="128"/>
          </rPr>
          <t>同上</t>
        </r>
      </text>
    </comment>
    <comment ref="D30" authorId="0" shapeId="0" xr:uid="{D1C4A21C-F869-4E1B-A9DD-A434D231137B}">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100-000029000000}">
      <text>
        <r>
          <rPr>
            <sz val="9"/>
            <color indexed="81"/>
            <rFont val="ＭＳ Ｐゴシック"/>
            <family val="3"/>
            <charset val="128"/>
          </rPr>
          <t>右上のフローから、自動的に計算されます。</t>
        </r>
      </text>
    </comment>
    <comment ref="R30" authorId="0" shapeId="0" xr:uid="{00000000-0006-0000-1100-00002A000000}">
      <text>
        <r>
          <rPr>
            <sz val="9"/>
            <color indexed="81"/>
            <rFont val="ＭＳ Ｐゴシック"/>
            <family val="3"/>
            <charset val="128"/>
          </rPr>
          <t>右側にある3つの委託目的別内訳量から、自動的に計算されます。</t>
        </r>
      </text>
    </comment>
    <comment ref="AA30" authorId="0" shapeId="0" xr:uid="{00000000-0006-0000-1100-00002B000000}">
      <text>
        <r>
          <rPr>
            <sz val="9"/>
            <color indexed="81"/>
            <rFont val="ＭＳ Ｐゴシック"/>
            <family val="3"/>
            <charset val="128"/>
          </rPr>
          <t>同上</t>
        </r>
      </text>
    </comment>
    <comment ref="AL30" authorId="0" shapeId="0" xr:uid="{00000000-0006-0000-11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2B79B72C-A0CA-4EE7-8C35-950A97DD2456}">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100-00002E000000}">
      <text>
        <r>
          <rPr>
            <sz val="9"/>
            <color indexed="81"/>
            <rFont val="ＭＳ Ｐゴシック"/>
            <family val="3"/>
            <charset val="128"/>
          </rPr>
          <t>右上のフローから、自動的に計算されます。</t>
        </r>
      </text>
    </comment>
    <comment ref="AS31" authorId="0" shapeId="0" xr:uid="{00000000-0006-0000-11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1B1D6043-7A42-441B-809A-A7A8EE3E0963}">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100-000031000000}">
      <text>
        <r>
          <rPr>
            <sz val="9"/>
            <color indexed="81"/>
            <rFont val="ＭＳ Ｐゴシック"/>
            <family val="3"/>
            <charset val="128"/>
          </rPr>
          <t>右上のフローから、自動的に計算されます。</t>
        </r>
      </text>
    </comment>
    <comment ref="D33" authorId="0" shapeId="0" xr:uid="{C2091697-446C-4941-A720-DF1E23D8A0F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100-000033000000}">
      <text>
        <r>
          <rPr>
            <sz val="9"/>
            <color indexed="81"/>
            <rFont val="ＭＳ Ｐゴシック"/>
            <family val="3"/>
            <charset val="128"/>
          </rPr>
          <t>右上のフローから、自動的に計算されます。</t>
        </r>
      </text>
    </comment>
    <comment ref="R33" authorId="0" shapeId="0" xr:uid="{00000000-0006-0000-11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200-000001000000}">
      <text>
        <r>
          <rPr>
            <sz val="10"/>
            <color indexed="81"/>
            <rFont val="ＭＳ Ｐゴシック"/>
            <family val="3"/>
            <charset val="128"/>
          </rPr>
          <t>「表紙」シートで選択された○印が自動的に反映されます。</t>
        </r>
      </text>
    </comment>
    <comment ref="AU4" authorId="0" shapeId="0" xr:uid="{00000000-0006-0000-1200-000002000000}">
      <text>
        <r>
          <rPr>
            <sz val="10"/>
            <color indexed="81"/>
            <rFont val="ＭＳ Ｐゴシック"/>
            <family val="3"/>
            <charset val="128"/>
          </rPr>
          <t>「表紙」シートで選択された○印が自動的に反映されます。</t>
        </r>
      </text>
    </comment>
    <comment ref="AF5" authorId="0" shapeId="0" xr:uid="{00000000-0006-0000-1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2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2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2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2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2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200-00000C000000}">
      <text>
        <r>
          <rPr>
            <sz val="9"/>
            <color indexed="81"/>
            <rFont val="ＭＳ Ｐゴシック"/>
            <family val="3"/>
            <charset val="128"/>
          </rPr>
          <t>同上</t>
        </r>
      </text>
    </comment>
    <comment ref="P18" authorId="0" shapeId="0" xr:uid="{00000000-0006-0000-12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200-00000E000000}">
      <text>
        <r>
          <rPr>
            <sz val="9"/>
            <color indexed="81"/>
            <rFont val="ＭＳ Ｐゴシック"/>
            <family val="3"/>
            <charset val="128"/>
          </rPr>
          <t>⑧、⑨、※3及びｂの合計から自動的に計算されます。</t>
        </r>
      </text>
    </comment>
    <comment ref="AH18" authorId="0" shapeId="0" xr:uid="{00000000-0006-0000-1200-00000F000000}">
      <text>
        <r>
          <rPr>
            <sz val="9"/>
            <color indexed="81"/>
            <rFont val="ＭＳ Ｐゴシック"/>
            <family val="3"/>
            <charset val="128"/>
          </rPr>
          <t>右にあるｂ-1およびｂ-2から、自動的に計算されます。</t>
        </r>
      </text>
    </comment>
    <comment ref="AO18" authorId="0" shapeId="0" xr:uid="{00000000-0006-0000-1200-000010000000}">
      <text>
        <r>
          <rPr>
            <sz val="9"/>
            <color indexed="81"/>
            <rFont val="ＭＳ Ｐゴシック"/>
            <family val="3"/>
            <charset val="128"/>
          </rPr>
          <t>右側にある3つの委託目的別内訳量から、自動的に計算されます。</t>
        </r>
      </text>
    </comment>
    <comment ref="AU18" authorId="0" shapeId="0" xr:uid="{00000000-0006-0000-1200-000011000000}">
      <text>
        <r>
          <rPr>
            <sz val="9"/>
            <color indexed="81"/>
            <rFont val="ＭＳ Ｐゴシック"/>
            <family val="3"/>
            <charset val="128"/>
          </rPr>
          <t>同上</t>
        </r>
      </text>
    </comment>
    <comment ref="P21" authorId="0" shapeId="0" xr:uid="{00000000-0006-0000-12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2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CBF840B7-7804-4869-9A13-5BDBDED902CE}">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200-000016000000}">
      <text>
        <r>
          <rPr>
            <sz val="9"/>
            <color indexed="81"/>
            <rFont val="ＭＳ Ｐゴシック"/>
            <family val="3"/>
            <charset val="128"/>
          </rPr>
          <t>右上のフローから、自動的に計算されます。</t>
        </r>
      </text>
    </comment>
    <comment ref="P24" authorId="0" shapeId="0" xr:uid="{00000000-0006-0000-12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2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2F293EA7-3B08-4544-A59C-8569F13A5E7D}">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200-00001A000000}">
      <text>
        <r>
          <rPr>
            <sz val="9"/>
            <color indexed="81"/>
            <rFont val="ＭＳ Ｐゴシック"/>
            <family val="3"/>
            <charset val="128"/>
          </rPr>
          <t>右上のフローから、自動的に計算されます。</t>
        </r>
      </text>
    </comment>
    <comment ref="D26" authorId="0" shapeId="0" xr:uid="{92262FC4-1C77-414F-9083-740982326AEF}">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200-00001C000000}">
      <text>
        <r>
          <rPr>
            <sz val="9"/>
            <color indexed="81"/>
            <rFont val="ＭＳ Ｐゴシック"/>
            <family val="3"/>
            <charset val="128"/>
          </rPr>
          <t>右上のフローから、自動的に計算されます。</t>
        </r>
      </text>
    </comment>
    <comment ref="D27" authorId="0" shapeId="0" xr:uid="{28372F9E-5E99-42D6-8B3B-F45F6662BA2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200-00001E000000}">
      <text>
        <r>
          <rPr>
            <sz val="9"/>
            <color indexed="81"/>
            <rFont val="ＭＳ Ｐゴシック"/>
            <family val="3"/>
            <charset val="128"/>
          </rPr>
          <t>右上のフローから、自動的に計算されます。</t>
        </r>
      </text>
    </comment>
    <comment ref="P27" authorId="0" shapeId="0" xr:uid="{00000000-0006-0000-1200-00001F000000}">
      <text>
        <r>
          <rPr>
            <sz val="9"/>
            <color indexed="81"/>
            <rFont val="ＭＳ Ｐゴシック"/>
            <family val="3"/>
            <charset val="128"/>
          </rPr>
          <t>下にあるＢ-1およびＢ-2から、自動的に計算されます。</t>
        </r>
      </text>
    </comment>
    <comment ref="AL27" authorId="0" shapeId="0" xr:uid="{00000000-0006-0000-1200-000020000000}">
      <text>
        <r>
          <rPr>
            <sz val="9"/>
            <color indexed="81"/>
            <rFont val="ＭＳ Ｐゴシック"/>
            <family val="3"/>
            <charset val="128"/>
          </rPr>
          <t>Ｂとｂの合計が自動的に計算されます。</t>
        </r>
      </text>
    </comment>
    <comment ref="AS27" authorId="0" shapeId="0" xr:uid="{00000000-0006-0000-12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03463354-3467-4F53-BC92-E6552598782C}">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200-000023000000}">
      <text>
        <r>
          <rPr>
            <sz val="9"/>
            <color indexed="81"/>
            <rFont val="ＭＳ Ｐゴシック"/>
            <family val="3"/>
            <charset val="128"/>
          </rPr>
          <t>右上のフローから、自動的に計算されます。</t>
        </r>
      </text>
    </comment>
    <comment ref="AA28" authorId="0" shapeId="0" xr:uid="{00000000-0006-0000-12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6C64EF3B-2812-4551-B732-95F4DFE972A4}">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200-000026000000}">
      <text>
        <r>
          <rPr>
            <sz val="9"/>
            <color indexed="81"/>
            <rFont val="ＭＳ Ｐゴシック"/>
            <family val="3"/>
            <charset val="128"/>
          </rPr>
          <t>右上のフローから、自動的に計算されます。</t>
        </r>
      </text>
    </comment>
    <comment ref="AA29" authorId="0" shapeId="0" xr:uid="{00000000-0006-0000-1200-000027000000}">
      <text>
        <r>
          <rPr>
            <sz val="9"/>
            <color indexed="81"/>
            <rFont val="ＭＳ Ｐゴシック"/>
            <family val="3"/>
            <charset val="128"/>
          </rPr>
          <t>同上</t>
        </r>
      </text>
    </comment>
    <comment ref="D30" authorId="0" shapeId="0" xr:uid="{7072C689-60D1-44B9-A053-8457A08CA0A6}">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200-000029000000}">
      <text>
        <r>
          <rPr>
            <sz val="9"/>
            <color indexed="81"/>
            <rFont val="ＭＳ Ｐゴシック"/>
            <family val="3"/>
            <charset val="128"/>
          </rPr>
          <t>右上のフローから、自動的に計算されます。</t>
        </r>
      </text>
    </comment>
    <comment ref="R30" authorId="0" shapeId="0" xr:uid="{00000000-0006-0000-1200-00002A000000}">
      <text>
        <r>
          <rPr>
            <sz val="9"/>
            <color indexed="81"/>
            <rFont val="ＭＳ Ｐゴシック"/>
            <family val="3"/>
            <charset val="128"/>
          </rPr>
          <t>右側にある3つの委託目的別内訳量から、自動的に計算されます。</t>
        </r>
      </text>
    </comment>
    <comment ref="AA30" authorId="0" shapeId="0" xr:uid="{00000000-0006-0000-1200-00002B000000}">
      <text>
        <r>
          <rPr>
            <sz val="9"/>
            <color indexed="81"/>
            <rFont val="ＭＳ Ｐゴシック"/>
            <family val="3"/>
            <charset val="128"/>
          </rPr>
          <t>同上</t>
        </r>
      </text>
    </comment>
    <comment ref="AL30" authorId="0" shapeId="0" xr:uid="{00000000-0006-0000-12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1AD5908C-316E-44EC-A6D2-076CA87F6EC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200-00002E000000}">
      <text>
        <r>
          <rPr>
            <sz val="9"/>
            <color indexed="81"/>
            <rFont val="ＭＳ Ｐゴシック"/>
            <family val="3"/>
            <charset val="128"/>
          </rPr>
          <t>右上のフローから、自動的に計算されます。</t>
        </r>
      </text>
    </comment>
    <comment ref="AS31" authorId="0" shapeId="0" xr:uid="{00000000-0006-0000-12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E4A294B-E890-4954-BF3E-9D8348877C40}">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200-000031000000}">
      <text>
        <r>
          <rPr>
            <sz val="9"/>
            <color indexed="81"/>
            <rFont val="ＭＳ Ｐゴシック"/>
            <family val="3"/>
            <charset val="128"/>
          </rPr>
          <t>右上のフローから、自動的に計算されます。</t>
        </r>
      </text>
    </comment>
    <comment ref="D33" authorId="0" shapeId="0" xr:uid="{9136BD85-7BC4-456F-B3ED-F0ECE450FFF7}">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200-000033000000}">
      <text>
        <r>
          <rPr>
            <sz val="9"/>
            <color indexed="81"/>
            <rFont val="ＭＳ Ｐゴシック"/>
            <family val="3"/>
            <charset val="128"/>
          </rPr>
          <t>右上のフローから、自動的に計算されます。</t>
        </r>
      </text>
    </comment>
    <comment ref="R33" authorId="0" shapeId="0" xr:uid="{00000000-0006-0000-12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100-000001000000}">
      <text>
        <r>
          <rPr>
            <sz val="10"/>
            <color indexed="81"/>
            <rFont val="ＭＳ Ｐゴシック"/>
            <family val="3"/>
            <charset val="128"/>
          </rPr>
          <t>「表紙」シートで選択された○印が自動的に反映されます。</t>
        </r>
      </text>
    </comment>
    <comment ref="AU4" authorId="0" shapeId="0" xr:uid="{00000000-0006-0000-0100-000002000000}">
      <text>
        <r>
          <rPr>
            <sz val="10"/>
            <color indexed="81"/>
            <rFont val="ＭＳ Ｐゴシック"/>
            <family val="3"/>
            <charset val="128"/>
          </rPr>
          <t>「表紙」シートで選択された○印が自動的に反映されます。</t>
        </r>
      </text>
    </comment>
    <comment ref="AF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1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1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1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1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1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100-00000C000000}">
      <text>
        <r>
          <rPr>
            <sz val="9"/>
            <color indexed="81"/>
            <rFont val="ＭＳ Ｐゴシック"/>
            <family val="3"/>
            <charset val="128"/>
          </rPr>
          <t>同上</t>
        </r>
      </text>
    </comment>
    <comment ref="P18" authorId="0" shapeId="0" xr:uid="{00000000-0006-0000-01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100-00000E000000}">
      <text>
        <r>
          <rPr>
            <sz val="9"/>
            <color indexed="81"/>
            <rFont val="ＭＳ Ｐゴシック"/>
            <family val="3"/>
            <charset val="128"/>
          </rPr>
          <t>⑧、⑨、※3及びｂの合計から自動的に計算されます。</t>
        </r>
      </text>
    </comment>
    <comment ref="AH18" authorId="0" shapeId="0" xr:uid="{00000000-0006-0000-0100-00000F000000}">
      <text>
        <r>
          <rPr>
            <sz val="9"/>
            <color indexed="81"/>
            <rFont val="ＭＳ Ｐゴシック"/>
            <family val="3"/>
            <charset val="128"/>
          </rPr>
          <t>右にあるｂ-1およびｂ-2から、自動的に計算されます。</t>
        </r>
      </text>
    </comment>
    <comment ref="AO18" authorId="0" shapeId="0" xr:uid="{00000000-0006-0000-0100-000010000000}">
      <text>
        <r>
          <rPr>
            <sz val="9"/>
            <color indexed="81"/>
            <rFont val="ＭＳ Ｐゴシック"/>
            <family val="3"/>
            <charset val="128"/>
          </rPr>
          <t>右側にある3つの委託目的別内訳量から、自動的に計算されます。</t>
        </r>
      </text>
    </comment>
    <comment ref="AU18" authorId="0" shapeId="0" xr:uid="{00000000-0006-0000-0100-000011000000}">
      <text>
        <r>
          <rPr>
            <sz val="9"/>
            <color indexed="81"/>
            <rFont val="ＭＳ Ｐゴシック"/>
            <family val="3"/>
            <charset val="128"/>
          </rPr>
          <t>同上</t>
        </r>
      </text>
    </comment>
    <comment ref="P21" authorId="0" shapeId="0" xr:uid="{00000000-0006-0000-01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1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0000000-0006-0000-0100-000015000000}">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100-000016000000}">
      <text>
        <r>
          <rPr>
            <sz val="9"/>
            <color indexed="81"/>
            <rFont val="ＭＳ Ｐゴシック"/>
            <family val="3"/>
            <charset val="128"/>
          </rPr>
          <t>右上のフローから、自動的に計算されます。</t>
        </r>
      </text>
    </comment>
    <comment ref="P24" authorId="0" shapeId="0" xr:uid="{00000000-0006-0000-01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1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00000000-0006-0000-0100-000019000000}">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100-00001A000000}">
      <text>
        <r>
          <rPr>
            <sz val="9"/>
            <color indexed="81"/>
            <rFont val="ＭＳ Ｐゴシック"/>
            <family val="3"/>
            <charset val="128"/>
          </rPr>
          <t>右上のフローから、自動的に計算されます。</t>
        </r>
      </text>
    </comment>
    <comment ref="D26" authorId="0" shapeId="0" xr:uid="{945453F3-4547-44FA-A821-CC38D9099E02}">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100-00001C000000}">
      <text>
        <r>
          <rPr>
            <sz val="9"/>
            <color indexed="81"/>
            <rFont val="ＭＳ Ｐゴシック"/>
            <family val="3"/>
            <charset val="128"/>
          </rPr>
          <t>右上のフローから、自動的に計算されます。</t>
        </r>
      </text>
    </comment>
    <comment ref="D27" authorId="0" shapeId="0" xr:uid="{FC2246E5-18D1-4707-9770-536304CE7406}">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100-00001E000000}">
      <text>
        <r>
          <rPr>
            <sz val="9"/>
            <color indexed="81"/>
            <rFont val="ＭＳ Ｐゴシック"/>
            <family val="3"/>
            <charset val="128"/>
          </rPr>
          <t>右上のフローから、自動的に計算されます。</t>
        </r>
      </text>
    </comment>
    <comment ref="P27" authorId="0" shapeId="0" xr:uid="{00000000-0006-0000-0100-00001F000000}">
      <text>
        <r>
          <rPr>
            <sz val="9"/>
            <color indexed="81"/>
            <rFont val="ＭＳ Ｐゴシック"/>
            <family val="3"/>
            <charset val="128"/>
          </rPr>
          <t>下にあるＢ-1およびＢ-2から、自動的に計算されます。</t>
        </r>
      </text>
    </comment>
    <comment ref="AL27" authorId="0" shapeId="0" xr:uid="{00000000-0006-0000-0100-000020000000}">
      <text>
        <r>
          <rPr>
            <sz val="9"/>
            <color indexed="81"/>
            <rFont val="ＭＳ Ｐゴシック"/>
            <family val="3"/>
            <charset val="128"/>
          </rPr>
          <t>Ｂとｂの合計が自動的に計算されます。</t>
        </r>
      </text>
    </comment>
    <comment ref="AS27" authorId="0" shapeId="0" xr:uid="{00000000-0006-0000-01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7569AEA3-89BE-4144-BD9B-26B46AFA0203}">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100-000023000000}">
      <text>
        <r>
          <rPr>
            <sz val="9"/>
            <color indexed="81"/>
            <rFont val="ＭＳ Ｐゴシック"/>
            <family val="3"/>
            <charset val="128"/>
          </rPr>
          <t>右上のフローから、自動的に計算されます。</t>
        </r>
      </text>
    </comment>
    <comment ref="AA28" authorId="0" shapeId="0" xr:uid="{00000000-0006-0000-01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9A1F27AC-00B9-40E1-A84E-D8BCD143F76F}">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100-000026000000}">
      <text>
        <r>
          <rPr>
            <sz val="9"/>
            <color indexed="81"/>
            <rFont val="ＭＳ Ｐゴシック"/>
            <family val="3"/>
            <charset val="128"/>
          </rPr>
          <t>右上のフローから、自動的に計算されます。</t>
        </r>
      </text>
    </comment>
    <comment ref="AA29" authorId="0" shapeId="0" xr:uid="{00000000-0006-0000-0100-000027000000}">
      <text>
        <r>
          <rPr>
            <sz val="9"/>
            <color indexed="81"/>
            <rFont val="ＭＳ Ｐゴシック"/>
            <family val="3"/>
            <charset val="128"/>
          </rPr>
          <t>同上</t>
        </r>
      </text>
    </comment>
    <comment ref="D30" authorId="0" shapeId="0" xr:uid="{DAC03FE0-5B7D-42D2-AAC2-8FCAA4FFDCB6}">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100-000029000000}">
      <text>
        <r>
          <rPr>
            <sz val="9"/>
            <color indexed="81"/>
            <rFont val="ＭＳ Ｐゴシック"/>
            <family val="3"/>
            <charset val="128"/>
          </rPr>
          <t>右上のフローから、自動的に計算されます。</t>
        </r>
      </text>
    </comment>
    <comment ref="R30" authorId="0" shapeId="0" xr:uid="{00000000-0006-0000-0100-00002A000000}">
      <text>
        <r>
          <rPr>
            <sz val="9"/>
            <color indexed="81"/>
            <rFont val="ＭＳ Ｐゴシック"/>
            <family val="3"/>
            <charset val="128"/>
          </rPr>
          <t>右側にある3つの委託目的別内訳量から、自動的に計算されます。</t>
        </r>
      </text>
    </comment>
    <comment ref="AA30" authorId="0" shapeId="0" xr:uid="{00000000-0006-0000-0100-00002B000000}">
      <text>
        <r>
          <rPr>
            <sz val="9"/>
            <color indexed="81"/>
            <rFont val="ＭＳ Ｐゴシック"/>
            <family val="3"/>
            <charset val="128"/>
          </rPr>
          <t>同上</t>
        </r>
      </text>
    </comment>
    <comment ref="AL30" authorId="0" shapeId="0" xr:uid="{00000000-0006-0000-01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68A934DF-82B8-4D91-B90C-F5150DF14F5C}">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100-00002E000000}">
      <text>
        <r>
          <rPr>
            <sz val="9"/>
            <color indexed="81"/>
            <rFont val="ＭＳ Ｐゴシック"/>
            <family val="3"/>
            <charset val="128"/>
          </rPr>
          <t>右上のフローから、自動的に計算されます。</t>
        </r>
      </text>
    </comment>
    <comment ref="AS31" authorId="0" shapeId="0" xr:uid="{00000000-0006-0000-01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E9AE89DD-9A2B-4F6C-B766-BF8E95CDAC75}">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100-000031000000}">
      <text>
        <r>
          <rPr>
            <sz val="9"/>
            <color indexed="81"/>
            <rFont val="ＭＳ Ｐゴシック"/>
            <family val="3"/>
            <charset val="128"/>
          </rPr>
          <t>右上のフローから、自動的に計算されます。</t>
        </r>
      </text>
    </comment>
    <comment ref="D33" authorId="0" shapeId="0" xr:uid="{00000000-0006-0000-0100-000032000000}">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100-000033000000}">
      <text>
        <r>
          <rPr>
            <sz val="9"/>
            <color indexed="81"/>
            <rFont val="ＭＳ Ｐゴシック"/>
            <family val="3"/>
            <charset val="128"/>
          </rPr>
          <t>右上のフローから、自動的に計算されます。</t>
        </r>
      </text>
    </comment>
    <comment ref="R33" authorId="0" shapeId="0" xr:uid="{00000000-0006-0000-01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300-000001000000}">
      <text>
        <r>
          <rPr>
            <sz val="10"/>
            <color indexed="81"/>
            <rFont val="ＭＳ Ｐゴシック"/>
            <family val="3"/>
            <charset val="128"/>
          </rPr>
          <t>「表紙」シートで選択された○印が自動的に反映されます。</t>
        </r>
      </text>
    </comment>
    <comment ref="AU4" authorId="0" shapeId="0" xr:uid="{00000000-0006-0000-1300-000002000000}">
      <text>
        <r>
          <rPr>
            <sz val="10"/>
            <color indexed="81"/>
            <rFont val="ＭＳ Ｐゴシック"/>
            <family val="3"/>
            <charset val="128"/>
          </rPr>
          <t>「表紙」シートで選択された○印が自動的に反映されます。</t>
        </r>
      </text>
    </comment>
    <comment ref="AF5" authorId="0" shapeId="0" xr:uid="{00000000-0006-0000-1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3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3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3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3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3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300-00000C000000}">
      <text>
        <r>
          <rPr>
            <sz val="9"/>
            <color indexed="81"/>
            <rFont val="ＭＳ Ｐゴシック"/>
            <family val="3"/>
            <charset val="128"/>
          </rPr>
          <t>同上</t>
        </r>
      </text>
    </comment>
    <comment ref="P18" authorId="0" shapeId="0" xr:uid="{00000000-0006-0000-13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300-00000E000000}">
      <text>
        <r>
          <rPr>
            <sz val="9"/>
            <color indexed="81"/>
            <rFont val="ＭＳ Ｐゴシック"/>
            <family val="3"/>
            <charset val="128"/>
          </rPr>
          <t>⑧、⑨、※3及びｂの合計から自動的に計算されます。</t>
        </r>
      </text>
    </comment>
    <comment ref="AH18" authorId="0" shapeId="0" xr:uid="{00000000-0006-0000-1300-00000F000000}">
      <text>
        <r>
          <rPr>
            <sz val="9"/>
            <color indexed="81"/>
            <rFont val="ＭＳ Ｐゴシック"/>
            <family val="3"/>
            <charset val="128"/>
          </rPr>
          <t>右にあるｂ-1およびｂ-2から、自動的に計算されます。</t>
        </r>
      </text>
    </comment>
    <comment ref="AO18" authorId="0" shapeId="0" xr:uid="{00000000-0006-0000-1300-000010000000}">
      <text>
        <r>
          <rPr>
            <sz val="9"/>
            <color indexed="81"/>
            <rFont val="ＭＳ Ｐゴシック"/>
            <family val="3"/>
            <charset val="128"/>
          </rPr>
          <t>右側にある3つの委託目的別内訳量から、自動的に計算されます。</t>
        </r>
      </text>
    </comment>
    <comment ref="AU18" authorId="0" shapeId="0" xr:uid="{00000000-0006-0000-1300-000011000000}">
      <text>
        <r>
          <rPr>
            <sz val="9"/>
            <color indexed="81"/>
            <rFont val="ＭＳ Ｐゴシック"/>
            <family val="3"/>
            <charset val="128"/>
          </rPr>
          <t>同上</t>
        </r>
      </text>
    </comment>
    <comment ref="P21" authorId="0" shapeId="0" xr:uid="{00000000-0006-0000-13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3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F9BD64E0-7A20-4EDA-A3D5-ECDE8E0E3922}">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300-000016000000}">
      <text>
        <r>
          <rPr>
            <sz val="9"/>
            <color indexed="81"/>
            <rFont val="ＭＳ Ｐゴシック"/>
            <family val="3"/>
            <charset val="128"/>
          </rPr>
          <t>右上のフローから、自動的に計算されます。</t>
        </r>
      </text>
    </comment>
    <comment ref="P24" authorId="0" shapeId="0" xr:uid="{00000000-0006-0000-13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3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2DFEDAD1-37C9-4CB1-AC69-2939F6C1D571}">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300-00001A000000}">
      <text>
        <r>
          <rPr>
            <sz val="9"/>
            <color indexed="81"/>
            <rFont val="ＭＳ Ｐゴシック"/>
            <family val="3"/>
            <charset val="128"/>
          </rPr>
          <t>右上のフローから、自動的に計算されます。</t>
        </r>
      </text>
    </comment>
    <comment ref="D26" authorId="0" shapeId="0" xr:uid="{FA9B975B-A5BC-4467-9410-C2612F909E55}">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300-00001C000000}">
      <text>
        <r>
          <rPr>
            <sz val="9"/>
            <color indexed="81"/>
            <rFont val="ＭＳ Ｐゴシック"/>
            <family val="3"/>
            <charset val="128"/>
          </rPr>
          <t>右上のフローから、自動的に計算されます。</t>
        </r>
      </text>
    </comment>
    <comment ref="D27" authorId="0" shapeId="0" xr:uid="{0D1EC5BE-0456-4ADC-87F1-2A3B4EC17E0B}">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300-00001E000000}">
      <text>
        <r>
          <rPr>
            <sz val="9"/>
            <color indexed="81"/>
            <rFont val="ＭＳ Ｐゴシック"/>
            <family val="3"/>
            <charset val="128"/>
          </rPr>
          <t>右上のフローから、自動的に計算されます。</t>
        </r>
      </text>
    </comment>
    <comment ref="P27" authorId="0" shapeId="0" xr:uid="{00000000-0006-0000-1300-00001F000000}">
      <text>
        <r>
          <rPr>
            <sz val="9"/>
            <color indexed="81"/>
            <rFont val="ＭＳ Ｐゴシック"/>
            <family val="3"/>
            <charset val="128"/>
          </rPr>
          <t>下にあるＢ-1およびＢ-2から、自動的に計算されます。</t>
        </r>
      </text>
    </comment>
    <comment ref="AL27" authorId="0" shapeId="0" xr:uid="{00000000-0006-0000-1300-000020000000}">
      <text>
        <r>
          <rPr>
            <sz val="9"/>
            <color indexed="81"/>
            <rFont val="ＭＳ Ｐゴシック"/>
            <family val="3"/>
            <charset val="128"/>
          </rPr>
          <t>Ｂとｂの合計が自動的に計算されます。</t>
        </r>
      </text>
    </comment>
    <comment ref="AS27" authorId="0" shapeId="0" xr:uid="{00000000-0006-0000-13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1A2472F2-32CD-49EB-BAE8-2530BCAE82C4}">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300-000023000000}">
      <text>
        <r>
          <rPr>
            <sz val="9"/>
            <color indexed="81"/>
            <rFont val="ＭＳ Ｐゴシック"/>
            <family val="3"/>
            <charset val="128"/>
          </rPr>
          <t>右上のフローから、自動的に計算されます。</t>
        </r>
      </text>
    </comment>
    <comment ref="AA28" authorId="0" shapeId="0" xr:uid="{00000000-0006-0000-13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D98F2701-DA12-47AA-9DCC-DFC0027852FD}">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300-000026000000}">
      <text>
        <r>
          <rPr>
            <sz val="9"/>
            <color indexed="81"/>
            <rFont val="ＭＳ Ｐゴシック"/>
            <family val="3"/>
            <charset val="128"/>
          </rPr>
          <t>右上のフローから、自動的に計算されます。</t>
        </r>
      </text>
    </comment>
    <comment ref="AA29" authorId="0" shapeId="0" xr:uid="{00000000-0006-0000-1300-000027000000}">
      <text>
        <r>
          <rPr>
            <sz val="9"/>
            <color indexed="81"/>
            <rFont val="ＭＳ Ｐゴシック"/>
            <family val="3"/>
            <charset val="128"/>
          </rPr>
          <t>同上</t>
        </r>
      </text>
    </comment>
    <comment ref="D30" authorId="0" shapeId="0" xr:uid="{3EBDC551-ACD6-4764-9B9C-66F9DCA2B712}">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300-000029000000}">
      <text>
        <r>
          <rPr>
            <sz val="9"/>
            <color indexed="81"/>
            <rFont val="ＭＳ Ｐゴシック"/>
            <family val="3"/>
            <charset val="128"/>
          </rPr>
          <t>右上のフローから、自動的に計算されます。</t>
        </r>
      </text>
    </comment>
    <comment ref="R30" authorId="0" shapeId="0" xr:uid="{00000000-0006-0000-1300-00002A000000}">
      <text>
        <r>
          <rPr>
            <sz val="9"/>
            <color indexed="81"/>
            <rFont val="ＭＳ Ｐゴシック"/>
            <family val="3"/>
            <charset val="128"/>
          </rPr>
          <t>右側にある3つの委託目的別内訳量から、自動的に計算されます。</t>
        </r>
      </text>
    </comment>
    <comment ref="AA30" authorId="0" shapeId="0" xr:uid="{00000000-0006-0000-1300-00002B000000}">
      <text>
        <r>
          <rPr>
            <sz val="9"/>
            <color indexed="81"/>
            <rFont val="ＭＳ Ｐゴシック"/>
            <family val="3"/>
            <charset val="128"/>
          </rPr>
          <t>同上</t>
        </r>
      </text>
    </comment>
    <comment ref="AL30" authorId="0" shapeId="0" xr:uid="{00000000-0006-0000-13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09BCA4FD-293A-4185-915F-0D30CA6C767A}">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300-00002E000000}">
      <text>
        <r>
          <rPr>
            <sz val="9"/>
            <color indexed="81"/>
            <rFont val="ＭＳ Ｐゴシック"/>
            <family val="3"/>
            <charset val="128"/>
          </rPr>
          <t>右上のフローから、自動的に計算されます。</t>
        </r>
      </text>
    </comment>
    <comment ref="AS31" authorId="0" shapeId="0" xr:uid="{00000000-0006-0000-13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B428A9A-BCFE-4892-BB19-D3521B957EB7}">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300-000031000000}">
      <text>
        <r>
          <rPr>
            <sz val="9"/>
            <color indexed="81"/>
            <rFont val="ＭＳ Ｐゴシック"/>
            <family val="3"/>
            <charset val="128"/>
          </rPr>
          <t>右上のフローから、自動的に計算されます。</t>
        </r>
      </text>
    </comment>
    <comment ref="D33" authorId="0" shapeId="0" xr:uid="{167067E8-8F3C-4656-9CE3-A3DE4C875A7D}">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300-000033000000}">
      <text>
        <r>
          <rPr>
            <sz val="9"/>
            <color indexed="81"/>
            <rFont val="ＭＳ Ｐゴシック"/>
            <family val="3"/>
            <charset val="128"/>
          </rPr>
          <t>右上のフローから、自動的に計算されます。</t>
        </r>
      </text>
    </comment>
    <comment ref="R33" authorId="0" shapeId="0" xr:uid="{00000000-0006-0000-13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400-000001000000}">
      <text>
        <r>
          <rPr>
            <sz val="10"/>
            <color indexed="81"/>
            <rFont val="ＭＳ Ｐゴシック"/>
            <family val="3"/>
            <charset val="128"/>
          </rPr>
          <t>「表紙」シートで選択された○印が自動的に反映されます。</t>
        </r>
      </text>
    </comment>
    <comment ref="AU4" authorId="0" shapeId="0" xr:uid="{00000000-0006-0000-1400-000002000000}">
      <text>
        <r>
          <rPr>
            <sz val="10"/>
            <color indexed="81"/>
            <rFont val="ＭＳ Ｐゴシック"/>
            <family val="3"/>
            <charset val="128"/>
          </rPr>
          <t>「表紙」シートで選択された○印が自動的に反映されます。</t>
        </r>
      </text>
    </comment>
    <comment ref="AF5" authorId="0" shapeId="0" xr:uid="{00000000-0006-0000-1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4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4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4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4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4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400-00000C000000}">
      <text>
        <r>
          <rPr>
            <sz val="9"/>
            <color indexed="81"/>
            <rFont val="ＭＳ Ｐゴシック"/>
            <family val="3"/>
            <charset val="128"/>
          </rPr>
          <t>同上</t>
        </r>
      </text>
    </comment>
    <comment ref="P18" authorId="0" shapeId="0" xr:uid="{00000000-0006-0000-14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400-00000E000000}">
      <text>
        <r>
          <rPr>
            <sz val="9"/>
            <color indexed="81"/>
            <rFont val="ＭＳ Ｐゴシック"/>
            <family val="3"/>
            <charset val="128"/>
          </rPr>
          <t>⑧、⑨、※3及びｂの合計から自動的に計算されます。</t>
        </r>
      </text>
    </comment>
    <comment ref="AH18" authorId="0" shapeId="0" xr:uid="{00000000-0006-0000-1400-00000F000000}">
      <text>
        <r>
          <rPr>
            <sz val="9"/>
            <color indexed="81"/>
            <rFont val="ＭＳ Ｐゴシック"/>
            <family val="3"/>
            <charset val="128"/>
          </rPr>
          <t>右にあるｂ-1およびｂ-2から、自動的に計算されます。</t>
        </r>
      </text>
    </comment>
    <comment ref="AO18" authorId="0" shapeId="0" xr:uid="{00000000-0006-0000-1400-000010000000}">
      <text>
        <r>
          <rPr>
            <sz val="9"/>
            <color indexed="81"/>
            <rFont val="ＭＳ Ｐゴシック"/>
            <family val="3"/>
            <charset val="128"/>
          </rPr>
          <t>右側にある3つの委託目的別内訳量から、自動的に計算されます。</t>
        </r>
      </text>
    </comment>
    <comment ref="AU18" authorId="0" shapeId="0" xr:uid="{00000000-0006-0000-1400-000011000000}">
      <text>
        <r>
          <rPr>
            <sz val="9"/>
            <color indexed="81"/>
            <rFont val="ＭＳ Ｐゴシック"/>
            <family val="3"/>
            <charset val="128"/>
          </rPr>
          <t>同上</t>
        </r>
      </text>
    </comment>
    <comment ref="P21" authorId="0" shapeId="0" xr:uid="{00000000-0006-0000-14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4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8EC68D59-82E3-4724-B773-E26B1E6895B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400-000016000000}">
      <text>
        <r>
          <rPr>
            <sz val="9"/>
            <color indexed="81"/>
            <rFont val="ＭＳ Ｐゴシック"/>
            <family val="3"/>
            <charset val="128"/>
          </rPr>
          <t>右上のフローから、自動的に計算されます。</t>
        </r>
      </text>
    </comment>
    <comment ref="P24" authorId="0" shapeId="0" xr:uid="{00000000-0006-0000-14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4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8A023A5-67A4-4200-BCFE-D52CC571B46E}">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400-00001A000000}">
      <text>
        <r>
          <rPr>
            <sz val="9"/>
            <color indexed="81"/>
            <rFont val="ＭＳ Ｐゴシック"/>
            <family val="3"/>
            <charset val="128"/>
          </rPr>
          <t>右上のフローから、自動的に計算されます。</t>
        </r>
      </text>
    </comment>
    <comment ref="D26" authorId="0" shapeId="0" xr:uid="{7C260ECA-DE36-420A-9ABA-0DD07B7D552A}">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400-00001C000000}">
      <text>
        <r>
          <rPr>
            <sz val="9"/>
            <color indexed="81"/>
            <rFont val="ＭＳ Ｐゴシック"/>
            <family val="3"/>
            <charset val="128"/>
          </rPr>
          <t>右上のフローから、自動的に計算されます。</t>
        </r>
      </text>
    </comment>
    <comment ref="D27" authorId="0" shapeId="0" xr:uid="{D50A8278-4B84-47CB-ADB0-D8C7D5594275}">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400-00001E000000}">
      <text>
        <r>
          <rPr>
            <sz val="9"/>
            <color indexed="81"/>
            <rFont val="ＭＳ Ｐゴシック"/>
            <family val="3"/>
            <charset val="128"/>
          </rPr>
          <t>右上のフローから、自動的に計算されます。</t>
        </r>
      </text>
    </comment>
    <comment ref="P27" authorId="0" shapeId="0" xr:uid="{00000000-0006-0000-1400-00001F000000}">
      <text>
        <r>
          <rPr>
            <sz val="9"/>
            <color indexed="81"/>
            <rFont val="ＭＳ Ｐゴシック"/>
            <family val="3"/>
            <charset val="128"/>
          </rPr>
          <t>下にあるＢ-1およびＢ-2から、自動的に計算されます。</t>
        </r>
      </text>
    </comment>
    <comment ref="AL27" authorId="0" shapeId="0" xr:uid="{00000000-0006-0000-1400-000020000000}">
      <text>
        <r>
          <rPr>
            <sz val="9"/>
            <color indexed="81"/>
            <rFont val="ＭＳ Ｐゴシック"/>
            <family val="3"/>
            <charset val="128"/>
          </rPr>
          <t>Ｂとｂの合計が自動的に計算されます。</t>
        </r>
      </text>
    </comment>
    <comment ref="AS27" authorId="0" shapeId="0" xr:uid="{00000000-0006-0000-14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5372BA60-94C6-4F24-B998-BCC2BD00DE1C}">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400-000023000000}">
      <text>
        <r>
          <rPr>
            <sz val="9"/>
            <color indexed="81"/>
            <rFont val="ＭＳ Ｐゴシック"/>
            <family val="3"/>
            <charset val="128"/>
          </rPr>
          <t>右上のフローから、自動的に計算されます。</t>
        </r>
      </text>
    </comment>
    <comment ref="AA28" authorId="0" shapeId="0" xr:uid="{00000000-0006-0000-14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87334ABC-C4D0-4A22-8C8E-900F6220DAD6}">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400-000026000000}">
      <text>
        <r>
          <rPr>
            <sz val="9"/>
            <color indexed="81"/>
            <rFont val="ＭＳ Ｐゴシック"/>
            <family val="3"/>
            <charset val="128"/>
          </rPr>
          <t>右上のフローから、自動的に計算されます。</t>
        </r>
      </text>
    </comment>
    <comment ref="AA29" authorId="0" shapeId="0" xr:uid="{00000000-0006-0000-1400-000027000000}">
      <text>
        <r>
          <rPr>
            <sz val="9"/>
            <color indexed="81"/>
            <rFont val="ＭＳ Ｐゴシック"/>
            <family val="3"/>
            <charset val="128"/>
          </rPr>
          <t>同上</t>
        </r>
      </text>
    </comment>
    <comment ref="D30" authorId="0" shapeId="0" xr:uid="{7D9980EF-D1C1-4236-9243-23E658A7B6C6}">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400-000029000000}">
      <text>
        <r>
          <rPr>
            <sz val="9"/>
            <color indexed="81"/>
            <rFont val="ＭＳ Ｐゴシック"/>
            <family val="3"/>
            <charset val="128"/>
          </rPr>
          <t>右上のフローから、自動的に計算されます。</t>
        </r>
      </text>
    </comment>
    <comment ref="R30" authorId="0" shapeId="0" xr:uid="{00000000-0006-0000-1400-00002A000000}">
      <text>
        <r>
          <rPr>
            <sz val="9"/>
            <color indexed="81"/>
            <rFont val="ＭＳ Ｐゴシック"/>
            <family val="3"/>
            <charset val="128"/>
          </rPr>
          <t>右側にある3つの委託目的別内訳量から、自動的に計算されます。</t>
        </r>
      </text>
    </comment>
    <comment ref="AA30" authorId="0" shapeId="0" xr:uid="{00000000-0006-0000-1400-00002B000000}">
      <text>
        <r>
          <rPr>
            <sz val="9"/>
            <color indexed="81"/>
            <rFont val="ＭＳ Ｐゴシック"/>
            <family val="3"/>
            <charset val="128"/>
          </rPr>
          <t>同上</t>
        </r>
      </text>
    </comment>
    <comment ref="AL30" authorId="0" shapeId="0" xr:uid="{00000000-0006-0000-14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DA2E6DA4-1560-4200-9D2E-0628C0136691}">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400-00002E000000}">
      <text>
        <r>
          <rPr>
            <sz val="9"/>
            <color indexed="81"/>
            <rFont val="ＭＳ Ｐゴシック"/>
            <family val="3"/>
            <charset val="128"/>
          </rPr>
          <t>右上のフローから、自動的に計算されます。</t>
        </r>
      </text>
    </comment>
    <comment ref="AS31" authorId="0" shapeId="0" xr:uid="{00000000-0006-0000-14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D39F1921-33A4-419D-8CAB-8F6E51694B95}">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400-000031000000}">
      <text>
        <r>
          <rPr>
            <sz val="9"/>
            <color indexed="81"/>
            <rFont val="ＭＳ Ｐゴシック"/>
            <family val="3"/>
            <charset val="128"/>
          </rPr>
          <t>右上のフローから、自動的に計算されます。</t>
        </r>
      </text>
    </comment>
    <comment ref="D33" authorId="0" shapeId="0" xr:uid="{4B43F3BE-41C1-4FF0-9669-0547319B4565}">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400-000033000000}">
      <text>
        <r>
          <rPr>
            <sz val="9"/>
            <color indexed="81"/>
            <rFont val="ＭＳ Ｐゴシック"/>
            <family val="3"/>
            <charset val="128"/>
          </rPr>
          <t>右上のフローから、自動的に計算されます。</t>
        </r>
      </text>
    </comment>
    <comment ref="R33" authorId="0" shapeId="0" xr:uid="{00000000-0006-0000-14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200-000001000000}">
      <text>
        <r>
          <rPr>
            <sz val="10"/>
            <color indexed="81"/>
            <rFont val="ＭＳ Ｐゴシック"/>
            <family val="3"/>
            <charset val="128"/>
          </rPr>
          <t>「表紙」シートで選択された○印が自動的に反映されます。</t>
        </r>
      </text>
    </comment>
    <comment ref="AU4" authorId="0" shapeId="0" xr:uid="{00000000-0006-0000-0200-000002000000}">
      <text>
        <r>
          <rPr>
            <sz val="10"/>
            <color indexed="81"/>
            <rFont val="ＭＳ Ｐゴシック"/>
            <family val="3"/>
            <charset val="128"/>
          </rPr>
          <t>「表紙」シートで選択された○印が自動的に反映されます。</t>
        </r>
      </text>
    </comment>
    <comment ref="AF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2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2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2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2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2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200-00000C000000}">
      <text>
        <r>
          <rPr>
            <sz val="9"/>
            <color indexed="81"/>
            <rFont val="ＭＳ Ｐゴシック"/>
            <family val="3"/>
            <charset val="128"/>
          </rPr>
          <t>同上</t>
        </r>
      </text>
    </comment>
    <comment ref="P18" authorId="0" shapeId="0" xr:uid="{00000000-0006-0000-02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200-00000E000000}">
      <text>
        <r>
          <rPr>
            <sz val="9"/>
            <color indexed="81"/>
            <rFont val="ＭＳ Ｐゴシック"/>
            <family val="3"/>
            <charset val="128"/>
          </rPr>
          <t>⑧、⑨、※3及びｂの合計から自動的に計算されます。</t>
        </r>
      </text>
    </comment>
    <comment ref="AH18" authorId="0" shapeId="0" xr:uid="{00000000-0006-0000-0200-00000F000000}">
      <text>
        <r>
          <rPr>
            <sz val="9"/>
            <color indexed="81"/>
            <rFont val="ＭＳ Ｐゴシック"/>
            <family val="3"/>
            <charset val="128"/>
          </rPr>
          <t>右にあるｂ-1およびｂ-2から、自動的に計算されます。</t>
        </r>
      </text>
    </comment>
    <comment ref="AO18" authorId="0" shapeId="0" xr:uid="{00000000-0006-0000-0200-000010000000}">
      <text>
        <r>
          <rPr>
            <sz val="9"/>
            <color indexed="81"/>
            <rFont val="ＭＳ Ｐゴシック"/>
            <family val="3"/>
            <charset val="128"/>
          </rPr>
          <t>右側にある3つの委託目的別内訳量から、自動的に計算されます。</t>
        </r>
      </text>
    </comment>
    <comment ref="AU18" authorId="0" shapeId="0" xr:uid="{00000000-0006-0000-0200-000011000000}">
      <text>
        <r>
          <rPr>
            <sz val="9"/>
            <color indexed="81"/>
            <rFont val="ＭＳ Ｐゴシック"/>
            <family val="3"/>
            <charset val="128"/>
          </rPr>
          <t>同上</t>
        </r>
      </text>
    </comment>
    <comment ref="P21" authorId="0" shapeId="0" xr:uid="{00000000-0006-0000-02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2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A9EF0158-4CBC-47D0-ADC4-0670525305E4}">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200-000016000000}">
      <text>
        <r>
          <rPr>
            <sz val="9"/>
            <color indexed="81"/>
            <rFont val="ＭＳ Ｐゴシック"/>
            <family val="3"/>
            <charset val="128"/>
          </rPr>
          <t>右上のフローから、自動的に計算されます。</t>
        </r>
      </text>
    </comment>
    <comment ref="P24" authorId="0" shapeId="0" xr:uid="{00000000-0006-0000-02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2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E057D8F5-06F9-4CA2-B69B-95D4CA4F8F1B}">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200-00001A000000}">
      <text>
        <r>
          <rPr>
            <sz val="9"/>
            <color indexed="81"/>
            <rFont val="ＭＳ Ｐゴシック"/>
            <family val="3"/>
            <charset val="128"/>
          </rPr>
          <t>右上のフローから、自動的に計算されます。</t>
        </r>
      </text>
    </comment>
    <comment ref="D26" authorId="0" shapeId="0" xr:uid="{D096E08E-C0EA-4ACE-8D0A-F523965E6E37}">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200-00001C000000}">
      <text>
        <r>
          <rPr>
            <sz val="9"/>
            <color indexed="81"/>
            <rFont val="ＭＳ Ｐゴシック"/>
            <family val="3"/>
            <charset val="128"/>
          </rPr>
          <t>右上のフローから、自動的に計算されます。</t>
        </r>
      </text>
    </comment>
    <comment ref="D27" authorId="0" shapeId="0" xr:uid="{BE8AC2DD-88A7-4AF3-A079-DB7CB92192D8}">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200-00001E000000}">
      <text>
        <r>
          <rPr>
            <sz val="9"/>
            <color indexed="81"/>
            <rFont val="ＭＳ Ｐゴシック"/>
            <family val="3"/>
            <charset val="128"/>
          </rPr>
          <t>右上のフローから、自動的に計算されます。</t>
        </r>
      </text>
    </comment>
    <comment ref="P27" authorId="0" shapeId="0" xr:uid="{00000000-0006-0000-0200-00001F000000}">
      <text>
        <r>
          <rPr>
            <sz val="9"/>
            <color indexed="81"/>
            <rFont val="ＭＳ Ｐゴシック"/>
            <family val="3"/>
            <charset val="128"/>
          </rPr>
          <t>下にあるＢ-1およびＢ-2から、自動的に計算されます。</t>
        </r>
      </text>
    </comment>
    <comment ref="AL27" authorId="0" shapeId="0" xr:uid="{00000000-0006-0000-0200-000020000000}">
      <text>
        <r>
          <rPr>
            <sz val="9"/>
            <color indexed="81"/>
            <rFont val="ＭＳ Ｐゴシック"/>
            <family val="3"/>
            <charset val="128"/>
          </rPr>
          <t>Ｂとｂの合計が自動的に計算されます。</t>
        </r>
      </text>
    </comment>
    <comment ref="AS27" authorId="0" shapeId="0" xr:uid="{00000000-0006-0000-02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9C28F793-0F25-451B-9929-CDED7A5CD8B0}">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200-000023000000}">
      <text>
        <r>
          <rPr>
            <sz val="9"/>
            <color indexed="81"/>
            <rFont val="ＭＳ Ｐゴシック"/>
            <family val="3"/>
            <charset val="128"/>
          </rPr>
          <t>右上のフローから、自動的に計算されます。</t>
        </r>
      </text>
    </comment>
    <comment ref="AA28" authorId="0" shapeId="0" xr:uid="{00000000-0006-0000-02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F3714BD4-AD4F-4ADC-BDB5-1E39EFC24B0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200-000026000000}">
      <text>
        <r>
          <rPr>
            <sz val="9"/>
            <color indexed="81"/>
            <rFont val="ＭＳ Ｐゴシック"/>
            <family val="3"/>
            <charset val="128"/>
          </rPr>
          <t>右上のフローから、自動的に計算されます。</t>
        </r>
      </text>
    </comment>
    <comment ref="AA29" authorId="0" shapeId="0" xr:uid="{00000000-0006-0000-0200-000027000000}">
      <text>
        <r>
          <rPr>
            <sz val="9"/>
            <color indexed="81"/>
            <rFont val="ＭＳ Ｐゴシック"/>
            <family val="3"/>
            <charset val="128"/>
          </rPr>
          <t>同上</t>
        </r>
      </text>
    </comment>
    <comment ref="D30" authorId="0" shapeId="0" xr:uid="{99D6BEC4-5A3C-4E04-81F6-03505C6BF4B9}">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200-000029000000}">
      <text>
        <r>
          <rPr>
            <sz val="9"/>
            <color indexed="81"/>
            <rFont val="ＭＳ Ｐゴシック"/>
            <family val="3"/>
            <charset val="128"/>
          </rPr>
          <t>右上のフローから、自動的に計算されます。</t>
        </r>
      </text>
    </comment>
    <comment ref="R30" authorId="0" shapeId="0" xr:uid="{00000000-0006-0000-0200-00002A000000}">
      <text>
        <r>
          <rPr>
            <sz val="9"/>
            <color indexed="81"/>
            <rFont val="ＭＳ Ｐゴシック"/>
            <family val="3"/>
            <charset val="128"/>
          </rPr>
          <t>右側にある3つの委託目的別内訳量から、自動的に計算されます。</t>
        </r>
      </text>
    </comment>
    <comment ref="AA30" authorId="0" shapeId="0" xr:uid="{00000000-0006-0000-0200-00002B000000}">
      <text>
        <r>
          <rPr>
            <sz val="9"/>
            <color indexed="81"/>
            <rFont val="ＭＳ Ｐゴシック"/>
            <family val="3"/>
            <charset val="128"/>
          </rPr>
          <t>同上</t>
        </r>
      </text>
    </comment>
    <comment ref="AL30" authorId="0" shapeId="0" xr:uid="{00000000-0006-0000-02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F3B1057C-703E-47AC-859E-D9A1D538CFF2}">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200-00002E000000}">
      <text>
        <r>
          <rPr>
            <sz val="9"/>
            <color indexed="81"/>
            <rFont val="ＭＳ Ｐゴシック"/>
            <family val="3"/>
            <charset val="128"/>
          </rPr>
          <t>右上のフローから、自動的に計算されます。</t>
        </r>
      </text>
    </comment>
    <comment ref="AS31" authorId="0" shapeId="0" xr:uid="{00000000-0006-0000-02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99586DE0-4E8A-4BF0-861C-FB212099CCEE}">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200-000031000000}">
      <text>
        <r>
          <rPr>
            <sz val="9"/>
            <color indexed="81"/>
            <rFont val="ＭＳ Ｐゴシック"/>
            <family val="3"/>
            <charset val="128"/>
          </rPr>
          <t>右上のフローから、自動的に計算されます。</t>
        </r>
      </text>
    </comment>
    <comment ref="D33" authorId="0" shapeId="0" xr:uid="{826E14BB-4436-445D-8DA5-3B9E8C189CB9}">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200-000033000000}">
      <text>
        <r>
          <rPr>
            <sz val="9"/>
            <color indexed="81"/>
            <rFont val="ＭＳ Ｐゴシック"/>
            <family val="3"/>
            <charset val="128"/>
          </rPr>
          <t>右上のフローから、自動的に計算されます。</t>
        </r>
      </text>
    </comment>
    <comment ref="R33" authorId="0" shapeId="0" xr:uid="{00000000-0006-0000-02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300-000001000000}">
      <text>
        <r>
          <rPr>
            <sz val="10"/>
            <color indexed="81"/>
            <rFont val="ＭＳ Ｐゴシック"/>
            <family val="3"/>
            <charset val="128"/>
          </rPr>
          <t>「表紙」シートで選択された○印が自動的に反映されます。</t>
        </r>
      </text>
    </comment>
    <comment ref="AU4" authorId="0" shapeId="0" xr:uid="{00000000-0006-0000-0300-000002000000}">
      <text>
        <r>
          <rPr>
            <sz val="10"/>
            <color indexed="81"/>
            <rFont val="ＭＳ Ｐゴシック"/>
            <family val="3"/>
            <charset val="128"/>
          </rPr>
          <t>「表紙」シートで選択された○印が自動的に反映されます。</t>
        </r>
      </text>
    </comment>
    <comment ref="AF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3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3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3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3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3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300-00000C000000}">
      <text>
        <r>
          <rPr>
            <sz val="9"/>
            <color indexed="81"/>
            <rFont val="ＭＳ Ｐゴシック"/>
            <family val="3"/>
            <charset val="128"/>
          </rPr>
          <t>同上</t>
        </r>
      </text>
    </comment>
    <comment ref="P18" authorId="0" shapeId="0" xr:uid="{00000000-0006-0000-03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300-00000E000000}">
      <text>
        <r>
          <rPr>
            <sz val="9"/>
            <color indexed="81"/>
            <rFont val="ＭＳ Ｐゴシック"/>
            <family val="3"/>
            <charset val="128"/>
          </rPr>
          <t>⑧、⑨、※3及びｂの合計から自動的に計算されます。</t>
        </r>
      </text>
    </comment>
    <comment ref="AH18" authorId="0" shapeId="0" xr:uid="{00000000-0006-0000-0300-00000F000000}">
      <text>
        <r>
          <rPr>
            <sz val="9"/>
            <color indexed="81"/>
            <rFont val="ＭＳ Ｐゴシック"/>
            <family val="3"/>
            <charset val="128"/>
          </rPr>
          <t>右にあるｂ-1およびｂ-2から、自動的に計算されます。</t>
        </r>
      </text>
    </comment>
    <comment ref="AO18" authorId="0" shapeId="0" xr:uid="{00000000-0006-0000-0300-000010000000}">
      <text>
        <r>
          <rPr>
            <sz val="9"/>
            <color indexed="81"/>
            <rFont val="ＭＳ Ｐゴシック"/>
            <family val="3"/>
            <charset val="128"/>
          </rPr>
          <t>右側にある3つの委託目的別内訳量から、自動的に計算されます。</t>
        </r>
      </text>
    </comment>
    <comment ref="AU18" authorId="0" shapeId="0" xr:uid="{00000000-0006-0000-0300-000011000000}">
      <text>
        <r>
          <rPr>
            <sz val="9"/>
            <color indexed="81"/>
            <rFont val="ＭＳ Ｐゴシック"/>
            <family val="3"/>
            <charset val="128"/>
          </rPr>
          <t>同上</t>
        </r>
      </text>
    </comment>
    <comment ref="P21" authorId="0" shapeId="0" xr:uid="{00000000-0006-0000-03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3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CFE5EC0C-FBB3-40DF-9016-EEADD829596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300-000016000000}">
      <text>
        <r>
          <rPr>
            <sz val="9"/>
            <color indexed="81"/>
            <rFont val="ＭＳ Ｐゴシック"/>
            <family val="3"/>
            <charset val="128"/>
          </rPr>
          <t>右上のフローから、自動的に計算されます。</t>
        </r>
      </text>
    </comment>
    <comment ref="P24" authorId="0" shapeId="0" xr:uid="{00000000-0006-0000-03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3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358C7A56-E92A-4678-B9B6-A422564A4922}">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300-00001A000000}">
      <text>
        <r>
          <rPr>
            <sz val="9"/>
            <color indexed="81"/>
            <rFont val="ＭＳ Ｐゴシック"/>
            <family val="3"/>
            <charset val="128"/>
          </rPr>
          <t>右上のフローから、自動的に計算されます。</t>
        </r>
      </text>
    </comment>
    <comment ref="D26" authorId="0" shapeId="0" xr:uid="{5ACEBAAB-E2C6-480A-BB31-DAE29BB947AE}">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300-00001C000000}">
      <text>
        <r>
          <rPr>
            <sz val="9"/>
            <color indexed="81"/>
            <rFont val="ＭＳ Ｐゴシック"/>
            <family val="3"/>
            <charset val="128"/>
          </rPr>
          <t>右上のフローから、自動的に計算されます。</t>
        </r>
      </text>
    </comment>
    <comment ref="D27" authorId="0" shapeId="0" xr:uid="{C78674AE-E3D7-4C05-A43F-73E75D5408A5}">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300-00001E000000}">
      <text>
        <r>
          <rPr>
            <sz val="9"/>
            <color indexed="81"/>
            <rFont val="ＭＳ Ｐゴシック"/>
            <family val="3"/>
            <charset val="128"/>
          </rPr>
          <t>右上のフローから、自動的に計算されます。</t>
        </r>
      </text>
    </comment>
    <comment ref="P27" authorId="0" shapeId="0" xr:uid="{00000000-0006-0000-0300-00001F000000}">
      <text>
        <r>
          <rPr>
            <sz val="9"/>
            <color indexed="81"/>
            <rFont val="ＭＳ Ｐゴシック"/>
            <family val="3"/>
            <charset val="128"/>
          </rPr>
          <t>下にあるＢ-1およびＢ-2から、自動的に計算されます。</t>
        </r>
      </text>
    </comment>
    <comment ref="AL27" authorId="0" shapeId="0" xr:uid="{00000000-0006-0000-0300-000020000000}">
      <text>
        <r>
          <rPr>
            <sz val="9"/>
            <color indexed="81"/>
            <rFont val="ＭＳ Ｐゴシック"/>
            <family val="3"/>
            <charset val="128"/>
          </rPr>
          <t>Ｂとｂの合計が自動的に計算されます。</t>
        </r>
      </text>
    </comment>
    <comment ref="AS27" authorId="0" shapeId="0" xr:uid="{00000000-0006-0000-03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644FB86C-EFD9-4C2A-A216-5D9A99CE8A52}">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300-000023000000}">
      <text>
        <r>
          <rPr>
            <sz val="9"/>
            <color indexed="81"/>
            <rFont val="ＭＳ Ｐゴシック"/>
            <family val="3"/>
            <charset val="128"/>
          </rPr>
          <t>右上のフローから、自動的に計算されます。</t>
        </r>
      </text>
    </comment>
    <comment ref="AA28" authorId="0" shapeId="0" xr:uid="{00000000-0006-0000-03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A878960D-15F9-4E8E-97F1-9340B675B5CE}">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300-000026000000}">
      <text>
        <r>
          <rPr>
            <sz val="9"/>
            <color indexed="81"/>
            <rFont val="ＭＳ Ｐゴシック"/>
            <family val="3"/>
            <charset val="128"/>
          </rPr>
          <t>右上のフローから、自動的に計算されます。</t>
        </r>
      </text>
    </comment>
    <comment ref="AA29" authorId="0" shapeId="0" xr:uid="{00000000-0006-0000-0300-000027000000}">
      <text>
        <r>
          <rPr>
            <sz val="9"/>
            <color indexed="81"/>
            <rFont val="ＭＳ Ｐゴシック"/>
            <family val="3"/>
            <charset val="128"/>
          </rPr>
          <t>同上</t>
        </r>
      </text>
    </comment>
    <comment ref="D30" authorId="0" shapeId="0" xr:uid="{6A1E965E-9244-4BD0-AE5F-C76C7B902009}">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300-000029000000}">
      <text>
        <r>
          <rPr>
            <sz val="9"/>
            <color indexed="81"/>
            <rFont val="ＭＳ Ｐゴシック"/>
            <family val="3"/>
            <charset val="128"/>
          </rPr>
          <t>右上のフローから、自動的に計算されます。</t>
        </r>
      </text>
    </comment>
    <comment ref="R30" authorId="0" shapeId="0" xr:uid="{00000000-0006-0000-0300-00002A000000}">
      <text>
        <r>
          <rPr>
            <sz val="9"/>
            <color indexed="81"/>
            <rFont val="ＭＳ Ｐゴシック"/>
            <family val="3"/>
            <charset val="128"/>
          </rPr>
          <t>右側にある3つの委託目的別内訳量から、自動的に計算されます。</t>
        </r>
      </text>
    </comment>
    <comment ref="AA30" authorId="0" shapeId="0" xr:uid="{00000000-0006-0000-0300-00002B000000}">
      <text>
        <r>
          <rPr>
            <sz val="9"/>
            <color indexed="81"/>
            <rFont val="ＭＳ Ｐゴシック"/>
            <family val="3"/>
            <charset val="128"/>
          </rPr>
          <t>同上</t>
        </r>
      </text>
    </comment>
    <comment ref="AL30" authorId="0" shapeId="0" xr:uid="{00000000-0006-0000-03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82D6A303-EE9A-4A46-91A5-625D4D7A81F7}">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300-00002E000000}">
      <text>
        <r>
          <rPr>
            <sz val="9"/>
            <color indexed="81"/>
            <rFont val="ＭＳ Ｐゴシック"/>
            <family val="3"/>
            <charset val="128"/>
          </rPr>
          <t>右上のフローから、自動的に計算されます。</t>
        </r>
      </text>
    </comment>
    <comment ref="AS31" authorId="0" shapeId="0" xr:uid="{00000000-0006-0000-03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5F004FE7-0E6E-4EC9-8004-43D90E4AB5C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300-000031000000}">
      <text>
        <r>
          <rPr>
            <sz val="9"/>
            <color indexed="81"/>
            <rFont val="ＭＳ Ｐゴシック"/>
            <family val="3"/>
            <charset val="128"/>
          </rPr>
          <t>右上のフローから、自動的に計算されます。</t>
        </r>
      </text>
    </comment>
    <comment ref="D33" authorId="0" shapeId="0" xr:uid="{C196683D-9B66-4208-9806-A15DD585697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300-000033000000}">
      <text>
        <r>
          <rPr>
            <sz val="9"/>
            <color indexed="81"/>
            <rFont val="ＭＳ Ｐゴシック"/>
            <family val="3"/>
            <charset val="128"/>
          </rPr>
          <t>右上のフローから、自動的に計算されます。</t>
        </r>
      </text>
    </comment>
    <comment ref="R33" authorId="0" shapeId="0" xr:uid="{00000000-0006-0000-03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400-000001000000}">
      <text>
        <r>
          <rPr>
            <sz val="10"/>
            <color indexed="81"/>
            <rFont val="ＭＳ Ｐゴシック"/>
            <family val="3"/>
            <charset val="128"/>
          </rPr>
          <t>「表紙」シートで選択された○印が自動的に反映されます。</t>
        </r>
      </text>
    </comment>
    <comment ref="AU4" authorId="0" shapeId="0" xr:uid="{00000000-0006-0000-0400-000002000000}">
      <text>
        <r>
          <rPr>
            <sz val="10"/>
            <color indexed="81"/>
            <rFont val="ＭＳ Ｐゴシック"/>
            <family val="3"/>
            <charset val="128"/>
          </rPr>
          <t>「表紙」シートで選択された○印が自動的に反映されます。</t>
        </r>
      </text>
    </comment>
    <comment ref="AF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4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4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4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4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4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400-00000C000000}">
      <text>
        <r>
          <rPr>
            <sz val="9"/>
            <color indexed="81"/>
            <rFont val="ＭＳ Ｐゴシック"/>
            <family val="3"/>
            <charset val="128"/>
          </rPr>
          <t>同上</t>
        </r>
      </text>
    </comment>
    <comment ref="P18" authorId="0" shapeId="0" xr:uid="{00000000-0006-0000-04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400-00000E000000}">
      <text>
        <r>
          <rPr>
            <sz val="9"/>
            <color indexed="81"/>
            <rFont val="ＭＳ Ｐゴシック"/>
            <family val="3"/>
            <charset val="128"/>
          </rPr>
          <t>⑧、⑨、※3及びｂの合計から自動的に計算されます。</t>
        </r>
      </text>
    </comment>
    <comment ref="AH18" authorId="0" shapeId="0" xr:uid="{00000000-0006-0000-0400-00000F000000}">
      <text>
        <r>
          <rPr>
            <sz val="9"/>
            <color indexed="81"/>
            <rFont val="ＭＳ Ｐゴシック"/>
            <family val="3"/>
            <charset val="128"/>
          </rPr>
          <t>右にあるｂ-1およびｂ-2から、自動的に計算されます。</t>
        </r>
      </text>
    </comment>
    <comment ref="AO18" authorId="0" shapeId="0" xr:uid="{00000000-0006-0000-0400-000010000000}">
      <text>
        <r>
          <rPr>
            <sz val="9"/>
            <color indexed="81"/>
            <rFont val="ＭＳ Ｐゴシック"/>
            <family val="3"/>
            <charset val="128"/>
          </rPr>
          <t>右側にある3つの委託目的別内訳量から、自動的に計算されます。</t>
        </r>
      </text>
    </comment>
    <comment ref="AU18" authorId="0" shapeId="0" xr:uid="{00000000-0006-0000-0400-000011000000}">
      <text>
        <r>
          <rPr>
            <sz val="9"/>
            <color indexed="81"/>
            <rFont val="ＭＳ Ｐゴシック"/>
            <family val="3"/>
            <charset val="128"/>
          </rPr>
          <t>同上</t>
        </r>
      </text>
    </comment>
    <comment ref="P21" authorId="0" shapeId="0" xr:uid="{00000000-0006-0000-04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4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23A2A51-56AB-4F3B-8886-051F73D43B9A}">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400-000016000000}">
      <text>
        <r>
          <rPr>
            <sz val="9"/>
            <color indexed="81"/>
            <rFont val="ＭＳ Ｐゴシック"/>
            <family val="3"/>
            <charset val="128"/>
          </rPr>
          <t>右上のフローから、自動的に計算されます。</t>
        </r>
      </text>
    </comment>
    <comment ref="P24" authorId="0" shapeId="0" xr:uid="{00000000-0006-0000-04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4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3CD275D-9EB7-4673-9363-A32C6C2A8AB5}">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400-00001A000000}">
      <text>
        <r>
          <rPr>
            <sz val="9"/>
            <color indexed="81"/>
            <rFont val="ＭＳ Ｐゴシック"/>
            <family val="3"/>
            <charset val="128"/>
          </rPr>
          <t>右上のフローから、自動的に計算されます。</t>
        </r>
      </text>
    </comment>
    <comment ref="D26" authorId="0" shapeId="0" xr:uid="{07FFA481-AD4F-40BE-A9D7-F3BFEF928B00}">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400-00001C000000}">
      <text>
        <r>
          <rPr>
            <sz val="9"/>
            <color indexed="81"/>
            <rFont val="ＭＳ Ｐゴシック"/>
            <family val="3"/>
            <charset val="128"/>
          </rPr>
          <t>右上のフローから、自動的に計算されます。</t>
        </r>
      </text>
    </comment>
    <comment ref="D27" authorId="0" shapeId="0" xr:uid="{97FCCD5C-04E7-493C-A65F-44995928AE62}">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400-00001E000000}">
      <text>
        <r>
          <rPr>
            <sz val="9"/>
            <color indexed="81"/>
            <rFont val="ＭＳ Ｐゴシック"/>
            <family val="3"/>
            <charset val="128"/>
          </rPr>
          <t>右上のフローから、自動的に計算されます。</t>
        </r>
      </text>
    </comment>
    <comment ref="P27" authorId="0" shapeId="0" xr:uid="{00000000-0006-0000-0400-00001F000000}">
      <text>
        <r>
          <rPr>
            <sz val="9"/>
            <color indexed="81"/>
            <rFont val="ＭＳ Ｐゴシック"/>
            <family val="3"/>
            <charset val="128"/>
          </rPr>
          <t>下にあるＢ-1およびＢ-2から、自動的に計算されます。</t>
        </r>
      </text>
    </comment>
    <comment ref="AL27" authorId="0" shapeId="0" xr:uid="{00000000-0006-0000-0400-000020000000}">
      <text>
        <r>
          <rPr>
            <sz val="9"/>
            <color indexed="81"/>
            <rFont val="ＭＳ Ｐゴシック"/>
            <family val="3"/>
            <charset val="128"/>
          </rPr>
          <t>Ｂとｂの合計が自動的に計算されます。</t>
        </r>
      </text>
    </comment>
    <comment ref="AS27" authorId="0" shapeId="0" xr:uid="{00000000-0006-0000-04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74012F10-E78E-4688-A8A0-640CF6E5609E}">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400-000023000000}">
      <text>
        <r>
          <rPr>
            <sz val="9"/>
            <color indexed="81"/>
            <rFont val="ＭＳ Ｐゴシック"/>
            <family val="3"/>
            <charset val="128"/>
          </rPr>
          <t>右上のフローから、自動的に計算されます。</t>
        </r>
      </text>
    </comment>
    <comment ref="AA28" authorId="0" shapeId="0" xr:uid="{00000000-0006-0000-04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41749260-238A-4803-8BAA-9724BE4CCC6B}">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400-000026000000}">
      <text>
        <r>
          <rPr>
            <sz val="9"/>
            <color indexed="81"/>
            <rFont val="ＭＳ Ｐゴシック"/>
            <family val="3"/>
            <charset val="128"/>
          </rPr>
          <t>右上のフローから、自動的に計算されます。</t>
        </r>
      </text>
    </comment>
    <comment ref="AA29" authorId="0" shapeId="0" xr:uid="{00000000-0006-0000-0400-000027000000}">
      <text>
        <r>
          <rPr>
            <sz val="9"/>
            <color indexed="81"/>
            <rFont val="ＭＳ Ｐゴシック"/>
            <family val="3"/>
            <charset val="128"/>
          </rPr>
          <t>同上</t>
        </r>
      </text>
    </comment>
    <comment ref="D30" authorId="0" shapeId="0" xr:uid="{DE506EE1-80B1-488F-912C-915BA964117C}">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400-000029000000}">
      <text>
        <r>
          <rPr>
            <sz val="9"/>
            <color indexed="81"/>
            <rFont val="ＭＳ Ｐゴシック"/>
            <family val="3"/>
            <charset val="128"/>
          </rPr>
          <t>右上のフローから、自動的に計算されます。</t>
        </r>
      </text>
    </comment>
    <comment ref="R30" authorId="0" shapeId="0" xr:uid="{00000000-0006-0000-0400-00002A000000}">
      <text>
        <r>
          <rPr>
            <sz val="9"/>
            <color indexed="81"/>
            <rFont val="ＭＳ Ｐゴシック"/>
            <family val="3"/>
            <charset val="128"/>
          </rPr>
          <t>右側にある3つの委託目的別内訳量から、自動的に計算されます。</t>
        </r>
      </text>
    </comment>
    <comment ref="AA30" authorId="0" shapeId="0" xr:uid="{00000000-0006-0000-0400-00002B000000}">
      <text>
        <r>
          <rPr>
            <sz val="9"/>
            <color indexed="81"/>
            <rFont val="ＭＳ Ｐゴシック"/>
            <family val="3"/>
            <charset val="128"/>
          </rPr>
          <t>同上</t>
        </r>
      </text>
    </comment>
    <comment ref="AL30" authorId="0" shapeId="0" xr:uid="{00000000-0006-0000-04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BE480AE-3129-44FF-8A57-4098C96F724A}">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400-00002E000000}">
      <text>
        <r>
          <rPr>
            <sz val="9"/>
            <color indexed="81"/>
            <rFont val="ＭＳ Ｐゴシック"/>
            <family val="3"/>
            <charset val="128"/>
          </rPr>
          <t>右上のフローから、自動的に計算されます。</t>
        </r>
      </text>
    </comment>
    <comment ref="AS31" authorId="0" shapeId="0" xr:uid="{00000000-0006-0000-04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8AFE5BAA-25F4-4A46-A1D0-B05B40CCFA75}">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400-000031000000}">
      <text>
        <r>
          <rPr>
            <sz val="9"/>
            <color indexed="81"/>
            <rFont val="ＭＳ Ｐゴシック"/>
            <family val="3"/>
            <charset val="128"/>
          </rPr>
          <t>右上のフローから、自動的に計算されます。</t>
        </r>
      </text>
    </comment>
    <comment ref="D33" authorId="0" shapeId="0" xr:uid="{BB56A15E-CD3F-491C-BD56-8A4988529314}">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400-000033000000}">
      <text>
        <r>
          <rPr>
            <sz val="9"/>
            <color indexed="81"/>
            <rFont val="ＭＳ Ｐゴシック"/>
            <family val="3"/>
            <charset val="128"/>
          </rPr>
          <t>右上のフローから、自動的に計算されます。</t>
        </r>
      </text>
    </comment>
    <comment ref="R33" authorId="0" shapeId="0" xr:uid="{00000000-0006-0000-04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500-000001000000}">
      <text>
        <r>
          <rPr>
            <sz val="10"/>
            <color indexed="81"/>
            <rFont val="ＭＳ Ｐゴシック"/>
            <family val="3"/>
            <charset val="128"/>
          </rPr>
          <t>「表紙」シートで選択された○印が自動的に反映されます。</t>
        </r>
      </text>
    </comment>
    <comment ref="AU4" authorId="0" shapeId="0" xr:uid="{00000000-0006-0000-0500-000002000000}">
      <text>
        <r>
          <rPr>
            <sz val="10"/>
            <color indexed="81"/>
            <rFont val="ＭＳ Ｐゴシック"/>
            <family val="3"/>
            <charset val="128"/>
          </rPr>
          <t>「表紙」シートで選択された○印が自動的に反映されます。</t>
        </r>
      </text>
    </comment>
    <comment ref="AF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5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5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5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5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5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500-00000C000000}">
      <text>
        <r>
          <rPr>
            <sz val="9"/>
            <color indexed="81"/>
            <rFont val="ＭＳ Ｐゴシック"/>
            <family val="3"/>
            <charset val="128"/>
          </rPr>
          <t>同上</t>
        </r>
      </text>
    </comment>
    <comment ref="P18" authorId="0" shapeId="0" xr:uid="{00000000-0006-0000-05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500-00000E000000}">
      <text>
        <r>
          <rPr>
            <sz val="9"/>
            <color indexed="81"/>
            <rFont val="ＭＳ Ｐゴシック"/>
            <family val="3"/>
            <charset val="128"/>
          </rPr>
          <t>⑧、⑨、※3及びｂの合計から自動的に計算されます。</t>
        </r>
      </text>
    </comment>
    <comment ref="AH18" authorId="0" shapeId="0" xr:uid="{00000000-0006-0000-0500-00000F000000}">
      <text>
        <r>
          <rPr>
            <sz val="9"/>
            <color indexed="81"/>
            <rFont val="ＭＳ Ｐゴシック"/>
            <family val="3"/>
            <charset val="128"/>
          </rPr>
          <t>右にあるｂ-1およびｂ-2から、自動的に計算されます。</t>
        </r>
      </text>
    </comment>
    <comment ref="AO18" authorId="0" shapeId="0" xr:uid="{00000000-0006-0000-0500-000010000000}">
      <text>
        <r>
          <rPr>
            <sz val="9"/>
            <color indexed="81"/>
            <rFont val="ＭＳ Ｐゴシック"/>
            <family val="3"/>
            <charset val="128"/>
          </rPr>
          <t>右側にある3つの委託目的別内訳量から、自動的に計算されます。</t>
        </r>
      </text>
    </comment>
    <comment ref="AU18" authorId="0" shapeId="0" xr:uid="{00000000-0006-0000-0500-000011000000}">
      <text>
        <r>
          <rPr>
            <sz val="9"/>
            <color indexed="81"/>
            <rFont val="ＭＳ Ｐゴシック"/>
            <family val="3"/>
            <charset val="128"/>
          </rPr>
          <t>同上</t>
        </r>
      </text>
    </comment>
    <comment ref="P21" authorId="0" shapeId="0" xr:uid="{00000000-0006-0000-05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5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5EAFFC89-250A-4782-B2EE-567D6D63EC56}">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500-000016000000}">
      <text>
        <r>
          <rPr>
            <sz val="9"/>
            <color indexed="81"/>
            <rFont val="ＭＳ Ｐゴシック"/>
            <family val="3"/>
            <charset val="128"/>
          </rPr>
          <t>右上のフローから、自動的に計算されます。</t>
        </r>
      </text>
    </comment>
    <comment ref="P24" authorId="0" shapeId="0" xr:uid="{00000000-0006-0000-05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5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2E85A27F-9069-41FB-BEEE-45898412A04F}">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500-00001A000000}">
      <text>
        <r>
          <rPr>
            <sz val="9"/>
            <color indexed="81"/>
            <rFont val="ＭＳ Ｐゴシック"/>
            <family val="3"/>
            <charset val="128"/>
          </rPr>
          <t>右上のフローから、自動的に計算されます。</t>
        </r>
      </text>
    </comment>
    <comment ref="D26" authorId="0" shapeId="0" xr:uid="{56D0B58B-D7A6-4580-9F46-A37A1193C535}">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500-00001C000000}">
      <text>
        <r>
          <rPr>
            <sz val="9"/>
            <color indexed="81"/>
            <rFont val="ＭＳ Ｐゴシック"/>
            <family val="3"/>
            <charset val="128"/>
          </rPr>
          <t>右上のフローから、自動的に計算されます。</t>
        </r>
      </text>
    </comment>
    <comment ref="D27" authorId="0" shapeId="0" xr:uid="{B43655AF-B64F-4EB2-8C6A-7A2DC65C9FE8}">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500-00001E000000}">
      <text>
        <r>
          <rPr>
            <sz val="9"/>
            <color indexed="81"/>
            <rFont val="ＭＳ Ｐゴシック"/>
            <family val="3"/>
            <charset val="128"/>
          </rPr>
          <t>右上のフローから、自動的に計算されます。</t>
        </r>
      </text>
    </comment>
    <comment ref="P27" authorId="0" shapeId="0" xr:uid="{00000000-0006-0000-0500-00001F000000}">
      <text>
        <r>
          <rPr>
            <sz val="9"/>
            <color indexed="81"/>
            <rFont val="ＭＳ Ｐゴシック"/>
            <family val="3"/>
            <charset val="128"/>
          </rPr>
          <t>下にあるＢ-1およびＢ-2から、自動的に計算されます。</t>
        </r>
      </text>
    </comment>
    <comment ref="AL27" authorId="0" shapeId="0" xr:uid="{00000000-0006-0000-0500-000020000000}">
      <text>
        <r>
          <rPr>
            <sz val="9"/>
            <color indexed="81"/>
            <rFont val="ＭＳ Ｐゴシック"/>
            <family val="3"/>
            <charset val="128"/>
          </rPr>
          <t>Ｂとｂの合計が自動的に計算されます。</t>
        </r>
      </text>
    </comment>
    <comment ref="AS27" authorId="0" shapeId="0" xr:uid="{00000000-0006-0000-05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C7523DE2-6B8C-4808-A15C-19BA8B529CE7}">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500-000023000000}">
      <text>
        <r>
          <rPr>
            <sz val="9"/>
            <color indexed="81"/>
            <rFont val="ＭＳ Ｐゴシック"/>
            <family val="3"/>
            <charset val="128"/>
          </rPr>
          <t>右上のフローから、自動的に計算されます。</t>
        </r>
      </text>
    </comment>
    <comment ref="AA28" authorId="0" shapeId="0" xr:uid="{00000000-0006-0000-05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2EA978E1-7264-4707-B5D1-BCAA93F1C374}">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500-000026000000}">
      <text>
        <r>
          <rPr>
            <sz val="9"/>
            <color indexed="81"/>
            <rFont val="ＭＳ Ｐゴシック"/>
            <family val="3"/>
            <charset val="128"/>
          </rPr>
          <t>右上のフローから、自動的に計算されます。</t>
        </r>
      </text>
    </comment>
    <comment ref="AA29" authorId="0" shapeId="0" xr:uid="{00000000-0006-0000-0500-000027000000}">
      <text>
        <r>
          <rPr>
            <sz val="9"/>
            <color indexed="81"/>
            <rFont val="ＭＳ Ｐゴシック"/>
            <family val="3"/>
            <charset val="128"/>
          </rPr>
          <t>同上</t>
        </r>
      </text>
    </comment>
    <comment ref="D30" authorId="0" shapeId="0" xr:uid="{CFEE8340-8592-4465-9C17-E33745F10FC8}">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500-000029000000}">
      <text>
        <r>
          <rPr>
            <sz val="9"/>
            <color indexed="81"/>
            <rFont val="ＭＳ Ｐゴシック"/>
            <family val="3"/>
            <charset val="128"/>
          </rPr>
          <t>右上のフローから、自動的に計算されます。</t>
        </r>
      </text>
    </comment>
    <comment ref="R30" authorId="0" shapeId="0" xr:uid="{00000000-0006-0000-0500-00002A000000}">
      <text>
        <r>
          <rPr>
            <sz val="9"/>
            <color indexed="81"/>
            <rFont val="ＭＳ Ｐゴシック"/>
            <family val="3"/>
            <charset val="128"/>
          </rPr>
          <t>右側にある3つの委託目的別内訳量から、自動的に計算されます。</t>
        </r>
      </text>
    </comment>
    <comment ref="AA30" authorId="0" shapeId="0" xr:uid="{00000000-0006-0000-0500-00002B000000}">
      <text>
        <r>
          <rPr>
            <sz val="9"/>
            <color indexed="81"/>
            <rFont val="ＭＳ Ｐゴシック"/>
            <family val="3"/>
            <charset val="128"/>
          </rPr>
          <t>同上</t>
        </r>
      </text>
    </comment>
    <comment ref="AL30" authorId="0" shapeId="0" xr:uid="{00000000-0006-0000-05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1337383A-933B-41AC-B2C3-7B4F7107A599}">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500-00002E000000}">
      <text>
        <r>
          <rPr>
            <sz val="9"/>
            <color indexed="81"/>
            <rFont val="ＭＳ Ｐゴシック"/>
            <family val="3"/>
            <charset val="128"/>
          </rPr>
          <t>右上のフローから、自動的に計算されます。</t>
        </r>
      </text>
    </comment>
    <comment ref="AS31" authorId="0" shapeId="0" xr:uid="{00000000-0006-0000-05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0E00E970-DC32-48DE-A9E8-BBAFB0AEC78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500-000031000000}">
      <text>
        <r>
          <rPr>
            <sz val="9"/>
            <color indexed="81"/>
            <rFont val="ＭＳ Ｐゴシック"/>
            <family val="3"/>
            <charset val="128"/>
          </rPr>
          <t>右上のフローから、自動的に計算されます。</t>
        </r>
      </text>
    </comment>
    <comment ref="D33" authorId="0" shapeId="0" xr:uid="{931E29C7-8D78-4EE9-B51B-E2B9E031B1FB}">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500-000033000000}">
      <text>
        <r>
          <rPr>
            <sz val="9"/>
            <color indexed="81"/>
            <rFont val="ＭＳ Ｐゴシック"/>
            <family val="3"/>
            <charset val="128"/>
          </rPr>
          <t>右上のフローから、自動的に計算されます。</t>
        </r>
      </text>
    </comment>
    <comment ref="R33" authorId="0" shapeId="0" xr:uid="{00000000-0006-0000-05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600-000001000000}">
      <text>
        <r>
          <rPr>
            <sz val="10"/>
            <color indexed="81"/>
            <rFont val="ＭＳ Ｐゴシック"/>
            <family val="3"/>
            <charset val="128"/>
          </rPr>
          <t>「表紙」シートで選択された○印が自動的に反映されます。</t>
        </r>
      </text>
    </comment>
    <comment ref="AU4" authorId="0" shapeId="0" xr:uid="{00000000-0006-0000-0600-000002000000}">
      <text>
        <r>
          <rPr>
            <sz val="10"/>
            <color indexed="81"/>
            <rFont val="ＭＳ Ｐゴシック"/>
            <family val="3"/>
            <charset val="128"/>
          </rPr>
          <t>「表紙」シートで選択された○印が自動的に反映されます。</t>
        </r>
      </text>
    </comment>
    <comment ref="AF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6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6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6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6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6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600-00000C000000}">
      <text>
        <r>
          <rPr>
            <sz val="9"/>
            <color indexed="81"/>
            <rFont val="ＭＳ Ｐゴシック"/>
            <family val="3"/>
            <charset val="128"/>
          </rPr>
          <t>同上</t>
        </r>
      </text>
    </comment>
    <comment ref="P18" authorId="0" shapeId="0" xr:uid="{00000000-0006-0000-06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600-00000E000000}">
      <text>
        <r>
          <rPr>
            <sz val="9"/>
            <color indexed="81"/>
            <rFont val="ＭＳ Ｐゴシック"/>
            <family val="3"/>
            <charset val="128"/>
          </rPr>
          <t>⑧、⑨、※3及びｂの合計から自動的に計算されます。</t>
        </r>
      </text>
    </comment>
    <comment ref="AH18" authorId="0" shapeId="0" xr:uid="{00000000-0006-0000-0600-00000F000000}">
      <text>
        <r>
          <rPr>
            <sz val="9"/>
            <color indexed="81"/>
            <rFont val="ＭＳ Ｐゴシック"/>
            <family val="3"/>
            <charset val="128"/>
          </rPr>
          <t>右にあるｂ-1およびｂ-2から、自動的に計算されます。</t>
        </r>
      </text>
    </comment>
    <comment ref="AO18" authorId="0" shapeId="0" xr:uid="{00000000-0006-0000-0600-000010000000}">
      <text>
        <r>
          <rPr>
            <sz val="9"/>
            <color indexed="81"/>
            <rFont val="ＭＳ Ｐゴシック"/>
            <family val="3"/>
            <charset val="128"/>
          </rPr>
          <t>右側にある3つの委託目的別内訳量から、自動的に計算されます。</t>
        </r>
      </text>
    </comment>
    <comment ref="AU18" authorId="0" shapeId="0" xr:uid="{00000000-0006-0000-0600-000011000000}">
      <text>
        <r>
          <rPr>
            <sz val="9"/>
            <color indexed="81"/>
            <rFont val="ＭＳ Ｐゴシック"/>
            <family val="3"/>
            <charset val="128"/>
          </rPr>
          <t>同上</t>
        </r>
      </text>
    </comment>
    <comment ref="P21" authorId="0" shapeId="0" xr:uid="{00000000-0006-0000-06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6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581F8267-1705-418C-A95D-18755F0CA931}">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600-000016000000}">
      <text>
        <r>
          <rPr>
            <sz val="9"/>
            <color indexed="81"/>
            <rFont val="ＭＳ Ｐゴシック"/>
            <family val="3"/>
            <charset val="128"/>
          </rPr>
          <t>右上のフローから、自動的に計算されます。</t>
        </r>
      </text>
    </comment>
    <comment ref="P24" authorId="0" shapeId="0" xr:uid="{00000000-0006-0000-06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6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4BC72067-48D6-4A0E-9653-0E0EC8D7068E}">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600-00001A000000}">
      <text>
        <r>
          <rPr>
            <sz val="9"/>
            <color indexed="81"/>
            <rFont val="ＭＳ Ｐゴシック"/>
            <family val="3"/>
            <charset val="128"/>
          </rPr>
          <t>右上のフローから、自動的に計算されます。</t>
        </r>
      </text>
    </comment>
    <comment ref="D26" authorId="0" shapeId="0" xr:uid="{42DC24F1-64C5-4066-9804-BA2DD0BC97FD}">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600-00001C000000}">
      <text>
        <r>
          <rPr>
            <sz val="9"/>
            <color indexed="81"/>
            <rFont val="ＭＳ Ｐゴシック"/>
            <family val="3"/>
            <charset val="128"/>
          </rPr>
          <t>右上のフローから、自動的に計算されます。</t>
        </r>
      </text>
    </comment>
    <comment ref="D27" authorId="0" shapeId="0" xr:uid="{7C0A95F6-AA8A-470C-9885-84CA6D02A34C}">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600-00001E000000}">
      <text>
        <r>
          <rPr>
            <sz val="9"/>
            <color indexed="81"/>
            <rFont val="ＭＳ Ｐゴシック"/>
            <family val="3"/>
            <charset val="128"/>
          </rPr>
          <t>右上のフローから、自動的に計算されます。</t>
        </r>
      </text>
    </comment>
    <comment ref="P27" authorId="0" shapeId="0" xr:uid="{00000000-0006-0000-0600-00001F000000}">
      <text>
        <r>
          <rPr>
            <sz val="9"/>
            <color indexed="81"/>
            <rFont val="ＭＳ Ｐゴシック"/>
            <family val="3"/>
            <charset val="128"/>
          </rPr>
          <t>下にあるＢ-1およびＢ-2から、自動的に計算されます。</t>
        </r>
      </text>
    </comment>
    <comment ref="AL27" authorId="0" shapeId="0" xr:uid="{00000000-0006-0000-0600-000020000000}">
      <text>
        <r>
          <rPr>
            <sz val="9"/>
            <color indexed="81"/>
            <rFont val="ＭＳ Ｐゴシック"/>
            <family val="3"/>
            <charset val="128"/>
          </rPr>
          <t>Ｂとｂの合計が自動的に計算されます。</t>
        </r>
      </text>
    </comment>
    <comment ref="AS27" authorId="0" shapeId="0" xr:uid="{00000000-0006-0000-06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FFBC81BF-CBFB-4C86-93BF-1AA447AD5A77}">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600-000023000000}">
      <text>
        <r>
          <rPr>
            <sz val="9"/>
            <color indexed="81"/>
            <rFont val="ＭＳ Ｐゴシック"/>
            <family val="3"/>
            <charset val="128"/>
          </rPr>
          <t>右上のフローから、自動的に計算されます。</t>
        </r>
      </text>
    </comment>
    <comment ref="AA28" authorId="0" shapeId="0" xr:uid="{00000000-0006-0000-06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BD92E353-625D-4894-9C11-38379AE79BF1}">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600-000026000000}">
      <text>
        <r>
          <rPr>
            <sz val="9"/>
            <color indexed="81"/>
            <rFont val="ＭＳ Ｐゴシック"/>
            <family val="3"/>
            <charset val="128"/>
          </rPr>
          <t>右上のフローから、自動的に計算されます。</t>
        </r>
      </text>
    </comment>
    <comment ref="AA29" authorId="0" shapeId="0" xr:uid="{00000000-0006-0000-0600-000027000000}">
      <text>
        <r>
          <rPr>
            <sz val="9"/>
            <color indexed="81"/>
            <rFont val="ＭＳ Ｐゴシック"/>
            <family val="3"/>
            <charset val="128"/>
          </rPr>
          <t>同上</t>
        </r>
      </text>
    </comment>
    <comment ref="D30" authorId="0" shapeId="0" xr:uid="{8DA62562-9553-4C74-9F43-515B0948B79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600-000029000000}">
      <text>
        <r>
          <rPr>
            <sz val="9"/>
            <color indexed="81"/>
            <rFont val="ＭＳ Ｐゴシック"/>
            <family val="3"/>
            <charset val="128"/>
          </rPr>
          <t>右上のフローから、自動的に計算されます。</t>
        </r>
      </text>
    </comment>
    <comment ref="R30" authorId="0" shapeId="0" xr:uid="{00000000-0006-0000-0600-00002A000000}">
      <text>
        <r>
          <rPr>
            <sz val="9"/>
            <color indexed="81"/>
            <rFont val="ＭＳ Ｐゴシック"/>
            <family val="3"/>
            <charset val="128"/>
          </rPr>
          <t>右側にある3つの委託目的別内訳量から、自動的に計算されます。</t>
        </r>
      </text>
    </comment>
    <comment ref="AA30" authorId="0" shapeId="0" xr:uid="{00000000-0006-0000-0600-00002B000000}">
      <text>
        <r>
          <rPr>
            <sz val="9"/>
            <color indexed="81"/>
            <rFont val="ＭＳ Ｐゴシック"/>
            <family val="3"/>
            <charset val="128"/>
          </rPr>
          <t>同上</t>
        </r>
      </text>
    </comment>
    <comment ref="AL30" authorId="0" shapeId="0" xr:uid="{00000000-0006-0000-06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D0EF2853-174D-4074-A78A-89C7E266185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600-00002E000000}">
      <text>
        <r>
          <rPr>
            <sz val="9"/>
            <color indexed="81"/>
            <rFont val="ＭＳ Ｐゴシック"/>
            <family val="3"/>
            <charset val="128"/>
          </rPr>
          <t>右上のフローから、自動的に計算されます。</t>
        </r>
      </text>
    </comment>
    <comment ref="AS31" authorId="0" shapeId="0" xr:uid="{00000000-0006-0000-06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82F4E0CA-F736-411C-A491-8AC8931DFC4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600-000031000000}">
      <text>
        <r>
          <rPr>
            <sz val="9"/>
            <color indexed="81"/>
            <rFont val="ＭＳ Ｐゴシック"/>
            <family val="3"/>
            <charset val="128"/>
          </rPr>
          <t>右上のフローから、自動的に計算されます。</t>
        </r>
      </text>
    </comment>
    <comment ref="D33" authorId="0" shapeId="0" xr:uid="{D99F1B9B-074A-42D6-A376-F87F20A4580F}">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600-000033000000}">
      <text>
        <r>
          <rPr>
            <sz val="9"/>
            <color indexed="81"/>
            <rFont val="ＭＳ Ｐゴシック"/>
            <family val="3"/>
            <charset val="128"/>
          </rPr>
          <t>右上のフローから、自動的に計算されます。</t>
        </r>
      </text>
    </comment>
    <comment ref="R33" authorId="0" shapeId="0" xr:uid="{00000000-0006-0000-06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700-000001000000}">
      <text>
        <r>
          <rPr>
            <sz val="10"/>
            <color indexed="81"/>
            <rFont val="ＭＳ Ｐゴシック"/>
            <family val="3"/>
            <charset val="128"/>
          </rPr>
          <t>「表紙」シートで選択された○印が自動的に反映されます。</t>
        </r>
      </text>
    </comment>
    <comment ref="AU4" authorId="0" shapeId="0" xr:uid="{00000000-0006-0000-0700-000002000000}">
      <text>
        <r>
          <rPr>
            <sz val="10"/>
            <color indexed="81"/>
            <rFont val="ＭＳ Ｐゴシック"/>
            <family val="3"/>
            <charset val="128"/>
          </rPr>
          <t>「表紙」シートで選択された○印が自動的に反映されます。</t>
        </r>
      </text>
    </comment>
    <comment ref="AF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7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7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7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7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7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700-00000C000000}">
      <text>
        <r>
          <rPr>
            <sz val="9"/>
            <color indexed="81"/>
            <rFont val="ＭＳ Ｐゴシック"/>
            <family val="3"/>
            <charset val="128"/>
          </rPr>
          <t>同上</t>
        </r>
      </text>
    </comment>
    <comment ref="P18" authorId="0" shapeId="0" xr:uid="{00000000-0006-0000-07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700-00000E000000}">
      <text>
        <r>
          <rPr>
            <sz val="9"/>
            <color indexed="81"/>
            <rFont val="ＭＳ Ｐゴシック"/>
            <family val="3"/>
            <charset val="128"/>
          </rPr>
          <t>⑧、⑨、※3及びｂの合計から自動的に計算されます。</t>
        </r>
      </text>
    </comment>
    <comment ref="AH18" authorId="0" shapeId="0" xr:uid="{00000000-0006-0000-0700-00000F000000}">
      <text>
        <r>
          <rPr>
            <sz val="9"/>
            <color indexed="81"/>
            <rFont val="ＭＳ Ｐゴシック"/>
            <family val="3"/>
            <charset val="128"/>
          </rPr>
          <t>右にあるｂ-1およびｂ-2から、自動的に計算されます。</t>
        </r>
      </text>
    </comment>
    <comment ref="AO18" authorId="0" shapeId="0" xr:uid="{00000000-0006-0000-0700-000010000000}">
      <text>
        <r>
          <rPr>
            <sz val="9"/>
            <color indexed="81"/>
            <rFont val="ＭＳ Ｐゴシック"/>
            <family val="3"/>
            <charset val="128"/>
          </rPr>
          <t>右側にある3つの委託目的別内訳量から、自動的に計算されます。</t>
        </r>
      </text>
    </comment>
    <comment ref="AU18" authorId="0" shapeId="0" xr:uid="{00000000-0006-0000-0700-000011000000}">
      <text>
        <r>
          <rPr>
            <sz val="9"/>
            <color indexed="81"/>
            <rFont val="ＭＳ Ｐゴシック"/>
            <family val="3"/>
            <charset val="128"/>
          </rPr>
          <t>同上</t>
        </r>
      </text>
    </comment>
    <comment ref="P21" authorId="0" shapeId="0" xr:uid="{00000000-0006-0000-07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7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CF705428-E044-4461-86D0-FD548A7E4E7B}">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700-000016000000}">
      <text>
        <r>
          <rPr>
            <sz val="9"/>
            <color indexed="81"/>
            <rFont val="ＭＳ Ｐゴシック"/>
            <family val="3"/>
            <charset val="128"/>
          </rPr>
          <t>右上のフローから、自動的に計算されます。</t>
        </r>
      </text>
    </comment>
    <comment ref="P24" authorId="0" shapeId="0" xr:uid="{00000000-0006-0000-07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7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708EAAC-695D-4CC8-BB04-D3822BC522E4}">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700-00001A000000}">
      <text>
        <r>
          <rPr>
            <sz val="9"/>
            <color indexed="81"/>
            <rFont val="ＭＳ Ｐゴシック"/>
            <family val="3"/>
            <charset val="128"/>
          </rPr>
          <t>右上のフローから、自動的に計算されます。</t>
        </r>
      </text>
    </comment>
    <comment ref="D26" authorId="0" shapeId="0" xr:uid="{9148AC4B-30EC-4DE5-A49D-0777709E47CA}">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700-00001C000000}">
      <text>
        <r>
          <rPr>
            <sz val="9"/>
            <color indexed="81"/>
            <rFont val="ＭＳ Ｐゴシック"/>
            <family val="3"/>
            <charset val="128"/>
          </rPr>
          <t>右上のフローから、自動的に計算されます。</t>
        </r>
      </text>
    </comment>
    <comment ref="D27" authorId="0" shapeId="0" xr:uid="{3E6A2171-2DA7-488A-87CF-B93EA354253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700-00001E000000}">
      <text>
        <r>
          <rPr>
            <sz val="9"/>
            <color indexed="81"/>
            <rFont val="ＭＳ Ｐゴシック"/>
            <family val="3"/>
            <charset val="128"/>
          </rPr>
          <t>右上のフローから、自動的に計算されます。</t>
        </r>
      </text>
    </comment>
    <comment ref="P27" authorId="0" shapeId="0" xr:uid="{00000000-0006-0000-0700-00001F000000}">
      <text>
        <r>
          <rPr>
            <sz val="9"/>
            <color indexed="81"/>
            <rFont val="ＭＳ Ｐゴシック"/>
            <family val="3"/>
            <charset val="128"/>
          </rPr>
          <t>下にあるＢ-1およびＢ-2から、自動的に計算されます。</t>
        </r>
      </text>
    </comment>
    <comment ref="AL27" authorId="0" shapeId="0" xr:uid="{00000000-0006-0000-0700-000020000000}">
      <text>
        <r>
          <rPr>
            <sz val="9"/>
            <color indexed="81"/>
            <rFont val="ＭＳ Ｐゴシック"/>
            <family val="3"/>
            <charset val="128"/>
          </rPr>
          <t>Ｂとｂの合計が自動的に計算されます。</t>
        </r>
      </text>
    </comment>
    <comment ref="AS27" authorId="0" shapeId="0" xr:uid="{00000000-0006-0000-07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F852E85D-A8B9-489C-A9B6-90045DDE96FC}">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700-000023000000}">
      <text>
        <r>
          <rPr>
            <sz val="9"/>
            <color indexed="81"/>
            <rFont val="ＭＳ Ｐゴシック"/>
            <family val="3"/>
            <charset val="128"/>
          </rPr>
          <t>右上のフローから、自動的に計算されます。</t>
        </r>
      </text>
    </comment>
    <comment ref="AA28" authorId="0" shapeId="0" xr:uid="{00000000-0006-0000-07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E5500216-E521-426B-88AF-330D9CD4D65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700-000026000000}">
      <text>
        <r>
          <rPr>
            <sz val="9"/>
            <color indexed="81"/>
            <rFont val="ＭＳ Ｐゴシック"/>
            <family val="3"/>
            <charset val="128"/>
          </rPr>
          <t>右上のフローから、自動的に計算されます。</t>
        </r>
      </text>
    </comment>
    <comment ref="AA29" authorId="0" shapeId="0" xr:uid="{00000000-0006-0000-0700-000027000000}">
      <text>
        <r>
          <rPr>
            <sz val="9"/>
            <color indexed="81"/>
            <rFont val="ＭＳ Ｐゴシック"/>
            <family val="3"/>
            <charset val="128"/>
          </rPr>
          <t>同上</t>
        </r>
      </text>
    </comment>
    <comment ref="D30" authorId="0" shapeId="0" xr:uid="{8E2233A9-26A5-4DC8-B10B-49AF50CDC34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700-000029000000}">
      <text>
        <r>
          <rPr>
            <sz val="9"/>
            <color indexed="81"/>
            <rFont val="ＭＳ Ｐゴシック"/>
            <family val="3"/>
            <charset val="128"/>
          </rPr>
          <t>右上のフローから、自動的に計算されます。</t>
        </r>
      </text>
    </comment>
    <comment ref="R30" authorId="0" shapeId="0" xr:uid="{00000000-0006-0000-0700-00002A000000}">
      <text>
        <r>
          <rPr>
            <sz val="9"/>
            <color indexed="81"/>
            <rFont val="ＭＳ Ｐゴシック"/>
            <family val="3"/>
            <charset val="128"/>
          </rPr>
          <t>右側にある3つの委託目的別内訳量から、自動的に計算されます。</t>
        </r>
      </text>
    </comment>
    <comment ref="AA30" authorId="0" shapeId="0" xr:uid="{00000000-0006-0000-0700-00002B000000}">
      <text>
        <r>
          <rPr>
            <sz val="9"/>
            <color indexed="81"/>
            <rFont val="ＭＳ Ｐゴシック"/>
            <family val="3"/>
            <charset val="128"/>
          </rPr>
          <t>同上</t>
        </r>
      </text>
    </comment>
    <comment ref="AL30" authorId="0" shapeId="0" xr:uid="{00000000-0006-0000-07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1D778E52-F6F0-454E-A1A4-B1723F2C9EE9}">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700-00002E000000}">
      <text>
        <r>
          <rPr>
            <sz val="9"/>
            <color indexed="81"/>
            <rFont val="ＭＳ Ｐゴシック"/>
            <family val="3"/>
            <charset val="128"/>
          </rPr>
          <t>右上のフローから、自動的に計算されます。</t>
        </r>
      </text>
    </comment>
    <comment ref="AS31" authorId="0" shapeId="0" xr:uid="{00000000-0006-0000-07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1C7E618-D6C5-4DFD-9FE0-399D0ACA74E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700-000031000000}">
      <text>
        <r>
          <rPr>
            <sz val="9"/>
            <color indexed="81"/>
            <rFont val="ＭＳ Ｐゴシック"/>
            <family val="3"/>
            <charset val="128"/>
          </rPr>
          <t>右上のフローから、自動的に計算されます。</t>
        </r>
      </text>
    </comment>
    <comment ref="D33" authorId="0" shapeId="0" xr:uid="{DA4D3FF6-2643-4016-ADBD-840C8F9CDCC9}">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700-000033000000}">
      <text>
        <r>
          <rPr>
            <sz val="9"/>
            <color indexed="81"/>
            <rFont val="ＭＳ Ｐゴシック"/>
            <family val="3"/>
            <charset val="128"/>
          </rPr>
          <t>右上のフローから、自動的に計算されます。</t>
        </r>
      </text>
    </comment>
    <comment ref="R33" authorId="0" shapeId="0" xr:uid="{00000000-0006-0000-07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800-000001000000}">
      <text>
        <r>
          <rPr>
            <sz val="10"/>
            <color indexed="81"/>
            <rFont val="ＭＳ Ｐゴシック"/>
            <family val="3"/>
            <charset val="128"/>
          </rPr>
          <t>「表紙」シートで選択された○印が自動的に反映されます。</t>
        </r>
      </text>
    </comment>
    <comment ref="AU4" authorId="0" shapeId="0" xr:uid="{00000000-0006-0000-0800-000002000000}">
      <text>
        <r>
          <rPr>
            <sz val="10"/>
            <color indexed="81"/>
            <rFont val="ＭＳ Ｐゴシック"/>
            <family val="3"/>
            <charset val="128"/>
          </rPr>
          <t>「表紙」シートで選択された○印が自動的に反映されます。</t>
        </r>
      </text>
    </comment>
    <comment ref="AF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8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8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8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8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8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800-00000C000000}">
      <text>
        <r>
          <rPr>
            <sz val="9"/>
            <color indexed="81"/>
            <rFont val="ＭＳ Ｐゴシック"/>
            <family val="3"/>
            <charset val="128"/>
          </rPr>
          <t>同上</t>
        </r>
      </text>
    </comment>
    <comment ref="P18" authorId="0" shapeId="0" xr:uid="{00000000-0006-0000-08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800-00000E000000}">
      <text>
        <r>
          <rPr>
            <sz val="9"/>
            <color indexed="81"/>
            <rFont val="ＭＳ Ｐゴシック"/>
            <family val="3"/>
            <charset val="128"/>
          </rPr>
          <t>⑧、⑨、※3及びｂの合計から自動的に計算されます。</t>
        </r>
      </text>
    </comment>
    <comment ref="AH18" authorId="0" shapeId="0" xr:uid="{00000000-0006-0000-0800-00000F000000}">
      <text>
        <r>
          <rPr>
            <sz val="9"/>
            <color indexed="81"/>
            <rFont val="ＭＳ Ｐゴシック"/>
            <family val="3"/>
            <charset val="128"/>
          </rPr>
          <t>右にあるｂ-1およびｂ-2から、自動的に計算されます。</t>
        </r>
      </text>
    </comment>
    <comment ref="AO18" authorId="0" shapeId="0" xr:uid="{00000000-0006-0000-0800-000010000000}">
      <text>
        <r>
          <rPr>
            <sz val="9"/>
            <color indexed="81"/>
            <rFont val="ＭＳ Ｐゴシック"/>
            <family val="3"/>
            <charset val="128"/>
          </rPr>
          <t>右側にある3つの委託目的別内訳量から、自動的に計算されます。</t>
        </r>
      </text>
    </comment>
    <comment ref="AU18" authorId="0" shapeId="0" xr:uid="{00000000-0006-0000-0800-000011000000}">
      <text>
        <r>
          <rPr>
            <sz val="9"/>
            <color indexed="81"/>
            <rFont val="ＭＳ Ｐゴシック"/>
            <family val="3"/>
            <charset val="128"/>
          </rPr>
          <t>同上</t>
        </r>
      </text>
    </comment>
    <comment ref="P21" authorId="0" shapeId="0" xr:uid="{00000000-0006-0000-08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8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69D30EF2-324E-4DD7-BAB5-C8E220BAD325}">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800-000016000000}">
      <text>
        <r>
          <rPr>
            <sz val="9"/>
            <color indexed="81"/>
            <rFont val="ＭＳ Ｐゴシック"/>
            <family val="3"/>
            <charset val="128"/>
          </rPr>
          <t>右上のフローから、自動的に計算されます。</t>
        </r>
      </text>
    </comment>
    <comment ref="P24" authorId="0" shapeId="0" xr:uid="{00000000-0006-0000-08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8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C6614A72-6C27-4F7A-BAE4-61837C75284A}">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800-00001A000000}">
      <text>
        <r>
          <rPr>
            <sz val="9"/>
            <color indexed="81"/>
            <rFont val="ＭＳ Ｐゴシック"/>
            <family val="3"/>
            <charset val="128"/>
          </rPr>
          <t>右上のフローから、自動的に計算されます。</t>
        </r>
      </text>
    </comment>
    <comment ref="D26" authorId="0" shapeId="0" xr:uid="{BFFCAE91-6812-44F5-90CB-EFAE40ED429B}">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800-00001C000000}">
      <text>
        <r>
          <rPr>
            <sz val="9"/>
            <color indexed="81"/>
            <rFont val="ＭＳ Ｐゴシック"/>
            <family val="3"/>
            <charset val="128"/>
          </rPr>
          <t>右上のフローから、自動的に計算されます。</t>
        </r>
      </text>
    </comment>
    <comment ref="D27" authorId="0" shapeId="0" xr:uid="{43F9D5E8-EED8-48E2-926D-ACFDC829F09A}">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800-00001E000000}">
      <text>
        <r>
          <rPr>
            <sz val="9"/>
            <color indexed="81"/>
            <rFont val="ＭＳ Ｐゴシック"/>
            <family val="3"/>
            <charset val="128"/>
          </rPr>
          <t>右上のフローから、自動的に計算されます。</t>
        </r>
      </text>
    </comment>
    <comment ref="P27" authorId="0" shapeId="0" xr:uid="{00000000-0006-0000-0800-00001F000000}">
      <text>
        <r>
          <rPr>
            <sz val="9"/>
            <color indexed="81"/>
            <rFont val="ＭＳ Ｐゴシック"/>
            <family val="3"/>
            <charset val="128"/>
          </rPr>
          <t>下にあるＢ-1およびＢ-2から、自動的に計算されます。</t>
        </r>
      </text>
    </comment>
    <comment ref="AL27" authorId="0" shapeId="0" xr:uid="{00000000-0006-0000-0800-000020000000}">
      <text>
        <r>
          <rPr>
            <sz val="9"/>
            <color indexed="81"/>
            <rFont val="ＭＳ Ｐゴシック"/>
            <family val="3"/>
            <charset val="128"/>
          </rPr>
          <t>Ｂとｂの合計が自動的に計算されます。</t>
        </r>
      </text>
    </comment>
    <comment ref="AS27" authorId="0" shapeId="0" xr:uid="{00000000-0006-0000-08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0295477A-7D7A-49E9-998C-E64B7D7C93E4}">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800-000023000000}">
      <text>
        <r>
          <rPr>
            <sz val="9"/>
            <color indexed="81"/>
            <rFont val="ＭＳ Ｐゴシック"/>
            <family val="3"/>
            <charset val="128"/>
          </rPr>
          <t>右上のフローから、自動的に計算されます。</t>
        </r>
      </text>
    </comment>
    <comment ref="AA28" authorId="0" shapeId="0" xr:uid="{0EF3C909-EE9F-461F-ADB3-6B84D6264107}">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41B3B6C1-E7E9-402B-8962-CD27A38AB883}">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800-000026000000}">
      <text>
        <r>
          <rPr>
            <sz val="9"/>
            <color indexed="81"/>
            <rFont val="ＭＳ Ｐゴシック"/>
            <family val="3"/>
            <charset val="128"/>
          </rPr>
          <t>右上のフローから、自動的に計算されます。</t>
        </r>
      </text>
    </comment>
    <comment ref="AA29" authorId="0" shapeId="0" xr:uid="{9985E02A-C93C-4F41-9845-1D130C4ACB96}">
      <text>
        <r>
          <rPr>
            <sz val="9"/>
            <color indexed="81"/>
            <rFont val="ＭＳ Ｐゴシック"/>
            <family val="3"/>
            <charset val="128"/>
          </rPr>
          <t>同上</t>
        </r>
      </text>
    </comment>
    <comment ref="D30" authorId="0" shapeId="0" xr:uid="{2522BFC2-D464-44A1-A9B9-BEB106B515E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800-000029000000}">
      <text>
        <r>
          <rPr>
            <sz val="9"/>
            <color indexed="81"/>
            <rFont val="ＭＳ Ｐゴシック"/>
            <family val="3"/>
            <charset val="128"/>
          </rPr>
          <t>右上のフローから、自動的に計算されます。</t>
        </r>
      </text>
    </comment>
    <comment ref="R30" authorId="0" shapeId="0" xr:uid="{00000000-0006-0000-0800-00002A000000}">
      <text>
        <r>
          <rPr>
            <sz val="9"/>
            <color indexed="81"/>
            <rFont val="ＭＳ Ｐゴシック"/>
            <family val="3"/>
            <charset val="128"/>
          </rPr>
          <t>右側にある3つの委託目的別内訳量から、自動的に計算されます。</t>
        </r>
      </text>
    </comment>
    <comment ref="AA30" authorId="0" shapeId="0" xr:uid="{00000000-0006-0000-0800-00002B000000}">
      <text>
        <r>
          <rPr>
            <sz val="9"/>
            <color indexed="81"/>
            <rFont val="ＭＳ Ｐゴシック"/>
            <family val="3"/>
            <charset val="128"/>
          </rPr>
          <t>同上</t>
        </r>
      </text>
    </comment>
    <comment ref="AL30" authorId="0" shapeId="0" xr:uid="{00000000-0006-0000-08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396A01E3-DF99-4A47-88B0-50960D9D0C4F}">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800-00002E000000}">
      <text>
        <r>
          <rPr>
            <sz val="9"/>
            <color indexed="81"/>
            <rFont val="ＭＳ Ｐゴシック"/>
            <family val="3"/>
            <charset val="128"/>
          </rPr>
          <t>右上のフローから、自動的に計算されます。</t>
        </r>
      </text>
    </comment>
    <comment ref="AS31" authorId="0" shapeId="0" xr:uid="{00000000-0006-0000-08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9D82540A-DFF1-46C9-879C-69A718208807}">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800-000031000000}">
      <text>
        <r>
          <rPr>
            <sz val="9"/>
            <color indexed="81"/>
            <rFont val="ＭＳ Ｐゴシック"/>
            <family val="3"/>
            <charset val="128"/>
          </rPr>
          <t>右上のフローから、自動的に計算されます。</t>
        </r>
      </text>
    </comment>
    <comment ref="D33" authorId="0" shapeId="0" xr:uid="{2058FC03-D137-421A-9C3A-C306981F801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800-000033000000}">
      <text>
        <r>
          <rPr>
            <sz val="9"/>
            <color indexed="81"/>
            <rFont val="ＭＳ Ｐゴシック"/>
            <family val="3"/>
            <charset val="128"/>
          </rPr>
          <t>右上のフローから、自動的に計算されます。</t>
        </r>
      </text>
    </comment>
    <comment ref="R33" authorId="0" shapeId="0" xr:uid="{00000000-0006-0000-08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<sst xmlns="http://schemas.openxmlformats.org/spreadsheetml/2006/main" count="3274" uniqueCount="456">
  <si>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</si>
  <si>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</si>
  <si>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</si>
  <si>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</si>
  <si>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</si>
  <si>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</si>
  <si>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</si>
  <si>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</si>
  <si>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</si>
  <si>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</si>
  <si>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</si>
  <si>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</si>
  <si>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</si>
  <si>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</si>
  <si>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</si>
  <si>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</si>
  <si>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</si>
  <si>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</si>
  <si>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</si>
  <si>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</si>
  <si>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</si>
  <si>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</si>
  <si>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</si>
  <si>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</si>
  <si>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</si>
  <si>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</si>
  <si>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</si>
  <si>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</si>
  <si>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</si>
  <si>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</si>
  <si>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</si>
  <si>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</si>
  <si>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</si>
  <si>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</si>
  <si>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</si>
  <si>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</si>
  <si>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</si>
  <si>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</si>
  <si>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</si>
  <si>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</si>
  <si>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</si>
  <si>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</si>
  <si>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</si>
  <si>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</si>
  <si>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</si>
  <si>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</si>
  <si>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</si>
  <si>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</si>
  <si>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</si>
  <si>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</si>
  <si>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</si>
  <si>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</si>
  <si>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</si>
  <si>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</si>
  <si>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</si>
  <si>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</si>
  <si>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</si>
  <si>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</si>
  <si>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</si>
  <si>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</si>
  <si>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</si>
  <si>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</si>
  <si>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</si>
  <si>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</si>
  <si>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</si>
  <si>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</si>
  <si>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</si>
  <si>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</si>
  <si>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</si>
  <si>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</si>
  <si>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</si>
  <si>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</si>
  <si>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</si>
  <si>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</si>
  <si>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</si>
  <si>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</si>
  <si>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</si>
  <si>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</si>
  <si>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</si>
  <si>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</si>
  <si>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</si>
  <si>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</si>
  <si>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</si>
  <si>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</si>
  <si>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</si>
  <si>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</si>
  <si>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</si>
  <si>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</si>
  <si>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</si>
  <si>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</si>
  <si>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</si>
  <si>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</si>
  <si>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</si>
  <si>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</si>
  <si>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</si>
  <si>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</si>
  <si>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</si>
  <si>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</si>
  <si>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</si>
  <si>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</si>
  <si>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</si>
  <si>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</si>
  <si>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</si>
  <si>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</si>
  <si>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</si>
  <si>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</si>
  <si>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</si>
  <si>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</si>
  <si>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</si>
  <si>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</si>
  <si>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</si>
  <si>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</si>
  <si>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</si>
  <si>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</si>
  <si>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</si>
  <si>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</si>
  <si>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</si>
  <si>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</si>
  <si>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</si>
  <si>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</si>
  <si>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</si>
  <si>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</si>
  <si>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</si>
  <si>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</si>
  <si>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</si>
  <si>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</si>
  <si>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</si>
  <si>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</si>
  <si>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</si>
  <si>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</si>
  <si>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</si>
  <si>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</si>
  <si>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</si>
  <si>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</si>
  <si>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</si>
  <si>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</si>
  <si>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</si>
  <si>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</si>
  <si>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</si>
  <si>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</si>
  <si>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</si>
  <si>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</si>
  <si>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</si>
  <si>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</si>
  <si>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</si>
  <si>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</si>
  <si>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</si>
  <si>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</si>
  <si>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</si>
  <si>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</si>
  <si>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</si>
  <si>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</si>
  <si>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</si>
  <si>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</si>
  <si>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</si>
  <si>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</si>
  <si>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</si>
  <si>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</si>
  <si>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</si>
  <si>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</si>
  <si>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</si>
  <si>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</si>
  <si>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</si>
  <si>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</si>
  <si>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</si>
  <si>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</si>
  <si>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</si>
  <si>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</si>
  <si>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</si>
  <si>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</si>
  <si>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</si>
  <si>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</si>
  <si>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</si>
  <si>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</si>
  <si>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</si>
  <si>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</si>
  <si>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</si>
  <si>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</si>
  <si>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</si>
  <si>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</si>
  <si>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</si>
  <si>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</si>
  <si>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</si>
  <si>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</si>
  <si>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</si>
  <si>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</si>
  <si>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</si>
  <si>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</si>
  <si>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</si>
  <si>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</si>
  <si>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</si>
  <si>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</si>
  <si>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</si>
  <si>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</si>
  <si>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</si>
  <si>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</si>
  <si>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</si>
  <si>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</si>
  <si>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</si>
  <si>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</si>
  <si>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</si>
  <si>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</si>
  <si>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</si>
  <si>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</si>
  <si>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</si>
  <si>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</si>
  <si>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</si>
  <si>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</si>
  <si>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</si>
  <si>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</si>
  <si>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</si>
  <si>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</si>
  <si>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</si>
  <si>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</si>
  <si>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</si>
  <si>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</si>
  <si>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</si>
  <si>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</si>
  <si>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</si>
  <si>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</si>
  <si>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</si>
  <si>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</si>
  <si>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</si>
  <si>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</si>
  <si>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</si>
  <si>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</si>
  <si>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</si>
  <si>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</si>
  <si>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</si>
  <si>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</si>
  <si>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</si>
  <si>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</si>
  <si>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</si>
  <si>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</si>
  <si>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</si>
  <si>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</si>
  <si>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</si>
  <si>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</si>
  <si>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</si>
  <si>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</si>
  <si>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</si>
  <si>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</si>
  <si>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</si>
  <si>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</si>
  <si>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</si>
  <si>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</si>
  <si>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</si>
  <si>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</si>
  <si>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</si>
  <si>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</si>
  <si>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</si>
  <si>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</si>
  <si>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</si>
  <si>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</si>
  <si>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</si>
  <si>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</si>
  <si>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</si>
  <si>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</si>
  <si>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</si>
  <si>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</si>
  <si>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</si>
  <si>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</si>
  <si>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</si>
  <si>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</si>
  <si>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</si>
  <si>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</si>
  <si>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</si>
  <si>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</si>
  <si>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</si>
  <si>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</si>
  <si>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</si>
  <si>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</si>
  <si>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</si>
  <si>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</si>
  <si>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</si>
  <si>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</si>
  <si>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</si>
  <si>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</si>
  <si>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</si>
  <si>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</si>
  <si>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</si>
  <si>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</si>
  <si>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</si>
  <si>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</si>
  <si>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</si>
  <si>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</si>
  <si>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</si>
  <si>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</si>
  <si>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</si>
  <si>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</si>
  <si>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</si>
  <si>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</si>
  <si>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</si>
  <si>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</si>
  <si>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</si>
  <si>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</si>
  <si>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</si>
  <si>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</si>
  <si>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</si>
  <si>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</si>
  <si>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</si>
  <si>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</si>
  <si>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</si>
  <si>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</si>
  <si>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</si>
  <si>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</si>
  <si>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</si>
  <si>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</si>
  <si>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</si>
  <si>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</si>
  <si>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</si>
  <si>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</si>
  <si>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</si>
  <si>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</si>
  <si>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</si>
  <si>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</si>
  <si>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</si>
  <si>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</si>
  <si>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</si>
  <si>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</si>
  <si>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</si>
  <si>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</si>
  <si>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</si>
  <si>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</si>
  <si>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</si>
  <si>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</si>
  <si>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</si>
  <si>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</si>
  <si>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</si>
  <si>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</si>
  <si>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</si>
  <si>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</si>
  <si>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</si>
  <si>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</si>
  <si>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</si>
  <si>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</si>
  <si>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</si>
  <si>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</si>
  <si>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</si>
  <si>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</si>
  <si>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</si>
  <si>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</si>
  <si>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</si>
  <si>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</si>
  <si>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</si>
  <si>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</si>
  <si>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</si>
  <si>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</si>
  <si>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</si>
  <si>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</si>
  <si>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</si>
  <si>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</si>
  <si>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</si>
  <si>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</si>
  <si>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</si>
  <si>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</si>
  <si>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</si>
  <si>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</si>
  <si>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</si>
  <si>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</si>
  <si>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</si>
  <si>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</si>
  <si>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</si>
  <si>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</si>
  <si>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</si>
  <si>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</si>
  <si>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</si>
  <si>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</si>
  <si>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</si>
  <si>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</si>
  <si>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</si>
  <si>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</si>
  <si>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</si>
  <si>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</si>
  <si>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</si>
  <si>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</si>
  <si>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</si>
  <si>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</si>
  <si>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</si>
  <si>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</si>
  <si>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</si>
  <si>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</si>
  <si>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</si>
  <si>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</si>
  <si>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</si>
  <si>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</si>
  <si>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</si>
  <si>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</si>
  <si>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</si>
  <si>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</si>
  <si>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</si>
  <si>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</si>
  <si>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</si>
  <si>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</si>
  <si>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</si>
  <si>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</si>
  <si>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</si>
  <si>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</si>
  <si>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</si>
  <si>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</si>
  <si>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</si>
  <si>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</si>
  <si>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</si>
  <si>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</si>
  <si>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</si>
  <si>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</si>
  <si>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</si>
  <si>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</si>
  <si>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</si>
  <si>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</si>
  <si>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</si>
  <si>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</si>
  <si>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</si>
  <si>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</si>
  <si>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</si>
  <si>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</si>
  <si>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</si>
  <si>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</si>
  <si>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</si>
  <si>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</si>
  <si>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</si>
  <si>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</si>
  <si>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</si>
  <si>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</si>
  <si>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</si>
  <si>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</si>
  <si>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</si>
  <si>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</si>
  <si>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</si>
  <si>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</si>
  <si>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</si>
  <si>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</si>
  <si>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</si>
  <si>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</si>
  <si>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</si>
  <si>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</si>
  <si>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</si>
  <si>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</si>
  <si>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</si>
  <si>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</si>
  <si>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</si>
  <si>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</si>
  <si>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</si>
  <si>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</si>
  <si>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</si>
  <si>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</si>
  <si>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</si>
  <si>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</si>
  <si>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</si>
  <si>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</si>
  <si>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</si>
  <si>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神奈川県横浜市中区太田町1-15　　　　　                       　　　　　　　　関内東亜ビル</t>
    <phoneticPr fontId="3"/>
  </si>
  <si>
    <t>東亜建設工業株式会社　横浜支店　　　                                  　　　　　執行役員常務支店長　馬越　成之</t>
    <phoneticPr fontId="3"/>
  </si>
  <si>
    <t>045-664-3905</t>
    <phoneticPr fontId="3"/>
  </si>
  <si>
    <t>東亜建設工業株式会社　横浜支店　</t>
    <phoneticPr fontId="3"/>
  </si>
  <si>
    <t>令和   5 年   6 月 27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</si>
</sst>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9.xml" />
  <Relationship Id="rId1" Type="http://schemas.openxmlformats.org/officeDocument/2006/relationships/printerSettings" Target="../printerSettings/printerSettings10.bin" />
  <Relationship Id="rId4" Type="http://schemas.openxmlformats.org/officeDocument/2006/relationships/comments" Target="../comments10.xml"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0.xml" />
  <Relationship Id="rId1" Type="http://schemas.openxmlformats.org/officeDocument/2006/relationships/printerSettings" Target="../printerSettings/printerSettings11.bin" />
  <Relationship Id="rId4" Type="http://schemas.openxmlformats.org/officeDocument/2006/relationships/comments" Target="../comments11.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1.xml" />
  <Relationship Id="rId1" Type="http://schemas.openxmlformats.org/officeDocument/2006/relationships/printerSettings" Target="../printerSettings/printerSettings12.bin" />
  <Relationship Id="rId4" Type="http://schemas.openxmlformats.org/officeDocument/2006/relationships/comments" Target="../comments12.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2.xml" />
  <Relationship Id="rId1" Type="http://schemas.openxmlformats.org/officeDocument/2006/relationships/printerSettings" Target="../printerSettings/printerSettings13.bin" />
  <Relationship Id="rId4" Type="http://schemas.openxmlformats.org/officeDocument/2006/relationships/comments" Target="../comments13.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3.xml" />
  <Relationship Id="rId1" Type="http://schemas.openxmlformats.org/officeDocument/2006/relationships/printerSettings" Target="../printerSettings/printerSettings14.bin" />
  <Relationship Id="rId4" Type="http://schemas.openxmlformats.org/officeDocument/2006/relationships/comments" Target="../comments14.xml"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4.xml" />
  <Relationship Id="rId1" Type="http://schemas.openxmlformats.org/officeDocument/2006/relationships/printerSettings" Target="../printerSettings/printerSettings15.bin" />
  <Relationship Id="rId4" Type="http://schemas.openxmlformats.org/officeDocument/2006/relationships/comments" Target="../comments15.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6.vml" />
  <Relationship Id="rId2" Type="http://schemas.openxmlformats.org/officeDocument/2006/relationships/drawing" Target="../drawings/drawing15.xml" />
  <Relationship Id="rId1" Type="http://schemas.openxmlformats.org/officeDocument/2006/relationships/printerSettings" Target="../printerSettings/printerSettings16.bin" />
  <Relationship Id="rId4" Type="http://schemas.openxmlformats.org/officeDocument/2006/relationships/comments" Target="../comments16.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7.vml" />
  <Relationship Id="rId2" Type="http://schemas.openxmlformats.org/officeDocument/2006/relationships/drawing" Target="../drawings/drawing16.xml" />
  <Relationship Id="rId1" Type="http://schemas.openxmlformats.org/officeDocument/2006/relationships/printerSettings" Target="../printerSettings/printerSettings17.bin" />
  <Relationship Id="rId4" Type="http://schemas.openxmlformats.org/officeDocument/2006/relationships/comments" Target="../comments17.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7.xml" />
  <Relationship Id="rId1" Type="http://schemas.openxmlformats.org/officeDocument/2006/relationships/printerSettings" Target="../printerSettings/printerSettings18.bin" />
  <Relationship Id="rId4" Type="http://schemas.openxmlformats.org/officeDocument/2006/relationships/comments" Target="../comments18.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19.vml" />
  <Relationship Id="rId2" Type="http://schemas.openxmlformats.org/officeDocument/2006/relationships/drawing" Target="../drawings/drawing18.xml" />
  <Relationship Id="rId1" Type="http://schemas.openxmlformats.org/officeDocument/2006/relationships/printerSettings" Target="../printerSettings/printerSettings19.bin" />
  <Relationship Id="rId4" Type="http://schemas.openxmlformats.org/officeDocument/2006/relationships/comments" Target="../comments19.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20.vml" />
  <Relationship Id="rId2" Type="http://schemas.openxmlformats.org/officeDocument/2006/relationships/drawing" Target="../drawings/drawing19.xml" />
  <Relationship Id="rId1" Type="http://schemas.openxmlformats.org/officeDocument/2006/relationships/printerSettings" Target="../printerSettings/printerSettings20.bin" />
  <Relationship Id="rId4" Type="http://schemas.openxmlformats.org/officeDocument/2006/relationships/comments" Target="../comments20.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21.vml" />
  <Relationship Id="rId2" Type="http://schemas.openxmlformats.org/officeDocument/2006/relationships/drawing" Target="../drawings/drawing20.xml" />
  <Relationship Id="rId1" Type="http://schemas.openxmlformats.org/officeDocument/2006/relationships/printerSettings" Target="../printerSettings/printerSettings21.bin" />
  <Relationship Id="rId4" Type="http://schemas.openxmlformats.org/officeDocument/2006/relationships/comments" Target="../comments21.xml"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21.xml" />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5.xml" />
  <Relationship Id="rId1" Type="http://schemas.openxmlformats.org/officeDocument/2006/relationships/printerSettings" Target="../printerSettings/printerSettings6.bin" />
  <Relationship Id="rId4" Type="http://schemas.openxmlformats.org/officeDocument/2006/relationships/comments" Target="../comments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4" Type="http://schemas.openxmlformats.org/officeDocument/2006/relationships/comments" Target="../comments7.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4" Type="http://schemas.openxmlformats.org/officeDocument/2006/relationships/comments" Target="../comments8.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8.xml" />
  <Relationship Id="rId1" Type="http://schemas.openxmlformats.org/officeDocument/2006/relationships/printerSettings" Target="../printerSettings/printerSettings9.bin" />
  <Relationship Id="rId4" Type="http://schemas.openxmlformats.org/officeDocument/2006/relationships/comments" Target="../comments9.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BB144"/>
  <sheetViews>
    <sheetView showGridLines="0" view="pageBreakPreview" topLeftCell="B94" zoomScale="115" zoomScaleNormal="100" zoomScaleSheetLayoutView="115" workbookViewId="0">
      <selection activeCell="R68" sqref="R68"/>
    </sheetView>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83"/>
      <c r="D20" s="584"/>
      <c r="E20" s="24" t="s">
        <v>49</v>
      </c>
      <c r="Q20" s="24"/>
      <c r="R20" s="100"/>
      <c r="S20" s="100"/>
    </row>
    <row r="21" spans="1:54" ht="13.5" x14ac:dyDescent="0.15">
      <c r="C21" s="587" t="s">
        <v>357</v>
      </c>
      <c r="D21" s="588"/>
      <c r="E21" s="24" t="s">
        <v>346</v>
      </c>
      <c r="Q21" s="24"/>
      <c r="R21" s="100"/>
      <c r="S21" s="100"/>
    </row>
    <row r="22" spans="1:54" ht="13.5" x14ac:dyDescent="0.15">
      <c r="C22" s="606" t="s">
        <v>358</v>
      </c>
      <c r="D22" s="607"/>
      <c r="E22" s="24" t="s">
        <v>1</v>
      </c>
      <c r="Q22" s="24"/>
      <c r="R22" s="100"/>
      <c r="S22" s="100"/>
    </row>
    <row r="23" spans="1:54" ht="13.5" x14ac:dyDescent="0.15">
      <c r="C23" s="608" t="s">
        <v>359</v>
      </c>
      <c r="D23" s="609"/>
      <c r="E23" s="24" t="s">
        <v>46</v>
      </c>
      <c r="Q23" s="24"/>
      <c r="R23" s="99"/>
      <c r="S23" s="100"/>
    </row>
    <row r="24" spans="1:54" ht="13.5" x14ac:dyDescent="0.15">
      <c r="C24" s="610" t="s">
        <v>360</v>
      </c>
      <c r="D24" s="611"/>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89" t="s">
        <v>328</v>
      </c>
      <c r="N27" s="108" t="s">
        <v>113</v>
      </c>
      <c r="O27" s="109" t="s">
        <v>114</v>
      </c>
      <c r="Q27" s="24"/>
      <c r="R27" s="99"/>
      <c r="S27" s="100"/>
    </row>
    <row r="28" spans="1:54" ht="20.100000000000001" customHeight="1" thickBot="1" x14ac:dyDescent="0.2">
      <c r="A28" s="26">
        <f>+R86</f>
        <v>0</v>
      </c>
      <c r="C28" s="27" t="s">
        <v>297</v>
      </c>
      <c r="D28" s="27"/>
      <c r="E28" s="27"/>
      <c r="F28" s="27"/>
      <c r="G28" s="27"/>
      <c r="M28" s="590"/>
      <c r="N28" s="297" t="s">
        <v>450</v>
      </c>
      <c r="O28" s="298" t="s">
        <v>156</v>
      </c>
      <c r="Q28" s="24"/>
      <c r="R28" s="99"/>
      <c r="S28" s="100"/>
    </row>
    <row r="29" spans="1:54" ht="13.5" x14ac:dyDescent="0.15">
      <c r="C29" s="555" t="s">
        <v>397</v>
      </c>
      <c r="D29" s="556"/>
      <c r="E29" s="556"/>
      <c r="F29" s="556"/>
      <c r="G29" s="556"/>
      <c r="H29" s="556"/>
      <c r="I29" s="556"/>
      <c r="J29" s="556"/>
      <c r="K29" s="556"/>
      <c r="L29" s="556"/>
      <c r="M29" s="556"/>
      <c r="N29" s="556"/>
      <c r="O29" s="556"/>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15">
      <c r="C32" s="569"/>
      <c r="D32" s="570"/>
      <c r="E32" s="570"/>
      <c r="F32" s="570"/>
      <c r="G32" s="570"/>
      <c r="H32" s="570"/>
      <c r="I32" s="570"/>
      <c r="J32" s="570"/>
      <c r="K32" s="570"/>
      <c r="L32" s="570"/>
      <c r="M32" s="570"/>
      <c r="N32" s="570"/>
      <c r="O32" s="571"/>
      <c r="Q32" s="24"/>
      <c r="R32" s="99"/>
      <c r="S32" s="100"/>
    </row>
    <row r="33" spans="1:19" ht="10.1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72" t="s">
        <v>455</v>
      </c>
      <c r="M34" s="573"/>
      <c r="N34" s="573"/>
      <c r="O34" s="574"/>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604" t="s">
        <v>41</v>
      </c>
      <c r="D36" s="605"/>
      <c r="E36" s="605"/>
      <c r="F36" s="605"/>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63" t="s">
        <v>451</v>
      </c>
      <c r="K39" s="563"/>
      <c r="L39" s="564"/>
      <c r="M39" s="564"/>
      <c r="N39" s="564"/>
      <c r="O39" s="565"/>
      <c r="Q39" s="24"/>
      <c r="R39" s="99"/>
    </row>
    <row r="40" spans="1:19" ht="26.25" customHeight="1" x14ac:dyDescent="0.15">
      <c r="C40" s="88"/>
      <c r="D40" s="28"/>
      <c r="E40" s="28"/>
      <c r="F40" s="28"/>
      <c r="G40" s="28"/>
      <c r="H40" s="29" t="s">
        <v>7</v>
      </c>
      <c r="I40" s="29"/>
      <c r="J40" s="563" t="s">
        <v>452</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453</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454</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2254</v>
      </c>
      <c r="N48" s="579"/>
      <c r="O48" s="580"/>
    </row>
    <row r="49" spans="3:21" ht="18" customHeight="1" x14ac:dyDescent="0.15">
      <c r="C49" s="557" t="s">
        <v>11</v>
      </c>
      <c r="D49" s="558"/>
      <c r="E49" s="559"/>
      <c r="F49" s="612" t="s">
        <v>451</v>
      </c>
      <c r="G49" s="613"/>
      <c r="H49" s="613"/>
      <c r="I49" s="613"/>
      <c r="J49" s="613"/>
      <c r="K49" s="613"/>
      <c r="L49" s="476" t="s">
        <v>173</v>
      </c>
      <c r="M49" s="479"/>
      <c r="N49" s="581" t="s">
        <v>453</v>
      </c>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118</v>
      </c>
      <c r="G52" s="512"/>
      <c r="H52" s="512"/>
      <c r="I52" s="512"/>
      <c r="J52" s="36" t="s">
        <v>47</v>
      </c>
      <c r="K52" s="36"/>
      <c r="L52" s="513"/>
      <c r="M52" s="513"/>
      <c r="N52" s="514"/>
      <c r="O52" s="515"/>
    </row>
    <row r="53" spans="3:21" ht="22.5" customHeight="1" x14ac:dyDescent="0.15">
      <c r="C53" s="366"/>
      <c r="D53" s="462" t="s">
        <v>19</v>
      </c>
      <c r="E53" s="483" t="s">
        <v>370</v>
      </c>
      <c r="F53" s="502" t="s">
        <v>371</v>
      </c>
      <c r="G53" s="503"/>
      <c r="H53" s="504"/>
      <c r="I53" s="502" t="s">
        <v>372</v>
      </c>
      <c r="J53" s="506"/>
      <c r="K53" s="516"/>
      <c r="L53" s="507"/>
      <c r="M53" s="508"/>
      <c r="N53" s="484" t="s">
        <v>373</v>
      </c>
      <c r="O53" s="485"/>
    </row>
    <row r="54" spans="3:21" ht="22.5" customHeight="1" x14ac:dyDescent="0.15">
      <c r="C54" s="366"/>
      <c r="D54" s="365"/>
      <c r="E54" s="486"/>
      <c r="F54" s="502" t="s">
        <v>374</v>
      </c>
      <c r="G54" s="503"/>
      <c r="H54" s="504"/>
      <c r="I54" s="505" t="s">
        <v>375</v>
      </c>
      <c r="J54" s="506"/>
      <c r="K54" s="506"/>
      <c r="L54" s="507">
        <v>11218</v>
      </c>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v>216</v>
      </c>
      <c r="G59" s="525"/>
      <c r="H59" s="525"/>
      <c r="I59" s="525"/>
      <c r="J59" s="525"/>
      <c r="K59" s="525"/>
      <c r="L59" s="525"/>
      <c r="M59" s="525"/>
      <c r="N59" s="525"/>
      <c r="O59" s="526"/>
    </row>
    <row r="60" spans="3:21" ht="30" customHeight="1" x14ac:dyDescent="0.15">
      <c r="C60" s="543" t="s">
        <v>299</v>
      </c>
      <c r="D60" s="544"/>
      <c r="E60" s="545"/>
      <c r="F60" s="546" t="s">
        <v>396</v>
      </c>
      <c r="G60" s="547"/>
      <c r="H60" s="547"/>
      <c r="I60" s="547"/>
      <c r="J60" s="547"/>
      <c r="K60" s="547"/>
      <c r="L60" s="547"/>
      <c r="M60" s="547"/>
      <c r="N60" s="547"/>
      <c r="O60" s="548"/>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52"/>
      <c r="D62" s="549" t="s">
        <v>300</v>
      </c>
      <c r="E62" s="551"/>
      <c r="F62" s="551"/>
      <c r="G62" s="550"/>
      <c r="H62" s="549" t="s">
        <v>320</v>
      </c>
      <c r="I62" s="550"/>
      <c r="J62" s="549" t="s">
        <v>301</v>
      </c>
      <c r="K62" s="551"/>
      <c r="L62" s="550"/>
      <c r="M62" s="549" t="s">
        <v>321</v>
      </c>
      <c r="N62" s="551"/>
      <c r="O62" s="550"/>
      <c r="Q62" s="32"/>
    </row>
    <row r="63" spans="3:21" ht="24.75" customHeight="1" x14ac:dyDescent="0.15">
      <c r="C63" s="552"/>
      <c r="D63" s="532" t="s">
        <v>302</v>
      </c>
      <c r="E63" s="533"/>
      <c r="F63" s="533"/>
      <c r="G63" s="534"/>
      <c r="H63" s="467">
        <f>+別紙!AA9</f>
        <v>6111.4</v>
      </c>
      <c r="I63" s="294" t="s">
        <v>4</v>
      </c>
      <c r="J63" s="535" t="s">
        <v>326</v>
      </c>
      <c r="K63" s="536"/>
      <c r="L63" s="537"/>
      <c r="M63" s="527">
        <f>+別紙!AA14</f>
        <v>6111.4</v>
      </c>
      <c r="N63" s="528"/>
      <c r="O63" s="492" t="s">
        <v>4</v>
      </c>
      <c r="P63" s="177"/>
      <c r="Q63" s="140"/>
      <c r="R63" s="140"/>
      <c r="S63" s="140"/>
      <c r="T63" s="140"/>
      <c r="U63" s="140"/>
    </row>
    <row r="64" spans="3:21" ht="24.75" customHeight="1" x14ac:dyDescent="0.15">
      <c r="C64" s="552"/>
      <c r="D64" s="532" t="s">
        <v>303</v>
      </c>
      <c r="E64" s="533"/>
      <c r="F64" s="533"/>
      <c r="G64" s="534"/>
      <c r="H64" s="467" t="str">
        <f>+別紙!AA10</f>
        <v>0</v>
      </c>
      <c r="I64" s="294" t="s">
        <v>4</v>
      </c>
      <c r="J64" s="535" t="s">
        <v>307</v>
      </c>
      <c r="K64" s="536"/>
      <c r="L64" s="537"/>
      <c r="M64" s="527" t="str">
        <f>+別紙!AA15</f>
        <v>0</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5203.5999999999995</v>
      </c>
      <c r="N65" s="528"/>
      <c r="O65" s="465" t="s">
        <v>4</v>
      </c>
      <c r="P65" s="175"/>
      <c r="Q65" s="176"/>
      <c r="R65" s="176"/>
      <c r="S65" s="176"/>
    </row>
    <row r="66" spans="1:48" ht="24.75" customHeight="1" x14ac:dyDescent="0.15">
      <c r="C66" s="493"/>
      <c r="D66" s="532" t="s">
        <v>305</v>
      </c>
      <c r="E66" s="533"/>
      <c r="F66" s="533"/>
      <c r="G66" s="534"/>
      <c r="H66" s="467" t="str">
        <f>+別紙!AA12</f>
        <v>0</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5" customHeight="1" x14ac:dyDescent="0.15">
      <c r="C69" s="495"/>
      <c r="D69" s="496"/>
      <c r="E69" s="496"/>
      <c r="F69" s="38"/>
      <c r="G69" s="38"/>
      <c r="H69" s="39"/>
      <c r="I69" s="39"/>
      <c r="J69" s="40"/>
      <c r="K69" s="40"/>
      <c r="L69" s="41"/>
      <c r="M69" s="41"/>
      <c r="N69" s="41"/>
      <c r="O69" s="39"/>
    </row>
    <row r="70" spans="1:48" ht="15" customHeight="1" x14ac:dyDescent="0.15">
      <c r="C70" s="538" t="s">
        <v>419</v>
      </c>
      <c r="D70" s="539"/>
      <c r="E70" s="539"/>
      <c r="F70" s="539"/>
      <c r="G70" s="539"/>
      <c r="H70" s="539"/>
      <c r="I70" s="539"/>
      <c r="J70" s="539"/>
      <c r="K70" s="539"/>
      <c r="L70" s="539"/>
      <c r="M70" s="539"/>
      <c r="N70" s="539"/>
      <c r="O70" s="539"/>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15"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15"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15"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15"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15"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1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xr:uid="{00000000-0002-0000-0000-000001000000}">
      <formula1>$Q$80:$Q$84</formula1>
    </dataValidation>
    <dataValidation type="list" allowBlank="1" showInputMessage="1" showErrorMessage="1" sqref="N28:O28" xr:uid="{00000000-0002-0000-0000-000002000000}">
      <formula1>$Q$143:$Q$144</formula1>
    </dataValidation>
    <dataValidation type="list" allowBlank="1" showInputMessage="1" showErrorMessage="1" sqref="F52:I52" xr:uid="{65E4A0F7-48AF-40E5-A26A-B6E2C2D89F56}">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J76"/>
  <sheetViews>
    <sheetView showGridLines="0" topLeftCell="A19" zoomScaleNormal="100" workbookViewId="0">
      <selection activeCell="AA28" sqref="AA28:AE2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xr:uid="{00000000-0002-0000-0900-000000000000}">
      <formula1>AU13=ROUND(AU13,1)</formula1>
    </dataValidation>
    <dataValidation type="custom" allowBlank="1" showInputMessage="1" showErrorMessage="1" sqref="H24:H33" xr:uid="{00000000-0002-0000-09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9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xr:uid="{00000000-0002-0000-0A00-000000000000}">
      <formula1>AU13=ROUND(AU13,1)</formula1>
    </dataValidation>
    <dataValidation type="custom" allowBlank="1" showInputMessage="1" showErrorMessage="1" sqref="H24:H33" xr:uid="{00000000-0002-0000-0A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A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xr:uid="{00000000-0002-0000-0B00-000000000000}">
      <formula1>AU13=ROUND(AU13,1)</formula1>
    </dataValidation>
    <dataValidation type="custom" allowBlank="1" showInputMessage="1" showErrorMessage="1" sqref="H24:H33" xr:uid="{00000000-0002-0000-0B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B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xr:uid="{00000000-0002-0000-0C00-000000000000}">
      <formula1>W7=ROUND(W7,1)</formula1>
    </dataValidation>
    <dataValidation type="custom" allowBlank="1" showInputMessage="1" showErrorMessage="1" sqref="H24:H33" xr:uid="{00000000-0002-0000-0C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C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J76"/>
  <sheetViews>
    <sheetView showGridLines="0" topLeftCell="A16" zoomScaleNormal="100" workbookViewId="0">
      <selection activeCell="AA30" sqref="AA30:AE3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17.100000000000001</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18</v>
      </c>
      <c r="E24" s="699"/>
      <c r="F24" s="699"/>
      <c r="G24" s="212" t="s">
        <v>199</v>
      </c>
      <c r="H24" s="679">
        <f>+F12</f>
        <v>17.100000000000001</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17.100000000000001</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17.100000000000001</v>
      </c>
      <c r="Q27" s="684"/>
      <c r="R27" s="684"/>
      <c r="S27" s="684"/>
      <c r="T27" s="54" t="s">
        <v>38</v>
      </c>
      <c r="U27" s="74"/>
      <c r="V27" s="74"/>
      <c r="Y27" s="72" t="s">
        <v>39</v>
      </c>
      <c r="Z27" s="75"/>
      <c r="AH27" s="63"/>
      <c r="AI27" s="63"/>
      <c r="AJ27" s="63"/>
      <c r="AK27" s="63"/>
      <c r="AL27" s="649">
        <f>+AH18+P27</f>
        <v>17.100000000000001</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17.100000000000001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18</v>
      </c>
      <c r="E29" s="699"/>
      <c r="F29" s="699"/>
      <c r="G29" s="212" t="s">
        <v>199</v>
      </c>
      <c r="H29" s="679">
        <f>+AL27</f>
        <v>17.100000000000001</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17.100000000000001</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16.5</v>
      </c>
      <c r="E31" s="699"/>
      <c r="F31" s="699"/>
      <c r="G31" s="212" t="s">
        <v>199</v>
      </c>
      <c r="H31" s="679">
        <f>+AS24</f>
        <v>17.100000000000001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xr:uid="{00000000-0002-0000-0D00-000000000000}">
      <formula1>W7=ROUND(W7,1)</formula1>
    </dataValidation>
    <dataValidation type="custom" allowBlank="1" showInputMessage="1" showErrorMessage="1" sqref="H24:H33" xr:uid="{00000000-0002-0000-0D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D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J76"/>
  <sheetViews>
    <sheetView showGridLines="0" topLeftCell="A16" zoomScaleNormal="100" workbookViewId="0">
      <selection activeCell="AA29" sqref="AA29:AE2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21.5</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395.2</v>
      </c>
      <c r="E24" s="699"/>
      <c r="F24" s="699"/>
      <c r="G24" s="212" t="s">
        <v>199</v>
      </c>
      <c r="H24" s="679">
        <f>+F12</f>
        <v>21.5</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21.5</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21.5</v>
      </c>
      <c r="Q27" s="684"/>
      <c r="R27" s="684"/>
      <c r="S27" s="684"/>
      <c r="T27" s="54" t="s">
        <v>38</v>
      </c>
      <c r="U27" s="74"/>
      <c r="V27" s="74"/>
      <c r="Y27" s="72" t="s">
        <v>39</v>
      </c>
      <c r="Z27" s="75"/>
      <c r="AH27" s="63"/>
      <c r="AI27" s="63"/>
      <c r="AJ27" s="63"/>
      <c r="AK27" s="63"/>
      <c r="AL27" s="649">
        <f>+AH18+P27</f>
        <v>21.5</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21.5</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395.2</v>
      </c>
      <c r="E29" s="699"/>
      <c r="F29" s="699"/>
      <c r="G29" s="212" t="s">
        <v>199</v>
      </c>
      <c r="H29" s="679">
        <f>+AL27</f>
        <v>21.5</v>
      </c>
      <c r="I29" s="680"/>
      <c r="J29" s="212" t="s">
        <v>199</v>
      </c>
      <c r="M29" s="654"/>
      <c r="P29" s="66"/>
      <c r="Q29" s="158"/>
      <c r="R29" s="61" t="s">
        <v>184</v>
      </c>
      <c r="S29" s="622" t="s">
        <v>33</v>
      </c>
      <c r="T29" s="669"/>
      <c r="U29" s="669"/>
      <c r="V29" s="670"/>
      <c r="W29" s="58"/>
      <c r="X29" s="76"/>
      <c r="Y29" s="632" t="s">
        <v>260</v>
      </c>
      <c r="Z29" s="633"/>
      <c r="AA29" s="634">
        <v>0</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21.5</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183.7</v>
      </c>
      <c r="E31" s="699"/>
      <c r="F31" s="699"/>
      <c r="G31" s="212" t="s">
        <v>199</v>
      </c>
      <c r="H31" s="679">
        <f>+AS24</f>
        <v>21.5</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xr:uid="{00000000-0002-0000-0E00-000000000000}">
      <formula1>W7=ROUND(W7,1)</formula1>
    </dataValidation>
    <dataValidation type="custom" allowBlank="1" showInputMessage="1" showErrorMessage="1" sqref="H24:H33" xr:uid="{00000000-0002-0000-0E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E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J76"/>
  <sheetViews>
    <sheetView showGridLines="0" topLeftCell="A13" zoomScaleNormal="100" workbookViewId="0">
      <selection activeCell="AA29" sqref="AA29:AE2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25.8</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25.8</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25.8</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25.8</v>
      </c>
      <c r="Q27" s="684"/>
      <c r="R27" s="684"/>
      <c r="S27" s="684"/>
      <c r="T27" s="54" t="s">
        <v>38</v>
      </c>
      <c r="U27" s="74"/>
      <c r="V27" s="74"/>
      <c r="Y27" s="72" t="s">
        <v>39</v>
      </c>
      <c r="Z27" s="75"/>
      <c r="AH27" s="63"/>
      <c r="AI27" s="63"/>
      <c r="AJ27" s="63"/>
      <c r="AK27" s="63"/>
      <c r="AL27" s="649">
        <f>+AH18+P27</f>
        <v>25.8</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25.8</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25.8</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25.8</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25.8</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xr:uid="{00000000-0002-0000-0F00-000000000000}">
      <formula1>W7=ROUND(W7,1)</formula1>
    </dataValidation>
    <dataValidation type="custom" allowBlank="1" showInputMessage="1" showErrorMessage="1" sqref="H24:H33" xr:uid="{00000000-0002-0000-0F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F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J76"/>
  <sheetViews>
    <sheetView showGridLines="0" topLeftCell="A16" zoomScaleNormal="100" workbookViewId="0">
      <selection activeCell="AA31" sqref="AA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17461.8</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3400.3</v>
      </c>
      <c r="E24" s="699"/>
      <c r="F24" s="699"/>
      <c r="G24" s="212" t="s">
        <v>199</v>
      </c>
      <c r="H24" s="679">
        <f>+F12</f>
        <v>17461.8</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17398.5</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17461.8</v>
      </c>
      <c r="Q27" s="684"/>
      <c r="R27" s="684"/>
      <c r="S27" s="684"/>
      <c r="T27" s="54" t="s">
        <v>38</v>
      </c>
      <c r="U27" s="74"/>
      <c r="V27" s="74"/>
      <c r="Y27" s="72" t="s">
        <v>39</v>
      </c>
      <c r="Z27" s="75"/>
      <c r="AH27" s="63"/>
      <c r="AI27" s="63"/>
      <c r="AJ27" s="63"/>
      <c r="AK27" s="63"/>
      <c r="AL27" s="649">
        <f>+AH18+P27</f>
        <v>17461.8</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17398.5</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3400.3</v>
      </c>
      <c r="E29" s="699"/>
      <c r="F29" s="699"/>
      <c r="G29" s="212" t="s">
        <v>199</v>
      </c>
      <c r="H29" s="679">
        <f>+AL27</f>
        <v>17461.8</v>
      </c>
      <c r="I29" s="680"/>
      <c r="J29" s="212" t="s">
        <v>199</v>
      </c>
      <c r="M29" s="654"/>
      <c r="P29" s="66"/>
      <c r="Q29" s="158"/>
      <c r="R29" s="61" t="s">
        <v>184</v>
      </c>
      <c r="S29" s="622" t="s">
        <v>33</v>
      </c>
      <c r="T29" s="669"/>
      <c r="U29" s="669"/>
      <c r="V29" s="670"/>
      <c r="W29" s="58"/>
      <c r="X29" s="76"/>
      <c r="Y29" s="632" t="s">
        <v>260</v>
      </c>
      <c r="Z29" s="633"/>
      <c r="AA29" s="634">
        <v>63.3</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17461.8</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3350.6</v>
      </c>
      <c r="E31" s="699"/>
      <c r="F31" s="699"/>
      <c r="G31" s="212" t="s">
        <v>199</v>
      </c>
      <c r="H31" s="679">
        <f>+AS24</f>
        <v>17398.5</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xr:uid="{00000000-0002-0000-1000-000000000000}">
      <formula1>W7=ROUND(W7,1)</formula1>
    </dataValidation>
    <dataValidation type="custom" allowBlank="1" showInputMessage="1" showErrorMessage="1" sqref="H24:H33" xr:uid="{00000000-0002-0000-10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0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xr:uid="{00000000-0002-0000-1100-000000000000}">
      <formula1>AU13=ROUND(AU13,1)</formula1>
    </dataValidation>
    <dataValidation type="custom" allowBlank="1" showInputMessage="1" showErrorMessage="1" sqref="H24:H33" xr:uid="{00000000-0002-0000-11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1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xr:uid="{00000000-0002-0000-1200-000000000000}">
      <formula1>AU13=ROUND(AU13,1)</formula1>
    </dataValidation>
    <dataValidation type="custom" allowBlank="1" showInputMessage="1" showErrorMessage="1" sqref="H24:H33" xr:uid="{00000000-0002-0000-12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2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15" customHeight="1" x14ac:dyDescent="0.15">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東亜建設工業株式会社　横浜支店　</v>
      </c>
      <c r="AG5" s="721"/>
      <c r="AH5" s="721"/>
      <c r="AI5" s="721"/>
      <c r="AJ5" s="721"/>
      <c r="AK5" s="721"/>
      <c r="AL5" s="721"/>
      <c r="AM5" s="721"/>
      <c r="AN5" s="721"/>
      <c r="AO5" s="721"/>
      <c r="AP5" s="721"/>
      <c r="AQ5" s="721"/>
      <c r="AR5" s="721"/>
      <c r="AS5" s="721"/>
      <c r="AT5" s="721"/>
      <c r="AU5" s="721"/>
      <c r="AV5" s="295"/>
      <c r="AW5" s="665"/>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15" customHeight="1" thickBot="1" x14ac:dyDescent="0.2">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
      <c r="F12" s="649">
        <f>+ROUND(P12,1)+ROUND(P15,1)+ROUND(P18,1)+ROUND(P24,1)+P27-ROUND(F15,1)</f>
        <v>0</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c r="AV16" s="54" t="s">
        <v>13</v>
      </c>
      <c r="AW16" s="665"/>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
      <c r="K18" s="66"/>
      <c r="L18" s="63"/>
      <c r="M18" s="654"/>
      <c r="N18" s="66"/>
      <c r="P18" s="620"/>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665"/>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665"/>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665"/>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183</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665"/>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665"/>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xr:uid="{00000000-0002-0000-0100-000000000000}">
      <formula1>W7=ROUND(W7,1)</formula1>
    </dataValidation>
    <dataValidation type="custom" allowBlank="1" showInputMessage="1" showErrorMessage="1" sqref="H24:H33" xr:uid="{00000000-0002-0000-01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1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xr:uid="{00000000-0002-0000-1300-000000000000}">
      <formula1>W7=ROUND(W7,1)</formula1>
    </dataValidation>
    <dataValidation type="custom" allowBlank="1" showInputMessage="1" showErrorMessage="1" sqref="H24:H33" xr:uid="{00000000-0002-0000-13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3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BJ76"/>
  <sheetViews>
    <sheetView showGridLines="0" tabSelected="1" topLeftCell="A16" zoomScaleNormal="100" workbookViewId="0">
      <selection activeCell="D25" sqref="D25:F25"/>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54.8</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
      <c r="B24" s="707" t="s">
        <v>201</v>
      </c>
      <c r="C24" s="708"/>
      <c r="D24" s="699">
        <v>160.69999999999999</v>
      </c>
      <c r="E24" s="699"/>
      <c r="F24" s="699"/>
      <c r="G24" s="212" t="s">
        <v>199</v>
      </c>
      <c r="H24" s="679">
        <f>+F12</f>
        <v>54.8</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46.3</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54.8</v>
      </c>
      <c r="Q27" s="684"/>
      <c r="R27" s="684"/>
      <c r="S27" s="684"/>
      <c r="T27" s="54" t="s">
        <v>38</v>
      </c>
      <c r="U27" s="74"/>
      <c r="V27" s="74"/>
      <c r="Y27" s="72" t="s">
        <v>39</v>
      </c>
      <c r="Z27" s="75"/>
      <c r="AH27" s="63"/>
      <c r="AI27" s="63"/>
      <c r="AJ27" s="63"/>
      <c r="AK27" s="63"/>
      <c r="AL27" s="649">
        <f>+AH18+P27</f>
        <v>54.8</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46.3</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160.69999999999999</v>
      </c>
      <c r="E29" s="699"/>
      <c r="F29" s="699"/>
      <c r="G29" s="212" t="s">
        <v>199</v>
      </c>
      <c r="H29" s="679">
        <f>+AL27</f>
        <v>54.8</v>
      </c>
      <c r="I29" s="680"/>
      <c r="J29" s="212" t="s">
        <v>199</v>
      </c>
      <c r="M29" s="654"/>
      <c r="P29" s="66"/>
      <c r="Q29" s="158"/>
      <c r="R29" s="61" t="s">
        <v>184</v>
      </c>
      <c r="S29" s="622" t="s">
        <v>33</v>
      </c>
      <c r="T29" s="669"/>
      <c r="U29" s="669"/>
      <c r="V29" s="670"/>
      <c r="W29" s="58"/>
      <c r="X29" s="76"/>
      <c r="Y29" s="632" t="s">
        <v>260</v>
      </c>
      <c r="Z29" s="633"/>
      <c r="AA29" s="634">
        <v>8.5</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54.8</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143.19999999999999</v>
      </c>
      <c r="E31" s="699"/>
      <c r="F31" s="699"/>
      <c r="G31" s="212" t="s">
        <v>199</v>
      </c>
      <c r="H31" s="679">
        <f>+AS24</f>
        <v>46.3</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xr:uid="{00000000-0002-0000-1400-000000000000}">
      <formula1>W7=ROUND(W7,1)</formula1>
    </dataValidation>
    <dataValidation type="custom" allowBlank="1" showInputMessage="1" showErrorMessage="1" sqref="H24:H33" xr:uid="{00000000-0002-0000-14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400-000002000000}">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B1:AA59"/>
  <sheetViews>
    <sheetView showGridLines="0" topLeftCell="A13" zoomScale="70" zoomScaleNormal="70" workbookViewId="0"/>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15">
      <c r="B4" s="778"/>
      <c r="C4" s="778"/>
      <c r="D4" s="778"/>
      <c r="E4" s="778"/>
      <c r="F4" s="778"/>
      <c r="G4" s="122"/>
      <c r="H4" s="122"/>
      <c r="I4" s="122"/>
      <c r="J4" s="122"/>
      <c r="K4" s="122"/>
      <c r="Y4" s="782" t="s">
        <v>329</v>
      </c>
      <c r="Z4" s="124" t="s">
        <v>113</v>
      </c>
      <c r="AA4" s="125" t="s">
        <v>114</v>
      </c>
    </row>
    <row r="5" spans="2:27" ht="14.1" customHeight="1" thickBot="1" x14ac:dyDescent="0.2">
      <c r="C5" s="122"/>
      <c r="D5" s="122"/>
      <c r="E5" s="122"/>
      <c r="F5" s="122"/>
      <c r="G5" s="122"/>
      <c r="H5" s="122"/>
      <c r="I5" s="122"/>
      <c r="J5" s="122"/>
      <c r="K5" s="122"/>
      <c r="Y5" s="783"/>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79"/>
      <c r="N6" s="779"/>
      <c r="O6" s="97" t="s">
        <v>97</v>
      </c>
      <c r="P6" s="784" t="str">
        <f>+表紙!F47</f>
        <v>東亜建設工業株式会社　横浜支店　</v>
      </c>
      <c r="Q6" s="784"/>
      <c r="R6" s="784"/>
      <c r="S6" s="784"/>
      <c r="T6" s="784"/>
      <c r="U6" s="784"/>
      <c r="V6" s="779"/>
      <c r="W6" s="779"/>
      <c r="X6" s="779"/>
      <c r="Y6" s="779"/>
      <c r="Z6" s="779"/>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80" t="s">
        <v>233</v>
      </c>
      <c r="D9" s="780"/>
      <c r="E9" s="780"/>
      <c r="F9" s="781"/>
      <c r="G9" s="398">
        <f>IF(ｱ.燃え殻!D24&gt;0,ｱ.燃え殻!D24,IF(G$19&gt;0,"0",0))</f>
        <v>0</v>
      </c>
      <c r="H9" s="398">
        <f>IF(ｲ.汚泥!D24&gt;0,ｲ.汚泥!D24,IF(H$19&gt;0,"0",0))</f>
        <v>1784.2</v>
      </c>
      <c r="I9" s="398" t="str">
        <f>IF(ｳ.廃油!D24&gt;0,ｳ.廃油!D24,IF(I$19&gt;0,"0",0))</f>
        <v>0</v>
      </c>
      <c r="J9" s="398">
        <f>IF(ｴ.廃酸!$D24&gt;0,ｴ.廃酸!D24,IF(J$19&gt;0,"0",0))</f>
        <v>0</v>
      </c>
      <c r="K9" s="398">
        <f>IF(ｵ.廃ｱﾙｶﾘ!$D24&gt;0,ｵ.廃ｱﾙｶﾘ!D24,IF(K$19&gt;0,"0",0))</f>
        <v>0</v>
      </c>
      <c r="L9" s="398">
        <f>IF(ｶ.廃ﾌﾟﾗ類!D24&gt;0,ｶ.廃ﾌﾟﾗ類!D24,IF(L$19&gt;0,"0",0))</f>
        <v>225.7</v>
      </c>
      <c r="M9" s="398">
        <f>IF(ｷ.紙くず!D24&gt;0,ｷ.紙くず!D24,IF(M$19&gt;0,"0",0))</f>
        <v>13.1</v>
      </c>
      <c r="N9" s="398">
        <f>IF(ｸ.木くず!D24&gt;0,ｸ.木くず!D24,IF(N$19&gt;0,"0",0))</f>
        <v>114.2</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18</v>
      </c>
      <c r="T9" s="398">
        <f>IF(ｾ.ｶﾞﾗｽ･ｺﾝｸﾘ･陶磁器くず!D24&gt;0,ｾ.ｶﾞﾗｽ･ｺﾝｸﾘ･陶磁器くず!D24,IF(T$19&gt;0,"0",0))</f>
        <v>395.2</v>
      </c>
      <c r="U9" s="398" t="str">
        <f>IF(ｿ.鉱さい!D24&gt;0,ｿ.鉱さい!D24,IF(U$19&gt;0,"0",0))</f>
        <v>0</v>
      </c>
      <c r="V9" s="398">
        <f>IF(ﾀ.がれき類!D24&gt;0,ﾀ.がれき類!D24,IF(V$19&gt;0,"0",0))</f>
        <v>3400.3</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160.69999999999999</v>
      </c>
      <c r="AA9" s="400">
        <f>IF(SUM(G9:Z9)&gt;0,SUM(G9:Z9),IF(AA$19&gt;0,"0",0))</f>
        <v>6111.4</v>
      </c>
    </row>
    <row r="10" spans="2:27" ht="24" customHeight="1" x14ac:dyDescent="0.15">
      <c r="B10" s="184" t="s">
        <v>355</v>
      </c>
      <c r="C10" s="773" t="s">
        <v>322</v>
      </c>
      <c r="D10" s="773"/>
      <c r="E10" s="773"/>
      <c r="F10" s="774"/>
      <c r="G10" s="401">
        <f>IF(ｱ.燃え殻!D25&gt;0,ｱ.燃え殻!D25,IF(G$19&gt;0,"0",0))</f>
        <v>0</v>
      </c>
      <c r="H10" s="401" t="str">
        <f>IF(ｲ.汚泥!D25&gt;0,ｲ.汚泥!D25,IF(H$19&gt;0,"0",0))</f>
        <v>0</v>
      </c>
      <c r="I10" s="401" t="str">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t="str">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t="str">
        <f>IF(ｽ.金属くず!D25&gt;0,ｽ.金属くず!D25,IF(S$19&gt;0,"0",0))</f>
        <v>0</v>
      </c>
      <c r="T10" s="401" t="str">
        <f>IF(ｾ.ｶﾞﾗｽ･ｺﾝｸﾘ･陶磁器くず!D25&gt;0,ｾ.ｶﾞﾗｽ･ｺﾝｸﾘ･陶磁器くず!D25,IF(T$19&gt;0,"0",0))</f>
        <v>0</v>
      </c>
      <c r="U10" s="401" t="str">
        <f>IF(ｿ.鉱さい!D25&gt;0,ｿ.鉱さい!D25,IF(U$19&gt;0,"0",0))</f>
        <v>0</v>
      </c>
      <c r="V10" s="401" t="str">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t="str">
        <f>IF(ﾄ.混合廃棄物その他!D25&gt;0,ﾄ.混合廃棄物その他!D25,IF(Z$19&gt;0,"0",0))</f>
        <v>0</v>
      </c>
      <c r="AA10" s="403" t="str">
        <f t="shared" ref="AA10:AA18" si="0">IF(SUM(G10:Z10)&gt;0,SUM(G10:Z10),IF(AA$19&gt;0,"0",0))</f>
        <v>0</v>
      </c>
    </row>
    <row r="11" spans="2:27" ht="24" customHeight="1" x14ac:dyDescent="0.15">
      <c r="B11" s="184" t="s">
        <v>356</v>
      </c>
      <c r="C11" s="775" t="s">
        <v>323</v>
      </c>
      <c r="D11" s="775"/>
      <c r="E11" s="775"/>
      <c r="F11" s="776"/>
      <c r="G11" s="404">
        <f>IF(ｱ.燃え殻!D26&gt;0,ｱ.燃え殻!D26,IF(G$19&gt;0,"0",0))</f>
        <v>0</v>
      </c>
      <c r="H11" s="404" t="str">
        <f>IF(ｲ.汚泥!D26&gt;0,ｲ.汚泥!D26,IF(H$19&gt;0,"0",0))</f>
        <v>0</v>
      </c>
      <c r="I11" s="404" t="str">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t="str">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t="str">
        <f>IF(ｽ.金属くず!D26&gt;0,ｽ.金属くず!D26,IF(S$19&gt;0,"0",0))</f>
        <v>0</v>
      </c>
      <c r="T11" s="404" t="str">
        <f>IF(ｾ.ｶﾞﾗｽ･ｺﾝｸﾘ･陶磁器くず!D26&gt;0,ｾ.ｶﾞﾗｽ･ｺﾝｸﾘ･陶磁器くず!D26,IF(T$19&gt;0,"0",0))</f>
        <v>0</v>
      </c>
      <c r="U11" s="404" t="str">
        <f>IF(ｿ.鉱さい!D26&gt;0,ｿ.鉱さい!D26,IF(U$19&gt;0,"0",0))</f>
        <v>0</v>
      </c>
      <c r="V11" s="404" t="str">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t="str">
        <f>IF(ﾄ.混合廃棄物その他!D26&gt;0,ﾄ.混合廃棄物その他!D26,IF(Z$19&gt;0,"0",0))</f>
        <v>0</v>
      </c>
      <c r="AA11" s="406" t="str">
        <f t="shared" si="0"/>
        <v>0</v>
      </c>
    </row>
    <row r="12" spans="2:27" ht="24" customHeight="1" x14ac:dyDescent="0.15">
      <c r="B12" s="184">
        <v>4</v>
      </c>
      <c r="C12" s="775" t="s">
        <v>324</v>
      </c>
      <c r="D12" s="775"/>
      <c r="E12" s="775"/>
      <c r="F12" s="776"/>
      <c r="G12" s="404">
        <f>IF(ｱ.燃え殻!D27&gt;0,ｱ.燃え殻!D27,IF(G$19&gt;0,"0",0))</f>
        <v>0</v>
      </c>
      <c r="H12" s="404" t="str">
        <f>IF(ｲ.汚泥!D27&gt;0,ｲ.汚泥!D27,IF(H$19&gt;0,"0",0))</f>
        <v>0</v>
      </c>
      <c r="I12" s="404" t="str">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t="str">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t="str">
        <f>IF(ｽ.金属くず!D27&gt;0,ｽ.金属くず!D27,IF(S$19&gt;0,"0",0))</f>
        <v>0</v>
      </c>
      <c r="T12" s="404" t="str">
        <f>IF(ｾ.ｶﾞﾗｽ･ｺﾝｸﾘ･陶磁器くず!D27&gt;0,ｾ.ｶﾞﾗｽ･ｺﾝｸﾘ･陶磁器くず!D27,IF(T$19&gt;0,"0",0))</f>
        <v>0</v>
      </c>
      <c r="U12" s="404" t="str">
        <f>IF(ｿ.鉱さい!D27&gt;0,ｿ.鉱さい!D27,IF(U$19&gt;0,"0",0))</f>
        <v>0</v>
      </c>
      <c r="V12" s="404" t="str">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t="str">
        <f>IF(ﾄ.混合廃棄物その他!D27&gt;0,ﾄ.混合廃棄物その他!D27,IF(Z$19&gt;0,"0",0))</f>
        <v>0</v>
      </c>
      <c r="AA12" s="406" t="str">
        <f t="shared" si="0"/>
        <v>0</v>
      </c>
    </row>
    <row r="13" spans="2:27" ht="24" customHeight="1" x14ac:dyDescent="0.15">
      <c r="B13" s="184" t="s">
        <v>229</v>
      </c>
      <c r="C13" s="777" t="s">
        <v>325</v>
      </c>
      <c r="D13" s="742"/>
      <c r="E13" s="742"/>
      <c r="F13" s="743"/>
      <c r="G13" s="404">
        <f>IF(ｱ.燃え殻!D28&gt;0,ｱ.燃え殻!D28,IF(G$19&gt;0,"0",0))</f>
        <v>0</v>
      </c>
      <c r="H13" s="404" t="str">
        <f>IF(ｲ.汚泥!D28&gt;0,ｲ.汚泥!D28,IF(H$19&gt;0,"0",0))</f>
        <v>0</v>
      </c>
      <c r="I13" s="404" t="str">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t="str">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t="str">
        <f>IF(ｽ.金属くず!D28&gt;0,ｽ.金属くず!D28,IF(S$19&gt;0,"0",0))</f>
        <v>0</v>
      </c>
      <c r="T13" s="404" t="str">
        <f>IF(ｾ.ｶﾞﾗｽ･ｺﾝｸﾘ･陶磁器くず!D28&gt;0,ｾ.ｶﾞﾗｽ･ｺﾝｸﾘ･陶磁器くず!D28,IF(T$19&gt;0,"0",0))</f>
        <v>0</v>
      </c>
      <c r="U13" s="404" t="str">
        <f>IF(ｿ.鉱さい!D28&gt;0,ｿ.鉱さい!D28,IF(U$19&gt;0,"0",0))</f>
        <v>0</v>
      </c>
      <c r="V13" s="404" t="str">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t="str">
        <f>IF(ﾄ.混合廃棄物その他!D28&gt;0,ﾄ.混合廃棄物その他!D28,IF(Z$19&gt;0,"0",0))</f>
        <v>0</v>
      </c>
      <c r="AA13" s="406" t="str">
        <f t="shared" si="0"/>
        <v>0</v>
      </c>
    </row>
    <row r="14" spans="2:27" ht="24" customHeight="1" x14ac:dyDescent="0.15">
      <c r="B14" s="184" t="s">
        <v>230</v>
      </c>
      <c r="C14" s="775" t="s">
        <v>243</v>
      </c>
      <c r="D14" s="775"/>
      <c r="E14" s="775"/>
      <c r="F14" s="776"/>
      <c r="G14" s="404">
        <f>IF(ｱ.燃え殻!D29&gt;0,ｱ.燃え殻!D29,IF(G$19&gt;0,"0",0))</f>
        <v>0</v>
      </c>
      <c r="H14" s="404">
        <f>IF(ｲ.汚泥!D29&gt;0,ｲ.汚泥!D29,IF(H$19&gt;0,"0",0))</f>
        <v>1784.2</v>
      </c>
      <c r="I14" s="404" t="str">
        <f>IF(ｳ.廃油!D29&gt;0,ｳ.廃油!D29,IF(I$19&gt;0,"0",0))</f>
        <v>0</v>
      </c>
      <c r="J14" s="404">
        <f>IF(ｴ.廃酸!$D29&gt;0,ｴ.廃酸!D29,IF(J$19&gt;0,"0",0))</f>
        <v>0</v>
      </c>
      <c r="K14" s="404">
        <f>IF(ｵ.廃ｱﾙｶﾘ!$D29&gt;0,ｵ.廃ｱﾙｶﾘ!D29,IF(K$19&gt;0,"0",0))</f>
        <v>0</v>
      </c>
      <c r="L14" s="404">
        <f>IF(ｶ.廃ﾌﾟﾗ類!D29&gt;0,ｶ.廃ﾌﾟﾗ類!D29,IF(L$19&gt;0,"0",0))</f>
        <v>225.7</v>
      </c>
      <c r="M14" s="404">
        <f>IF(ｷ.紙くず!D29&gt;0,ｷ.紙くず!D29,IF(M$19&gt;0,"0",0))</f>
        <v>13.1</v>
      </c>
      <c r="N14" s="404">
        <f>IF(ｸ.木くず!D29&gt;0,ｸ.木くず!D29,IF(N$19&gt;0,"0",0))</f>
        <v>114.2</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18</v>
      </c>
      <c r="T14" s="404">
        <f>IF(ｾ.ｶﾞﾗｽ･ｺﾝｸﾘ･陶磁器くず!D29&gt;0,ｾ.ｶﾞﾗｽ･ｺﾝｸﾘ･陶磁器くず!D29,IF(T$19&gt;0,"0",0))</f>
        <v>395.2</v>
      </c>
      <c r="U14" s="404" t="str">
        <f>IF(ｿ.鉱さい!D29&gt;0,ｿ.鉱さい!D29,IF(U$19&gt;0,"0",0))</f>
        <v>0</v>
      </c>
      <c r="V14" s="404">
        <f>IF(ﾀ.がれき類!D29&gt;0,ﾀ.がれき類!D29,IF(V$19&gt;0,"0",0))</f>
        <v>3400.3</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160.69999999999999</v>
      </c>
      <c r="AA14" s="406">
        <f t="shared" si="0"/>
        <v>6111.4</v>
      </c>
    </row>
    <row r="15" spans="2:27" ht="24" customHeight="1" x14ac:dyDescent="0.15">
      <c r="B15" s="184" t="s">
        <v>246</v>
      </c>
      <c r="C15" s="775" t="s">
        <v>244</v>
      </c>
      <c r="D15" s="775"/>
      <c r="E15" s="775"/>
      <c r="F15" s="776"/>
      <c r="G15" s="404">
        <f>IF(ｱ.燃え殻!D30&gt;0,ｱ.燃え殻!D30,IF(G$19&gt;0,"0",0))</f>
        <v>0</v>
      </c>
      <c r="H15" s="404" t="str">
        <f>IF(ｲ.汚泥!D30&gt;0,ｲ.汚泥!D30,IF(H$19&gt;0,"0",0))</f>
        <v>0</v>
      </c>
      <c r="I15" s="404" t="str">
        <f>IF(ｳ.廃油!D30&gt;0,ｳ.廃油!D30,IF(I$19&gt;0,"0",0))</f>
        <v>0</v>
      </c>
      <c r="J15" s="404">
        <f>IF(ｴ.廃酸!$D30&gt;0,ｴ.廃酸!D30,IF(J$19&gt;0,"0",0))</f>
        <v>0</v>
      </c>
      <c r="K15" s="404">
        <f>IF(ｵ.廃ｱﾙｶﾘ!$D30&gt;0,ｵ.廃ｱﾙｶﾘ!D30,IF(K$19&gt;0,"0",0))</f>
        <v>0</v>
      </c>
      <c r="L15" s="404" t="str">
        <f>IF(ｶ.廃ﾌﾟﾗ類!D30&gt;0,ｶ.廃ﾌﾟﾗ類!D30,IF(L$19&gt;0,"0",0))</f>
        <v>0</v>
      </c>
      <c r="M15" s="404" t="str">
        <f>IF(ｷ.紙くず!D30&gt;0,ｷ.紙くず!D30,IF(M$19&gt;0,"0",0))</f>
        <v>0</v>
      </c>
      <c r="N15" s="404" t="str">
        <f>IF(ｸ.木くず!D30&gt;0,ｸ.木くず!D30,IF(N$19&gt;0,"0",0))</f>
        <v>0</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t="str">
        <f>IF(ｽ.金属くず!D30&gt;0,ｽ.金属くず!D30,IF(S$19&gt;0,"0",0))</f>
        <v>0</v>
      </c>
      <c r="T15" s="404" t="str">
        <f>IF(ｾ.ｶﾞﾗｽ･ｺﾝｸﾘ･陶磁器くず!D30&gt;0,ｾ.ｶﾞﾗｽ･ｺﾝｸﾘ･陶磁器くず!D30,IF(T$19&gt;0,"0",0))</f>
        <v>0</v>
      </c>
      <c r="U15" s="404" t="str">
        <f>IF(ｿ.鉱さい!D30&gt;0,ｿ.鉱さい!D30,IF(U$19&gt;0,"0",0))</f>
        <v>0</v>
      </c>
      <c r="V15" s="404" t="str">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t="str">
        <f>IF(ﾄ.混合廃棄物その他!D30&gt;0,ﾄ.混合廃棄物その他!D30,IF(Z$19&gt;0,"0",0))</f>
        <v>0</v>
      </c>
      <c r="AA15" s="406" t="str">
        <f t="shared" si="0"/>
        <v>0</v>
      </c>
    </row>
    <row r="16" spans="2:27" ht="24" customHeight="1" x14ac:dyDescent="0.15">
      <c r="B16" s="184" t="s">
        <v>247</v>
      </c>
      <c r="C16" s="775" t="s">
        <v>245</v>
      </c>
      <c r="D16" s="775"/>
      <c r="E16" s="775"/>
      <c r="F16" s="776"/>
      <c r="G16" s="404">
        <f>IF(ｱ.燃え殻!D31&gt;0,ｱ.燃え殻!D31,IF(G$19&gt;0,"0",0))</f>
        <v>0</v>
      </c>
      <c r="H16" s="404">
        <f>IF(ｲ.汚泥!D31&gt;0,ｲ.汚泥!D31,IF(H$19&gt;0,"0",0))</f>
        <v>1168</v>
      </c>
      <c r="I16" s="404" t="str">
        <f>IF(ｳ.廃油!D31&gt;0,ｳ.廃油!D31,IF(I$19&gt;0,"0",0))</f>
        <v>0</v>
      </c>
      <c r="J16" s="404">
        <f>IF(ｴ.廃酸!$D31&gt;0,ｴ.廃酸!D31,IF(J$19&gt;0,"0",0))</f>
        <v>0</v>
      </c>
      <c r="K16" s="404">
        <f>IF(ｵ.廃ｱﾙｶﾘ!$D31&gt;0,ｵ.廃ｱﾙｶﾘ!D31,IF(K$19&gt;0,"0",0))</f>
        <v>0</v>
      </c>
      <c r="L16" s="404">
        <f>IF(ｶ.廃ﾌﾟﾗ類!D31&gt;0,ｶ.廃ﾌﾟﾗ類!D31,IF(L$19&gt;0,"0",0))</f>
        <v>218</v>
      </c>
      <c r="M16" s="404">
        <f>IF(ｷ.紙くず!D31&gt;0,ｷ.紙くず!D31,IF(M$19&gt;0,"0",0))</f>
        <v>12.6</v>
      </c>
      <c r="N16" s="404">
        <f>IF(ｸ.木くず!D31&gt;0,ｸ.木くず!D31,IF(N$19&gt;0,"0",0))</f>
        <v>111</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16.5</v>
      </c>
      <c r="T16" s="404">
        <f>IF(ｾ.ｶﾞﾗｽ･ｺﾝｸﾘ･陶磁器くず!D31&gt;0,ｾ.ｶﾞﾗｽ･ｺﾝｸﾘ･陶磁器くず!D31,IF(T$19&gt;0,"0",0))</f>
        <v>183.7</v>
      </c>
      <c r="U16" s="404" t="str">
        <f>IF(ｿ.鉱さい!D31&gt;0,ｿ.鉱さい!D31,IF(U$19&gt;0,"0",0))</f>
        <v>0</v>
      </c>
      <c r="V16" s="404">
        <f>IF(ﾀ.がれき類!D31&gt;0,ﾀ.がれき類!D31,IF(V$19&gt;0,"0",0))</f>
        <v>3350.6</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143.19999999999999</v>
      </c>
      <c r="AA16" s="406">
        <f t="shared" si="0"/>
        <v>5203.5999999999995</v>
      </c>
    </row>
    <row r="17" spans="2:27" ht="24" customHeight="1" x14ac:dyDescent="0.15">
      <c r="B17" s="184"/>
      <c r="C17" s="775" t="s">
        <v>444</v>
      </c>
      <c r="D17" s="775"/>
      <c r="E17" s="775"/>
      <c r="F17" s="776"/>
      <c r="G17" s="404">
        <f>IF(ｱ.燃え殻!D32&gt;0,ｱ.燃え殻!D32,IF(G$19&gt;0,"0",0))</f>
        <v>0</v>
      </c>
      <c r="H17" s="404" t="str">
        <f>IF(ｲ.汚泥!D32&gt;0,ｲ.汚泥!D32,IF(H$19&gt;0,"0",0))</f>
        <v>0</v>
      </c>
      <c r="I17" s="404" t="str">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t="str">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t="str">
        <f>IF(ｽ.金属くず!D32&gt;0,ｽ.金属くず!D32,IF(S$19&gt;0,"0",0))</f>
        <v>0</v>
      </c>
      <c r="T17" s="404" t="str">
        <f>IF(ｾ.ｶﾞﾗｽ･ｺﾝｸﾘ･陶磁器くず!D32&gt;0,ｾ.ｶﾞﾗｽ･ｺﾝｸﾘ･陶磁器くず!D32,IF(T$19&gt;0,"0",0))</f>
        <v>0</v>
      </c>
      <c r="U17" s="404" t="str">
        <f>IF(ｿ.鉱さい!D32&gt;0,ｿ.鉱さい!D32,IF(U$19&gt;0,"0",0))</f>
        <v>0</v>
      </c>
      <c r="V17" s="404" t="str">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t="str">
        <f>IF(ﾄ.混合廃棄物その他!D32&gt;0,ﾄ.混合廃棄物その他!D32,IF(Z$19&gt;0,"0",0))</f>
        <v>0</v>
      </c>
      <c r="AA17" s="406" t="str">
        <f t="shared" si="0"/>
        <v>0</v>
      </c>
    </row>
    <row r="18" spans="2:27" ht="24" customHeight="1" thickBot="1" x14ac:dyDescent="0.2">
      <c r="B18" s="185"/>
      <c r="C18" s="215" t="s">
        <v>271</v>
      </c>
      <c r="D18" s="771" t="s">
        <v>394</v>
      </c>
      <c r="E18" s="771"/>
      <c r="F18" s="772"/>
      <c r="G18" s="407">
        <f>IF(ｱ.燃え殻!D33&gt;0,ｱ.燃え殻!D33,IF(G$19&gt;0,"0",0))</f>
        <v>0</v>
      </c>
      <c r="H18" s="407" t="str">
        <f>IF(ｲ.汚泥!D33&gt;0,ｲ.汚泥!D33,IF(H$19&gt;0,"0",0))</f>
        <v>0</v>
      </c>
      <c r="I18" s="407" t="str">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t="str">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t="str">
        <f>IF(ｽ.金属くず!D33&gt;0,ｽ.金属くず!D33,IF(S$19&gt;0,"0",0))</f>
        <v>0</v>
      </c>
      <c r="T18" s="407" t="str">
        <f>IF(ｾ.ｶﾞﾗｽ･ｺﾝｸﾘ･陶磁器くず!D33&gt;0,ｾ.ｶﾞﾗｽ･ｺﾝｸﾘ･陶磁器くず!D33,IF(T$19&gt;0,"0",0))</f>
        <v>0</v>
      </c>
      <c r="U18" s="407" t="str">
        <f>IF(ｿ.鉱さい!D33&gt;0,ｿ.鉱さい!D33,IF(U$19&gt;0,"0",0))</f>
        <v>0</v>
      </c>
      <c r="V18" s="407" t="str">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t="str">
        <f>IF(ﾄ.混合廃棄物その他!D33&gt;0,ﾄ.混合廃棄物その他!D33,IF(Z$19&gt;0,"0",0))</f>
        <v>0</v>
      </c>
      <c r="AA18" s="409" t="str">
        <f t="shared" si="0"/>
        <v>0</v>
      </c>
    </row>
    <row r="19" spans="2:27" ht="24" customHeight="1" thickTop="1" x14ac:dyDescent="0.15">
      <c r="B19" s="181"/>
      <c r="C19" s="186" t="s">
        <v>336</v>
      </c>
      <c r="D19" s="761" t="s">
        <v>337</v>
      </c>
      <c r="E19" s="761"/>
      <c r="F19" s="762"/>
      <c r="G19" s="410">
        <f t="shared" ref="G19:Z19" si="1">+G37+G25+G23+G22+G21-G20</f>
        <v>0</v>
      </c>
      <c r="H19" s="410">
        <f t="shared" si="1"/>
        <v>4160.7</v>
      </c>
      <c r="I19" s="410">
        <f t="shared" si="1"/>
        <v>1.1000000000000001</v>
      </c>
      <c r="J19" s="410">
        <f t="shared" si="1"/>
        <v>0</v>
      </c>
      <c r="K19" s="410">
        <f t="shared" si="1"/>
        <v>0</v>
      </c>
      <c r="L19" s="410">
        <f t="shared" si="1"/>
        <v>227.9</v>
      </c>
      <c r="M19" s="410">
        <f t="shared" si="1"/>
        <v>17.3</v>
      </c>
      <c r="N19" s="410">
        <f t="shared" si="1"/>
        <v>86.100000000000009</v>
      </c>
      <c r="O19" s="410">
        <f t="shared" si="1"/>
        <v>0</v>
      </c>
      <c r="P19" s="410">
        <f t="shared" si="1"/>
        <v>0</v>
      </c>
      <c r="Q19" s="410">
        <f t="shared" si="1"/>
        <v>0</v>
      </c>
      <c r="R19" s="410">
        <f t="shared" si="1"/>
        <v>0</v>
      </c>
      <c r="S19" s="410">
        <f t="shared" si="1"/>
        <v>17.100000000000001</v>
      </c>
      <c r="T19" s="410">
        <f t="shared" si="1"/>
        <v>21.5</v>
      </c>
      <c r="U19" s="410">
        <f t="shared" si="1"/>
        <v>25.8</v>
      </c>
      <c r="V19" s="410">
        <f t="shared" si="1"/>
        <v>17461.8</v>
      </c>
      <c r="W19" s="410">
        <f t="shared" si="1"/>
        <v>0</v>
      </c>
      <c r="X19" s="410">
        <f t="shared" si="1"/>
        <v>0</v>
      </c>
      <c r="Y19" s="410">
        <f t="shared" si="1"/>
        <v>0</v>
      </c>
      <c r="Z19" s="411">
        <f t="shared" si="1"/>
        <v>54.8</v>
      </c>
      <c r="AA19" s="412">
        <f t="shared" ref="AA19:AA25" si="2">SUM(G19:Z19)</f>
        <v>22074.1</v>
      </c>
    </row>
    <row r="20" spans="2:27" ht="24" customHeight="1" thickBot="1" x14ac:dyDescent="0.2">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7" t="s">
        <v>288</v>
      </c>
      <c r="F23" s="768"/>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59" t="s">
        <v>175</v>
      </c>
      <c r="D26" s="475" t="s">
        <v>21</v>
      </c>
      <c r="E26" s="755" t="s">
        <v>290</v>
      </c>
      <c r="F26" s="756"/>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15">
      <c r="B27" s="182"/>
      <c r="C27" s="759"/>
      <c r="D27" s="187" t="s">
        <v>25</v>
      </c>
      <c r="E27" s="755" t="s">
        <v>291</v>
      </c>
      <c r="F27" s="756"/>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15">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 customHeight="1" x14ac:dyDescent="0.15">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0"/>
      <c r="D31" s="136" t="s">
        <v>179</v>
      </c>
      <c r="E31" s="755" t="s">
        <v>295</v>
      </c>
      <c r="F31" s="756"/>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15">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15">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46" t="s">
        <v>174</v>
      </c>
      <c r="D37" s="136" t="s">
        <v>180</v>
      </c>
      <c r="E37" s="753" t="s">
        <v>237</v>
      </c>
      <c r="F37" s="754"/>
      <c r="G37" s="446">
        <f t="shared" ref="G37:Z37" si="8">+G38+G42</f>
        <v>0</v>
      </c>
      <c r="H37" s="446">
        <f t="shared" si="8"/>
        <v>4160.7</v>
      </c>
      <c r="I37" s="446">
        <f t="shared" si="8"/>
        <v>1.1000000000000001</v>
      </c>
      <c r="J37" s="446">
        <f t="shared" si="8"/>
        <v>0</v>
      </c>
      <c r="K37" s="446">
        <f t="shared" si="8"/>
        <v>0</v>
      </c>
      <c r="L37" s="446">
        <f t="shared" si="8"/>
        <v>227.9</v>
      </c>
      <c r="M37" s="446">
        <f t="shared" si="8"/>
        <v>17.3</v>
      </c>
      <c r="N37" s="446">
        <f t="shared" si="8"/>
        <v>86.100000000000009</v>
      </c>
      <c r="O37" s="446">
        <f t="shared" si="8"/>
        <v>0</v>
      </c>
      <c r="P37" s="446">
        <f t="shared" si="8"/>
        <v>0</v>
      </c>
      <c r="Q37" s="446">
        <f t="shared" si="8"/>
        <v>0</v>
      </c>
      <c r="R37" s="446">
        <f t="shared" si="8"/>
        <v>0</v>
      </c>
      <c r="S37" s="446">
        <f t="shared" si="8"/>
        <v>17.100000000000001</v>
      </c>
      <c r="T37" s="446">
        <f t="shared" si="8"/>
        <v>21.5</v>
      </c>
      <c r="U37" s="446">
        <f t="shared" si="8"/>
        <v>25.8</v>
      </c>
      <c r="V37" s="446">
        <f t="shared" si="8"/>
        <v>17461.8</v>
      </c>
      <c r="W37" s="446">
        <f t="shared" si="8"/>
        <v>0</v>
      </c>
      <c r="X37" s="446">
        <f t="shared" si="8"/>
        <v>0</v>
      </c>
      <c r="Y37" s="446">
        <f t="shared" si="8"/>
        <v>0</v>
      </c>
      <c r="Z37" s="447">
        <f t="shared" si="8"/>
        <v>54.8</v>
      </c>
      <c r="AA37" s="448">
        <f t="shared" si="4"/>
        <v>22074.1</v>
      </c>
    </row>
    <row r="38" spans="2:27" ht="24" customHeight="1" x14ac:dyDescent="0.15">
      <c r="B38" s="182"/>
      <c r="C38" s="746"/>
      <c r="D38" s="225"/>
      <c r="E38" s="223" t="s">
        <v>264</v>
      </c>
      <c r="F38" s="474"/>
      <c r="G38" s="437">
        <f t="shared" ref="G38:Z38" si="9">SUM(G39:G41)</f>
        <v>0</v>
      </c>
      <c r="H38" s="437">
        <f t="shared" si="9"/>
        <v>4160.7</v>
      </c>
      <c r="I38" s="437">
        <f t="shared" si="9"/>
        <v>1.1000000000000001</v>
      </c>
      <c r="J38" s="437">
        <f t="shared" si="9"/>
        <v>0</v>
      </c>
      <c r="K38" s="437">
        <f t="shared" si="9"/>
        <v>0</v>
      </c>
      <c r="L38" s="437">
        <f t="shared" si="9"/>
        <v>227.9</v>
      </c>
      <c r="M38" s="437">
        <f t="shared" si="9"/>
        <v>17.3</v>
      </c>
      <c r="N38" s="437">
        <f t="shared" si="9"/>
        <v>86.100000000000009</v>
      </c>
      <c r="O38" s="437">
        <f t="shared" si="9"/>
        <v>0</v>
      </c>
      <c r="P38" s="437">
        <f t="shared" si="9"/>
        <v>0</v>
      </c>
      <c r="Q38" s="437">
        <f t="shared" si="9"/>
        <v>0</v>
      </c>
      <c r="R38" s="437">
        <f t="shared" si="9"/>
        <v>0</v>
      </c>
      <c r="S38" s="437">
        <f t="shared" si="9"/>
        <v>17.100000000000001</v>
      </c>
      <c r="T38" s="437">
        <f t="shared" si="9"/>
        <v>21.5</v>
      </c>
      <c r="U38" s="437">
        <f t="shared" si="9"/>
        <v>25.8</v>
      </c>
      <c r="V38" s="437">
        <f t="shared" si="9"/>
        <v>17461.8</v>
      </c>
      <c r="W38" s="437">
        <f t="shared" si="9"/>
        <v>0</v>
      </c>
      <c r="X38" s="437">
        <f t="shared" si="9"/>
        <v>0</v>
      </c>
      <c r="Y38" s="437">
        <f t="shared" si="9"/>
        <v>0</v>
      </c>
      <c r="Z38" s="438">
        <f t="shared" si="9"/>
        <v>54.8</v>
      </c>
      <c r="AA38" s="439">
        <f t="shared" si="4"/>
        <v>22074.1</v>
      </c>
    </row>
    <row r="39" spans="2:27" ht="24" customHeight="1" x14ac:dyDescent="0.15">
      <c r="B39" s="182"/>
      <c r="C39" s="746"/>
      <c r="D39" s="226"/>
      <c r="E39" s="221"/>
      <c r="F39" s="219" t="s">
        <v>236</v>
      </c>
      <c r="G39" s="440">
        <f>+ｱ.燃え殻!$AA$28</f>
        <v>0</v>
      </c>
      <c r="H39" s="440">
        <f>+ｲ.汚泥!$AA$28</f>
        <v>4132</v>
      </c>
      <c r="I39" s="440">
        <f>+ｳ.廃油!$AA$28</f>
        <v>0</v>
      </c>
      <c r="J39" s="440">
        <f>+ｴ.廃酸!$AA$28</f>
        <v>0</v>
      </c>
      <c r="K39" s="440">
        <f>+ｵ.廃ｱﾙｶﾘ!$AA$28</f>
        <v>0</v>
      </c>
      <c r="L39" s="440">
        <f>+ｶ.廃ﾌﾟﾗ類!$AA$28</f>
        <v>219.9</v>
      </c>
      <c r="M39" s="440">
        <f>+ｷ.紙くず!$AA$28</f>
        <v>16.7</v>
      </c>
      <c r="N39" s="440">
        <f>+ｸ.木くず!$AA$28</f>
        <v>83.2</v>
      </c>
      <c r="O39" s="440">
        <f>+ｹ.繊維くず!$AA$28</f>
        <v>0</v>
      </c>
      <c r="P39" s="440">
        <f>+ｺ.動植物性残さ!$AA$28</f>
        <v>0</v>
      </c>
      <c r="Q39" s="440">
        <f>+ｻ.動物系固形不要物!$AA$28</f>
        <v>0</v>
      </c>
      <c r="R39" s="440">
        <f>+ｼ.ｺﾞﾑくず!$AA$28</f>
        <v>0</v>
      </c>
      <c r="S39" s="440">
        <f>+ｽ.金属くず!$AA$28</f>
        <v>17.100000000000001</v>
      </c>
      <c r="T39" s="440">
        <f>+ｾ.ｶﾞﾗｽ･ｺﾝｸﾘ･陶磁器くず!$AA$28</f>
        <v>21.5</v>
      </c>
      <c r="U39" s="440">
        <f>+ｿ.鉱さい!$AA$28</f>
        <v>25.8</v>
      </c>
      <c r="V39" s="440">
        <f>+ﾀ.がれき類!$AA$28</f>
        <v>17398.5</v>
      </c>
      <c r="W39" s="440">
        <f>+ﾁ.動物のふん尿!$AA$28</f>
        <v>0</v>
      </c>
      <c r="X39" s="440">
        <f>+ﾂ.動物の死体!$AA$28</f>
        <v>0</v>
      </c>
      <c r="Y39" s="440">
        <f>+ﾃ.ばいじん!$AA$28</f>
        <v>0</v>
      </c>
      <c r="Z39" s="441">
        <f>+ﾄ.混合廃棄物その他!$AA$28</f>
        <v>46.3</v>
      </c>
      <c r="AA39" s="442">
        <f t="shared" si="4"/>
        <v>21961</v>
      </c>
    </row>
    <row r="40" spans="2:27" ht="24" customHeight="1" x14ac:dyDescent="0.15">
      <c r="B40" s="182"/>
      <c r="C40" s="746"/>
      <c r="D40" s="226"/>
      <c r="E40" s="221"/>
      <c r="F40" s="219" t="s">
        <v>263</v>
      </c>
      <c r="G40" s="440">
        <f>+ｱ.燃え殻!$AA$29</f>
        <v>0</v>
      </c>
      <c r="H40" s="440">
        <f>+ｲ.汚泥!$AA$29</f>
        <v>28.7</v>
      </c>
      <c r="I40" s="440">
        <f>+ｳ.廃油!$AA$29</f>
        <v>1.1000000000000001</v>
      </c>
      <c r="J40" s="440">
        <f>+ｴ.廃酸!$AA$29</f>
        <v>0</v>
      </c>
      <c r="K40" s="440">
        <f>+ｵ.廃ｱﾙｶﾘ!$AA$29</f>
        <v>0</v>
      </c>
      <c r="L40" s="440">
        <f>+ｶ.廃ﾌﾟﾗ類!$AA$29</f>
        <v>8</v>
      </c>
      <c r="M40" s="440">
        <f>+ｷ.紙くず!$AA$29</f>
        <v>0.6</v>
      </c>
      <c r="N40" s="440">
        <f>+ｸ.木くず!$AA$29</f>
        <v>2.9</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63.3</v>
      </c>
      <c r="W40" s="440">
        <f>+ﾁ.動物のふん尿!$AA$29</f>
        <v>0</v>
      </c>
      <c r="X40" s="440">
        <f>+ﾂ.動物の死体!$AA$29</f>
        <v>0</v>
      </c>
      <c r="Y40" s="440">
        <f>+ﾃ.ばいじん!$AA$29</f>
        <v>0</v>
      </c>
      <c r="Z40" s="441">
        <f>+ﾄ.混合廃棄物その他!$AA$29</f>
        <v>8.5</v>
      </c>
      <c r="AA40" s="442">
        <f t="shared" si="4"/>
        <v>113.1</v>
      </c>
    </row>
    <row r="41" spans="2:27" ht="24" customHeight="1" x14ac:dyDescent="0.15">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15">
      <c r="B43" s="182"/>
      <c r="C43" s="135" t="s">
        <v>238</v>
      </c>
      <c r="D43" s="751" t="s">
        <v>296</v>
      </c>
      <c r="E43" s="751"/>
      <c r="F43" s="752"/>
      <c r="G43" s="449">
        <f>+ｱ.燃え殻!$AL$27</f>
        <v>0</v>
      </c>
      <c r="H43" s="449">
        <f>+ｲ.汚泥!$AL$27</f>
        <v>4160.7</v>
      </c>
      <c r="I43" s="449">
        <f>+ｳ.廃油!$AL$27</f>
        <v>1.1000000000000001</v>
      </c>
      <c r="J43" s="449">
        <f>+ｴ.廃酸!$AL$27</f>
        <v>0</v>
      </c>
      <c r="K43" s="449">
        <f>+ｵ.廃ｱﾙｶﾘ!$AL$27</f>
        <v>0</v>
      </c>
      <c r="L43" s="449">
        <f>+ｶ.廃ﾌﾟﾗ類!$AL$27</f>
        <v>227.9</v>
      </c>
      <c r="M43" s="449">
        <f>+ｷ.紙くず!$AL$27</f>
        <v>17.3</v>
      </c>
      <c r="N43" s="449">
        <f>+ｸ.木くず!$AL$27</f>
        <v>86.100000000000009</v>
      </c>
      <c r="O43" s="449">
        <f>+ｹ.繊維くず!$AL$27</f>
        <v>0</v>
      </c>
      <c r="P43" s="449">
        <f>+ｺ.動植物性残さ!$AL$27</f>
        <v>0</v>
      </c>
      <c r="Q43" s="449">
        <f>+ｻ.動物系固形不要物!$AL$27</f>
        <v>0</v>
      </c>
      <c r="R43" s="449">
        <f>+ｼ.ｺﾞﾑくず!$AL$27</f>
        <v>0</v>
      </c>
      <c r="S43" s="449">
        <f>+ｽ.金属くず!$AL$27</f>
        <v>17.100000000000001</v>
      </c>
      <c r="T43" s="449">
        <f>+ｾ.ｶﾞﾗｽ･ｺﾝｸﾘ･陶磁器くず!$AL$27</f>
        <v>21.5</v>
      </c>
      <c r="U43" s="449">
        <f>+ｿ.鉱さい!$AL$27</f>
        <v>25.8</v>
      </c>
      <c r="V43" s="449">
        <f>+ﾀ.がれき類!$AL$27</f>
        <v>17461.8</v>
      </c>
      <c r="W43" s="449">
        <f>+ﾁ.動物のふん尿!$AL$27</f>
        <v>0</v>
      </c>
      <c r="X43" s="449">
        <f>+ﾂ.動物の死体!$AL$27</f>
        <v>0</v>
      </c>
      <c r="Y43" s="449">
        <f>+ﾃ.ばいじん!$AL$27</f>
        <v>0</v>
      </c>
      <c r="Z43" s="450">
        <f>+ﾄ.混合廃棄物その他!$AL$27</f>
        <v>54.8</v>
      </c>
      <c r="AA43" s="451">
        <f t="shared" si="4"/>
        <v>22074.1</v>
      </c>
    </row>
    <row r="44" spans="2:27" ht="24" customHeight="1" x14ac:dyDescent="0.15">
      <c r="B44" s="182"/>
      <c r="C44" s="189"/>
      <c r="D44" s="187" t="s">
        <v>189</v>
      </c>
      <c r="E44" s="755" t="s">
        <v>239</v>
      </c>
      <c r="F44" s="756"/>
      <c r="G44" s="452">
        <f>+ｱ.燃え殻!$AL$30</f>
        <v>0</v>
      </c>
      <c r="H44" s="452">
        <f>+ｲ.汚泥!$AL$30</f>
        <v>0</v>
      </c>
      <c r="I44" s="452">
        <f>+ｳ.廃油!$AL$30</f>
        <v>0</v>
      </c>
      <c r="J44" s="452">
        <f>+ｴ.廃酸!$AL$30</f>
        <v>0</v>
      </c>
      <c r="K44" s="452">
        <f>+ｵ.廃ｱﾙｶﾘ!$AL$30</f>
        <v>0</v>
      </c>
      <c r="L44" s="452">
        <f>+ｶ.廃ﾌﾟﾗ類!$AL$30</f>
        <v>0</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0</v>
      </c>
    </row>
    <row r="45" spans="2:27" ht="24" customHeight="1" x14ac:dyDescent="0.15">
      <c r="B45" s="182"/>
      <c r="C45" s="189"/>
      <c r="D45" s="472" t="s">
        <v>191</v>
      </c>
      <c r="E45" s="757" t="s">
        <v>240</v>
      </c>
      <c r="F45" s="758"/>
      <c r="G45" s="455">
        <f>+ｱ.燃え殻!$AS$24</f>
        <v>0</v>
      </c>
      <c r="H45" s="455">
        <f>+ｲ.汚泥!$AS$24</f>
        <v>4132</v>
      </c>
      <c r="I45" s="455">
        <f>+ｳ.廃油!$AS$24</f>
        <v>0</v>
      </c>
      <c r="J45" s="455">
        <f>+ｴ.廃酸!$AS$24</f>
        <v>0</v>
      </c>
      <c r="K45" s="455">
        <f>+ｵ.廃ｱﾙｶﾘ!$AS$24</f>
        <v>0</v>
      </c>
      <c r="L45" s="455">
        <f>+ｶ.廃ﾌﾟﾗ類!$AS$24</f>
        <v>219.9</v>
      </c>
      <c r="M45" s="455">
        <f>+ｷ.紙くず!$AS$24</f>
        <v>16.7</v>
      </c>
      <c r="N45" s="455">
        <f>+ｸ.木くず!$AS$24</f>
        <v>83.2</v>
      </c>
      <c r="O45" s="455">
        <f>+ｹ.繊維くず!$AS$24</f>
        <v>0</v>
      </c>
      <c r="P45" s="455">
        <f>+ｺ.動植物性残さ!$AS$24</f>
        <v>0</v>
      </c>
      <c r="Q45" s="455">
        <f>+ｻ.動物系固形不要物!$AS$24</f>
        <v>0</v>
      </c>
      <c r="R45" s="455">
        <f>+ｼ.ｺﾞﾑくず!$AS$24</f>
        <v>0</v>
      </c>
      <c r="S45" s="455">
        <f>+ｽ.金属くず!$AS$24</f>
        <v>17.100000000000001</v>
      </c>
      <c r="T45" s="455">
        <f>+ｾ.ｶﾞﾗｽ･ｺﾝｸﾘ･陶磁器くず!$AS$24</f>
        <v>21.5</v>
      </c>
      <c r="U45" s="455">
        <f>+ｿ.鉱さい!$AS$24</f>
        <v>25.8</v>
      </c>
      <c r="V45" s="455">
        <f>+ﾀ.がれき類!$AS$24</f>
        <v>17398.5</v>
      </c>
      <c r="W45" s="455">
        <f>+ﾁ.動物のふん尿!$AS$24</f>
        <v>0</v>
      </c>
      <c r="X45" s="455">
        <f>+ﾂ.動物の死体!$AS$24</f>
        <v>0</v>
      </c>
      <c r="Y45" s="455">
        <f>+ﾃ.ばいじん!$AS$24</f>
        <v>0</v>
      </c>
      <c r="Z45" s="456">
        <f>+ﾄ.混合廃棄物その他!$AS$24</f>
        <v>46.3</v>
      </c>
      <c r="AA45" s="457">
        <f t="shared" si="4"/>
        <v>21961</v>
      </c>
    </row>
    <row r="46" spans="2:27" ht="24" customHeight="1" x14ac:dyDescent="0.15">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65" customHeight="1" thickBot="1" x14ac:dyDescent="0.2">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899999999999999"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0</v>
      </c>
      <c r="H55" s="321">
        <f t="shared" ref="H55:Z55" si="10">IF(H9="0",+H19+H20,+H9+H19+H20)</f>
        <v>5944.9</v>
      </c>
      <c r="I55" s="321">
        <f t="shared" si="10"/>
        <v>1.1000000000000001</v>
      </c>
      <c r="J55" s="321">
        <f t="shared" si="10"/>
        <v>0</v>
      </c>
      <c r="K55" s="321">
        <f t="shared" si="10"/>
        <v>0</v>
      </c>
      <c r="L55" s="321">
        <f t="shared" si="10"/>
        <v>453.6</v>
      </c>
      <c r="M55" s="321">
        <f t="shared" si="10"/>
        <v>30.4</v>
      </c>
      <c r="N55" s="321">
        <f t="shared" si="10"/>
        <v>200.3</v>
      </c>
      <c r="O55" s="321">
        <f t="shared" si="10"/>
        <v>0</v>
      </c>
      <c r="P55" s="321">
        <f t="shared" si="10"/>
        <v>0</v>
      </c>
      <c r="Q55" s="321">
        <f t="shared" si="10"/>
        <v>0</v>
      </c>
      <c r="R55" s="321">
        <f t="shared" si="10"/>
        <v>0</v>
      </c>
      <c r="S55" s="321">
        <f t="shared" si="10"/>
        <v>35.1</v>
      </c>
      <c r="T55" s="321">
        <f t="shared" si="10"/>
        <v>416.7</v>
      </c>
      <c r="U55" s="321">
        <f t="shared" si="10"/>
        <v>25.8</v>
      </c>
      <c r="V55" s="321">
        <f t="shared" si="10"/>
        <v>20862.099999999999</v>
      </c>
      <c r="W55" s="321">
        <f t="shared" si="10"/>
        <v>0</v>
      </c>
      <c r="X55" s="321">
        <f t="shared" si="10"/>
        <v>0</v>
      </c>
      <c r="Y55" s="321">
        <f t="shared" si="10"/>
        <v>0</v>
      </c>
      <c r="Z55" s="321">
        <f t="shared" si="10"/>
        <v>215.5</v>
      </c>
      <c r="AA55" s="322">
        <f>+AA9+AA19+AA20</f>
        <v>28185.5</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3"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75" style="236" customWidth="1"/>
    <col min="7" max="7" width="6.75" style="236" customWidth="1"/>
    <col min="8" max="8" width="13.75" style="236" customWidth="1"/>
    <col min="9" max="9" width="5.75" style="236" customWidth="1"/>
    <col min="10" max="10" width="3.75" style="236" customWidth="1"/>
    <col min="11" max="11" width="10.75" style="236" customWidth="1"/>
    <col min="12" max="12" width="6.75" style="236" customWidth="1"/>
    <col min="13" max="13" width="7.75" style="236" customWidth="1"/>
    <col min="14" max="14" width="6.75" style="236" customWidth="1"/>
    <col min="15" max="15" width="7.75" style="236" customWidth="1"/>
    <col min="16" max="16" width="2.25" style="44" customWidth="1"/>
    <col min="17" max="24" width="9" style="46"/>
    <col min="25" max="16384" width="9" style="44"/>
  </cols>
  <sheetData>
    <row r="1" spans="1:16" ht="16.149999999999999" customHeight="1" x14ac:dyDescent="0.15">
      <c r="C1" s="84" t="s">
        <v>274</v>
      </c>
    </row>
    <row r="2" spans="1:16" ht="16.149999999999999" customHeight="1" x14ac:dyDescent="0.15">
      <c r="C2" s="84"/>
    </row>
    <row r="3" spans="1:16" ht="13.9" customHeight="1" thickBot="1" x14ac:dyDescent="0.2">
      <c r="O3" s="241" t="s">
        <v>159</v>
      </c>
    </row>
    <row r="4" spans="1:16" ht="13.5" x14ac:dyDescent="0.15">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5" x14ac:dyDescent="0.15">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15">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11" t="str">
        <f>+表紙!L34</f>
        <v>令和   5 年   6 月 27 日</v>
      </c>
      <c r="M11" s="812"/>
      <c r="N11" s="812"/>
      <c r="O11" s="813"/>
    </row>
    <row r="12" spans="1:16" ht="13.15" customHeight="1" x14ac:dyDescent="0.15">
      <c r="C12" s="249"/>
      <c r="D12" s="250"/>
      <c r="E12" s="250"/>
      <c r="F12" s="250"/>
      <c r="G12" s="250"/>
      <c r="H12" s="250"/>
      <c r="I12" s="250"/>
      <c r="J12" s="250"/>
      <c r="K12" s="250"/>
      <c r="L12" s="250"/>
      <c r="M12" s="250"/>
      <c r="N12" s="250"/>
      <c r="O12" s="252"/>
    </row>
    <row r="13" spans="1:16" ht="13.5" x14ac:dyDescent="0.15">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1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神奈川県横浜市中区太田町1-15　　　　　                       　　　　　　　　関内東亜ビル</v>
      </c>
      <c r="K16" s="800"/>
      <c r="L16" s="801"/>
      <c r="M16" s="801"/>
      <c r="N16" s="801"/>
      <c r="O16" s="802"/>
    </row>
    <row r="17" spans="1:48" ht="26.25" customHeight="1" x14ac:dyDescent="0.15">
      <c r="C17" s="249"/>
      <c r="D17" s="250"/>
      <c r="E17" s="250"/>
      <c r="F17" s="250"/>
      <c r="G17" s="250"/>
      <c r="H17" s="254" t="s">
        <v>7</v>
      </c>
      <c r="I17" s="254"/>
      <c r="J17" s="800" t="str">
        <f>+表紙!J40</f>
        <v>東亜建設工業株式会社　横浜支店　　　                                  　　　　　執行役員常務支店長　馬越　成之</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045-664-3905</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東亜建設工業株式会社　横浜支店　</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2254</v>
      </c>
      <c r="N25" s="853"/>
      <c r="O25" s="854"/>
    </row>
    <row r="26" spans="1:48" ht="18" customHeight="1" x14ac:dyDescent="0.15">
      <c r="C26" s="833" t="s">
        <v>11</v>
      </c>
      <c r="D26" s="834"/>
      <c r="E26" s="835"/>
      <c r="F26" s="827" t="str">
        <f>+表紙!F49</f>
        <v>神奈川県横浜市中区太田町1-15　　　　　                       　　　　　　　　関内東亜ビル</v>
      </c>
      <c r="G26" s="828"/>
      <c r="H26" s="828"/>
      <c r="I26" s="828"/>
      <c r="J26" s="828"/>
      <c r="K26" s="828"/>
      <c r="L26" s="139" t="s">
        <v>173</v>
      </c>
      <c r="M26" s="259"/>
      <c r="N26" s="831" t="str">
        <f>IF(+表紙!N49="","",+表紙!N49)</f>
        <v>045-664-3905</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Ｄ－建設業</v>
      </c>
      <c r="G29" s="856"/>
      <c r="H29" s="856"/>
      <c r="I29" s="856"/>
      <c r="J29" s="375" t="s">
        <v>47</v>
      </c>
      <c r="K29" s="375"/>
      <c r="L29" s="857">
        <f>+表紙!L52</f>
        <v>0</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0</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11218</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f>+表紙!F59</f>
        <v>216</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6111.4</v>
      </c>
      <c r="I40" s="294" t="s">
        <v>4</v>
      </c>
      <c r="J40" s="535" t="s">
        <v>326</v>
      </c>
      <c r="K40" s="536"/>
      <c r="L40" s="537"/>
      <c r="M40" s="859">
        <f>+表紙!M63</f>
        <v>6111.4</v>
      </c>
      <c r="N40" s="860">
        <f>+表紙!N63</f>
        <v>0</v>
      </c>
      <c r="O40" s="293" t="s">
        <v>4</v>
      </c>
    </row>
    <row r="41" spans="1:48" ht="24.75" customHeight="1" x14ac:dyDescent="0.15">
      <c r="C41" s="865"/>
      <c r="D41" s="532" t="s">
        <v>303</v>
      </c>
      <c r="E41" s="533"/>
      <c r="F41" s="533"/>
      <c r="G41" s="534"/>
      <c r="H41" s="299" t="str">
        <f>+表紙!H64</f>
        <v>0</v>
      </c>
      <c r="I41" s="294" t="s">
        <v>4</v>
      </c>
      <c r="J41" s="535" t="s">
        <v>307</v>
      </c>
      <c r="K41" s="536"/>
      <c r="L41" s="537"/>
      <c r="M41" s="859" t="str">
        <f>+表紙!M64</f>
        <v>0</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5203.5999999999995</v>
      </c>
      <c r="N42" s="860">
        <f>+表紙!N65</f>
        <v>0</v>
      </c>
      <c r="O42" s="197" t="s">
        <v>4</v>
      </c>
    </row>
    <row r="43" spans="1:48" ht="24.75" customHeight="1" x14ac:dyDescent="0.15">
      <c r="C43" s="191"/>
      <c r="D43" s="532" t="s">
        <v>305</v>
      </c>
      <c r="E43" s="533"/>
      <c r="F43" s="533"/>
      <c r="G43" s="534"/>
      <c r="H43" s="299" t="str">
        <f>+表紙!H66</f>
        <v>0</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1.9"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38" t="s">
        <v>419</v>
      </c>
      <c r="D47" s="869"/>
      <c r="E47" s="869"/>
      <c r="F47" s="869"/>
      <c r="G47" s="869"/>
      <c r="H47" s="869"/>
      <c r="I47" s="869"/>
      <c r="J47" s="869"/>
      <c r="K47" s="869"/>
      <c r="L47" s="869"/>
      <c r="M47" s="869"/>
      <c r="N47" s="869"/>
      <c r="O47" s="869"/>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98">
        <v>3</v>
      </c>
      <c r="D54" s="519" t="s">
        <v>399</v>
      </c>
      <c r="E54" s="519"/>
      <c r="F54" s="519"/>
      <c r="G54" s="519"/>
      <c r="H54" s="519"/>
      <c r="I54" s="519"/>
      <c r="J54" s="519"/>
      <c r="K54" s="519"/>
      <c r="L54" s="519"/>
      <c r="M54" s="519"/>
      <c r="N54" s="519"/>
      <c r="O54" s="520"/>
    </row>
    <row r="55" spans="1:48" ht="28.15"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15"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15" customHeight="1" x14ac:dyDescent="0.15">
      <c r="A68" s="44"/>
      <c r="B68" s="44"/>
      <c r="C68" s="198"/>
      <c r="D68" s="199" t="s">
        <v>312</v>
      </c>
      <c r="E68" s="519" t="s">
        <v>418</v>
      </c>
      <c r="F68" s="519"/>
      <c r="G68" s="519"/>
      <c r="H68" s="519"/>
      <c r="I68" s="519"/>
      <c r="J68" s="519"/>
      <c r="K68" s="519"/>
      <c r="L68" s="519"/>
      <c r="M68" s="519"/>
      <c r="N68" s="519"/>
      <c r="O68" s="520"/>
    </row>
    <row r="69" spans="1:16" ht="28.15" customHeight="1" x14ac:dyDescent="0.15">
      <c r="A69" s="44"/>
      <c r="B69" s="44"/>
      <c r="C69" s="198"/>
      <c r="D69" s="199" t="s">
        <v>313</v>
      </c>
      <c r="E69" s="519" t="s">
        <v>318</v>
      </c>
      <c r="F69" s="519"/>
      <c r="G69" s="519"/>
      <c r="H69" s="519"/>
      <c r="I69" s="519"/>
      <c r="J69" s="519"/>
      <c r="K69" s="519"/>
      <c r="L69" s="519"/>
      <c r="M69" s="519"/>
      <c r="N69" s="519"/>
      <c r="O69" s="520"/>
    </row>
    <row r="70" spans="1:16" ht="28.15"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J76"/>
  <sheetViews>
    <sheetView showGridLines="0" topLeftCell="A16" zoomScaleNormal="100" workbookViewId="0">
      <selection activeCell="AA29" sqref="AA29:AE2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4160.7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1784.2</v>
      </c>
      <c r="E24" s="699"/>
      <c r="F24" s="699"/>
      <c r="G24" s="212" t="s">
        <v>199</v>
      </c>
      <c r="H24" s="679">
        <f>+F12</f>
        <v>4160.7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4132</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4160.7</v>
      </c>
      <c r="Q27" s="684"/>
      <c r="R27" s="684"/>
      <c r="S27" s="684"/>
      <c r="T27" s="54" t="s">
        <v>38</v>
      </c>
      <c r="U27" s="74"/>
      <c r="V27" s="74"/>
      <c r="Y27" s="72" t="s">
        <v>39</v>
      </c>
      <c r="Z27" s="75"/>
      <c r="AH27" s="63"/>
      <c r="AI27" s="63"/>
      <c r="AJ27" s="63"/>
      <c r="AK27" s="63"/>
      <c r="AL27" s="649">
        <f>+AH18+P27</f>
        <v>4160.7</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4132</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1784.2</v>
      </c>
      <c r="E29" s="699"/>
      <c r="F29" s="699"/>
      <c r="G29" s="212" t="s">
        <v>199</v>
      </c>
      <c r="H29" s="679">
        <f>+AL27</f>
        <v>4160.7</v>
      </c>
      <c r="I29" s="680"/>
      <c r="J29" s="212" t="s">
        <v>199</v>
      </c>
      <c r="M29" s="654"/>
      <c r="P29" s="66"/>
      <c r="Q29" s="158"/>
      <c r="R29" s="61" t="s">
        <v>184</v>
      </c>
      <c r="S29" s="622" t="s">
        <v>33</v>
      </c>
      <c r="T29" s="669"/>
      <c r="U29" s="669"/>
      <c r="V29" s="670"/>
      <c r="W29" s="58"/>
      <c r="X29" s="76"/>
      <c r="Y29" s="632" t="s">
        <v>260</v>
      </c>
      <c r="Z29" s="633"/>
      <c r="AA29" s="634">
        <v>28.7</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4160.7</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1168</v>
      </c>
      <c r="E31" s="699"/>
      <c r="F31" s="699"/>
      <c r="G31" s="212" t="s">
        <v>199</v>
      </c>
      <c r="H31" s="679">
        <f>+AS24</f>
        <v>4132</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xr:uid="{00000000-0002-0000-0200-000000000000}">
      <formula1>W7=ROUND(W7,1)</formula1>
    </dataValidation>
    <dataValidation type="custom" allowBlank="1" showInputMessage="1" showErrorMessage="1" sqref="H24:H33" xr:uid="{00000000-0002-0000-02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2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J76"/>
  <sheetViews>
    <sheetView showGridLines="0" topLeftCell="A25" zoomScaleNormal="100" workbookViewId="0">
      <selection activeCell="AA30" sqref="AA30:AE3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1.1000000000000001</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1.1000000000000001</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1.1000000000000001</v>
      </c>
      <c r="Q27" s="684"/>
      <c r="R27" s="684"/>
      <c r="S27" s="684"/>
      <c r="T27" s="54" t="s">
        <v>38</v>
      </c>
      <c r="U27" s="74"/>
      <c r="V27" s="74"/>
      <c r="Y27" s="72" t="s">
        <v>39</v>
      </c>
      <c r="Z27" s="75"/>
      <c r="AH27" s="63"/>
      <c r="AI27" s="63"/>
      <c r="AJ27" s="63"/>
      <c r="AK27" s="63"/>
      <c r="AL27" s="649">
        <f>+AH18+P27</f>
        <v>1.1000000000000001</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1.1000000000000001</v>
      </c>
      <c r="I29" s="680"/>
      <c r="J29" s="212" t="s">
        <v>199</v>
      </c>
      <c r="M29" s="654"/>
      <c r="P29" s="66"/>
      <c r="Q29" s="158"/>
      <c r="R29" s="61" t="s">
        <v>184</v>
      </c>
      <c r="S29" s="622" t="s">
        <v>33</v>
      </c>
      <c r="T29" s="669"/>
      <c r="U29" s="669"/>
      <c r="V29" s="670"/>
      <c r="W29" s="58"/>
      <c r="X29" s="76"/>
      <c r="Y29" s="632" t="s">
        <v>260</v>
      </c>
      <c r="Z29" s="633"/>
      <c r="AA29" s="634">
        <v>1.1000000000000001</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1.1000000000000001</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xr:uid="{00000000-0002-0000-0300-000000000000}">
      <formula1>W7=ROUND(W7,1)</formula1>
    </dataValidation>
    <dataValidation type="custom" allowBlank="1" showInputMessage="1" showErrorMessage="1" sqref="H24:H33" xr:uid="{00000000-0002-0000-03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xr:uid="{00000000-0002-0000-0300-000002000000}">
      <formula1>D9=ROUND(D9,1)</formula1>
    </dataValidation>
    <dataValidation type="textLength" allowBlank="1" showInputMessage="1" showErrorMessage="1" errorTitle="要確認" error="「廃油」は、中間処理を経ずに「最終処分」はできません。" sqref="R33:U33" xr:uid="{00000000-0002-0000-03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xr:uid="{00000000-0002-0000-0400-000000000000}">
      <formula1>W7=ROUND(W7,1)</formula1>
    </dataValidation>
    <dataValidation type="custom" allowBlank="1" showInputMessage="1" showErrorMessage="1" sqref="H24:H33" xr:uid="{00000000-0002-0000-04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xr:uid="{00000000-0002-0000-0400-000002000000}">
      <formula1>D9=ROUND(D9,1)</formula1>
    </dataValidation>
    <dataValidation type="textLength" allowBlank="1" showInputMessage="1" showErrorMessage="1" errorTitle="要確認" error="「廃酸」は、中間処理を経ずに「最終処分」はできません。" sqref="R33:U33" xr:uid="{00000000-0002-0000-04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J76"/>
  <sheetViews>
    <sheetView showGridLines="0" topLeftCell="A1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xr:uid="{00000000-0002-0000-0500-000000000000}">
      <formula1>W7=ROUND(W7,1)</formula1>
    </dataValidation>
    <dataValidation type="custom" allowBlank="1" showInputMessage="1" showErrorMessage="1" sqref="H24:H33" xr:uid="{00000000-0002-0000-05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xr:uid="{00000000-0002-0000-0500-000002000000}">
      <formula1>D9=ROUND(D9,1)</formula1>
    </dataValidation>
    <dataValidation type="textLength" allowBlank="1" showInputMessage="1" showErrorMessage="1" errorTitle="要確認" error="「廃ｱﾙｶﾘ」は、中間処理を経ずに「最終処分」はできません。" sqref="R33:U33" xr:uid="{00000000-0002-0000-05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J76"/>
  <sheetViews>
    <sheetView showGridLines="0" topLeftCell="A22" zoomScaleNormal="100" workbookViewId="0">
      <selection activeCell="AA30" sqref="AA30:AE3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227.9</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225.7</v>
      </c>
      <c r="E24" s="699"/>
      <c r="F24" s="699"/>
      <c r="G24" s="212" t="s">
        <v>199</v>
      </c>
      <c r="H24" s="679">
        <f>+F12</f>
        <v>227.9</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219.9</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227.9</v>
      </c>
      <c r="Q27" s="684"/>
      <c r="R27" s="684"/>
      <c r="S27" s="684"/>
      <c r="T27" s="54" t="s">
        <v>38</v>
      </c>
      <c r="U27" s="74"/>
      <c r="V27" s="74"/>
      <c r="Y27" s="72" t="s">
        <v>39</v>
      </c>
      <c r="Z27" s="75"/>
      <c r="AH27" s="63"/>
      <c r="AI27" s="63"/>
      <c r="AJ27" s="63"/>
      <c r="AK27" s="63"/>
      <c r="AL27" s="649">
        <f>+AH18+P27</f>
        <v>227.9</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219.9</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225.7</v>
      </c>
      <c r="E29" s="699"/>
      <c r="F29" s="699"/>
      <c r="G29" s="212" t="s">
        <v>199</v>
      </c>
      <c r="H29" s="679">
        <f>+AL27</f>
        <v>227.9</v>
      </c>
      <c r="I29" s="680"/>
      <c r="J29" s="212" t="s">
        <v>199</v>
      </c>
      <c r="M29" s="654"/>
      <c r="P29" s="66"/>
      <c r="Q29" s="158"/>
      <c r="R29" s="61" t="s">
        <v>184</v>
      </c>
      <c r="S29" s="622" t="s">
        <v>33</v>
      </c>
      <c r="T29" s="669"/>
      <c r="U29" s="669"/>
      <c r="V29" s="670"/>
      <c r="W29" s="58"/>
      <c r="X29" s="76"/>
      <c r="Y29" s="632" t="s">
        <v>260</v>
      </c>
      <c r="Z29" s="633"/>
      <c r="AA29" s="634">
        <v>8</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227.9</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218</v>
      </c>
      <c r="E31" s="699"/>
      <c r="F31" s="699"/>
      <c r="G31" s="212" t="s">
        <v>199</v>
      </c>
      <c r="H31" s="679">
        <f>+AS24</f>
        <v>219.9</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xr:uid="{00000000-0002-0000-0600-000000000000}">
      <formula1>W7=ROUND(W7,1)</formula1>
    </dataValidation>
    <dataValidation type="custom" allowBlank="1" showInputMessage="1" showErrorMessage="1" sqref="H24:H33" xr:uid="{00000000-0002-0000-06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6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J76"/>
  <sheetViews>
    <sheetView showGridLines="0" topLeftCell="A19" zoomScaleNormal="100" workbookViewId="0">
      <selection activeCell="AA29" sqref="AA29:AE2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15" customHeight="1" thickBot="1" x14ac:dyDescent="0.2">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17.3</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13.1</v>
      </c>
      <c r="E24" s="699"/>
      <c r="F24" s="699"/>
      <c r="G24" s="212" t="s">
        <v>199</v>
      </c>
      <c r="H24" s="679">
        <f>+F12</f>
        <v>17.3</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16.7</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17.3</v>
      </c>
      <c r="Q27" s="684"/>
      <c r="R27" s="684"/>
      <c r="S27" s="684"/>
      <c r="T27" s="54" t="s">
        <v>38</v>
      </c>
      <c r="U27" s="74"/>
      <c r="V27" s="74"/>
      <c r="Y27" s="72" t="s">
        <v>39</v>
      </c>
      <c r="Z27" s="75"/>
      <c r="AH27" s="63"/>
      <c r="AI27" s="63"/>
      <c r="AJ27" s="63"/>
      <c r="AK27" s="63"/>
      <c r="AL27" s="649">
        <f>+AH18+P27</f>
        <v>17.3</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16.7</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13.1</v>
      </c>
      <c r="E29" s="699"/>
      <c r="F29" s="699"/>
      <c r="G29" s="212" t="s">
        <v>199</v>
      </c>
      <c r="H29" s="679">
        <f>+AL27</f>
        <v>17.3</v>
      </c>
      <c r="I29" s="680"/>
      <c r="J29" s="212" t="s">
        <v>199</v>
      </c>
      <c r="M29" s="654"/>
      <c r="P29" s="66"/>
      <c r="Q29" s="158"/>
      <c r="R29" s="61" t="s">
        <v>184</v>
      </c>
      <c r="S29" s="622" t="s">
        <v>33</v>
      </c>
      <c r="T29" s="669"/>
      <c r="U29" s="669"/>
      <c r="V29" s="670"/>
      <c r="W29" s="58"/>
      <c r="X29" s="76"/>
      <c r="Y29" s="632" t="s">
        <v>260</v>
      </c>
      <c r="Z29" s="633"/>
      <c r="AA29" s="634">
        <v>0.6</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17.3</v>
      </c>
      <c r="S30" s="684"/>
      <c r="T30" s="684"/>
      <c r="U30" s="684"/>
      <c r="V30" s="54" t="s">
        <v>16</v>
      </c>
      <c r="Y30" s="632" t="s">
        <v>187</v>
      </c>
      <c r="Z30" s="633"/>
      <c r="AA30" s="634">
        <v>0</v>
      </c>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12.6</v>
      </c>
      <c r="E31" s="699"/>
      <c r="F31" s="699"/>
      <c r="G31" s="212" t="s">
        <v>199</v>
      </c>
      <c r="H31" s="679">
        <f>+AS24</f>
        <v>16.7</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xr:uid="{00000000-0002-0000-0700-000000000000}">
      <formula1>AU13=ROUND(AU13,1)</formula1>
    </dataValidation>
    <dataValidation type="custom" allowBlank="1" showInputMessage="1" showErrorMessage="1" sqref="H24:H33" xr:uid="{00000000-0002-0000-07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700-000002000000}">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J76"/>
  <sheetViews>
    <sheetView showGridLines="0" topLeftCell="A16" zoomScaleNormal="100" workbookViewId="0">
      <selection activeCell="AA30" sqref="AA30:AE3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東亜建設工業株式会社　横浜支店　</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15" customHeight="1" thickBot="1" x14ac:dyDescent="0.2">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86.100000000000009</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114.2</v>
      </c>
      <c r="E24" s="699"/>
      <c r="F24" s="699"/>
      <c r="G24" s="212" t="s">
        <v>199</v>
      </c>
      <c r="H24" s="679">
        <f>+F12</f>
        <v>86.100000000000009</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83.2</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86.100000000000009</v>
      </c>
      <c r="Q27" s="684"/>
      <c r="R27" s="684"/>
      <c r="S27" s="684"/>
      <c r="T27" s="54" t="s">
        <v>38</v>
      </c>
      <c r="U27" s="74"/>
      <c r="V27" s="74"/>
      <c r="Y27" s="72" t="s">
        <v>39</v>
      </c>
      <c r="Z27" s="75"/>
      <c r="AH27" s="63"/>
      <c r="AI27" s="63"/>
      <c r="AJ27" s="63"/>
      <c r="AK27" s="63"/>
      <c r="AL27" s="649">
        <f>+AH18+P27</f>
        <v>86.100000000000009</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83.2</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114.2</v>
      </c>
      <c r="E29" s="699"/>
      <c r="F29" s="699"/>
      <c r="G29" s="212" t="s">
        <v>199</v>
      </c>
      <c r="H29" s="679">
        <f>+AL27</f>
        <v>86.100000000000009</v>
      </c>
      <c r="I29" s="680"/>
      <c r="J29" s="212" t="s">
        <v>199</v>
      </c>
      <c r="M29" s="654"/>
      <c r="P29" s="66"/>
      <c r="Q29" s="158"/>
      <c r="R29" s="61" t="s">
        <v>184</v>
      </c>
      <c r="S29" s="622" t="s">
        <v>33</v>
      </c>
      <c r="T29" s="669"/>
      <c r="U29" s="669"/>
      <c r="V29" s="670"/>
      <c r="W29" s="58"/>
      <c r="X29" s="76"/>
      <c r="Y29" s="632" t="s">
        <v>260</v>
      </c>
      <c r="Z29" s="633"/>
      <c r="AA29" s="634">
        <v>2.9</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86.100000000000009</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111</v>
      </c>
      <c r="E31" s="699"/>
      <c r="F31" s="699"/>
      <c r="G31" s="212" t="s">
        <v>199</v>
      </c>
      <c r="H31" s="679">
        <f>+AS24</f>
        <v>83.2</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xr:uid="{00000000-0002-0000-0800-000000000000}">
      <formula1>AU13=ROUND(AU13,1)</formula1>
    </dataValidation>
    <dataValidation type="custom" allowBlank="1" showInputMessage="1" showErrorMessage="1" sqref="H24:H33" xr:uid="{00000000-0002-0000-08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800-000002000000}">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