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defaultThemeVersion="124226"/>
  <xr:revisionPtr revIDLastSave="0" documentId="13_ncr:1_{2181B76D-BBDE-4B0E-B599-56689F7BFD5F}" xr6:coauthVersionLast="47" xr6:coauthVersionMax="47" xr10:uidLastSave="{00000000-0000-0000-0000-000000000000}"/>
  <workbookProtection workbookAlgorithmName="SHA-512" workbookHashValue="emFRfl18E5DVnpgMuXpM4YeMK15+N4UEoebolF2OfT+E4v/lsGalKDDnxvzSM7TLj+MGpKnYMjPNlpiods79HQ==" workbookSaltValue="gBfA7CHDsl2I2GlQUFW8FA==" workbookSpinCount="100000" lockStructure="1"/>
  <bookViews>
    <workbookView xWindow="-120" yWindow="-120" windowWidth="29040" windowHeight="15840" tabRatio="706"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s="1"/>
  <c r="AR28" i="83"/>
  <c r="Y53" i="94" s="1"/>
  <c r="AK31" i="83"/>
  <c r="Y52" i="94" s="1"/>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s="1"/>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O22" i="75"/>
  <c r="I51" i="94" s="1"/>
  <c r="I47" i="94"/>
  <c r="I46" i="94"/>
  <c r="I44" i="94"/>
  <c r="I42" i="94"/>
  <c r="I41" i="94"/>
  <c r="I40" i="94"/>
  <c r="I39" i="94"/>
  <c r="I36" i="94"/>
  <c r="I35" i="94"/>
  <c r="I34" i="94"/>
  <c r="I33"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O16" i="78" s="1"/>
  <c r="L50" i="94"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X18" i="82"/>
  <c r="O16" i="82" s="1"/>
  <c r="U50" i="94" s="1"/>
  <c r="X18" i="86"/>
  <c r="X21" i="86" s="1"/>
  <c r="X18" i="83"/>
  <c r="O16" i="83" s="1"/>
  <c r="Y50" i="94" s="1"/>
  <c r="X21" i="89"/>
  <c r="X21" i="82"/>
  <c r="AK27" i="82" l="1"/>
  <c r="U43" i="94" s="1"/>
  <c r="F12" i="83"/>
  <c r="I32" i="94"/>
  <c r="X21" i="83"/>
  <c r="AA29" i="94"/>
  <c r="AA28" i="94"/>
  <c r="X21" i="78"/>
  <c r="O38" i="94"/>
  <c r="O37" i="94" s="1"/>
  <c r="O19" i="94" s="1"/>
  <c r="O11" i="94" s="1"/>
  <c r="X32" i="94"/>
  <c r="X31" i="94" s="1"/>
  <c r="X26" i="94" s="1"/>
  <c r="X27" i="94" s="1"/>
  <c r="H32" i="94"/>
  <c r="H31" i="94" s="1"/>
  <c r="H26" i="94" s="1"/>
  <c r="H27" i="94" s="1"/>
  <c r="H38" i="94"/>
  <c r="H37" i="94" s="1"/>
  <c r="AA44" i="94"/>
  <c r="K226" i="95" s="1"/>
  <c r="K202" i="98" s="1"/>
  <c r="AA36" i="94"/>
  <c r="AA23" i="94"/>
  <c r="Y38" i="94"/>
  <c r="Y37" i="94" s="1"/>
  <c r="Y19" i="94" s="1"/>
  <c r="AA40" i="94"/>
  <c r="AK27" i="77"/>
  <c r="K43" i="94" s="1"/>
  <c r="AK27" i="74"/>
  <c r="H43" i="94" s="1"/>
  <c r="AK27" i="2"/>
  <c r="G43" i="94" s="1"/>
  <c r="G38" i="94"/>
  <c r="G37" i="94" s="1"/>
  <c r="G19" i="94" s="1"/>
  <c r="G10" i="94" s="1"/>
  <c r="X21" i="85"/>
  <c r="O16" i="85"/>
  <c r="M50" i="94" s="1"/>
  <c r="F12" i="78"/>
  <c r="AK27" i="78"/>
  <c r="O15" i="94"/>
  <c r="X18" i="81"/>
  <c r="AK27" i="81"/>
  <c r="P38" i="94"/>
  <c r="P37" i="94" s="1"/>
  <c r="P19" i="94" s="1"/>
  <c r="P16" i="94" s="1"/>
  <c r="V32" i="94"/>
  <c r="V31" i="94" s="1"/>
  <c r="V26" i="94" s="1"/>
  <c r="V27" i="94" s="1"/>
  <c r="U32" i="94"/>
  <c r="U31" i="94" s="1"/>
  <c r="U26" i="94" s="1"/>
  <c r="U27" i="94" s="1"/>
  <c r="AA21" i="94"/>
  <c r="K145" i="95" s="1"/>
  <c r="K121" i="98" s="1"/>
  <c r="AA35" i="94"/>
  <c r="P32" i="94"/>
  <c r="P31" i="94" s="1"/>
  <c r="O32" i="94"/>
  <c r="O31" i="94" s="1"/>
  <c r="O26" i="94" s="1"/>
  <c r="O27" i="94" s="1"/>
  <c r="I38" i="94"/>
  <c r="I31" i="94"/>
  <c r="I26" i="94" s="1"/>
  <c r="I27" i="94" s="1"/>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Q26" i="94"/>
  <c r="Q27" i="94" s="1"/>
  <c r="X21" i="92"/>
  <c r="O16" i="92"/>
  <c r="Z50" i="94" s="1"/>
  <c r="AA45" i="94"/>
  <c r="K227" i="95" s="1"/>
  <c r="K203" i="98" s="1"/>
  <c r="X18" i="84"/>
  <c r="AK27" i="84"/>
  <c r="O16" i="75"/>
  <c r="I50" i="94" s="1"/>
  <c r="X21" i="75"/>
  <c r="AK27" i="89"/>
  <c r="Q43" i="94" s="1"/>
  <c r="O16" i="94"/>
  <c r="X18" i="77"/>
  <c r="AA41" i="94"/>
  <c r="AK27" i="75"/>
  <c r="O9" i="94"/>
  <c r="AA34" i="94"/>
  <c r="AK27" i="92"/>
  <c r="T38" i="94"/>
  <c r="T37" i="94" s="1"/>
  <c r="T19" i="94" s="1"/>
  <c r="T9" i="94" s="1"/>
  <c r="T55" i="94" s="1"/>
  <c r="O14" i="94"/>
  <c r="V38" i="94"/>
  <c r="V37" i="94" s="1"/>
  <c r="V19" i="94" s="1"/>
  <c r="V10" i="94" s="1"/>
  <c r="J38" i="94"/>
  <c r="J37" i="94" s="1"/>
  <c r="J19" i="94" s="1"/>
  <c r="Z32" i="94"/>
  <c r="Z31" i="94" s="1"/>
  <c r="Z26" i="94" s="1"/>
  <c r="Z27" i="94" s="1"/>
  <c r="W32" i="94"/>
  <c r="W31" i="94" s="1"/>
  <c r="K32" i="94"/>
  <c r="K31" i="94" s="1"/>
  <c r="K26" i="94" s="1"/>
  <c r="K27" i="94" s="1"/>
  <c r="AA46" i="94"/>
  <c r="K228" i="95" s="1"/>
  <c r="K204" i="98" s="1"/>
  <c r="I37" i="94"/>
  <c r="I19" i="94" s="1"/>
  <c r="Q38" i="94"/>
  <c r="Q37" i="94" s="1"/>
  <c r="Q19" i="94" s="1"/>
  <c r="Q10" i="94" s="1"/>
  <c r="AA20" i="94"/>
  <c r="U38" i="94"/>
  <c r="U37" i="94" s="1"/>
  <c r="U19" i="94" s="1"/>
  <c r="O16" i="86"/>
  <c r="N50" i="94" s="1"/>
  <c r="AK27" i="87"/>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Y12" i="94"/>
  <c r="Y11" i="94"/>
  <c r="Y17" i="94"/>
  <c r="Y14" i="94"/>
  <c r="Y13" i="94"/>
  <c r="Y15" i="94"/>
  <c r="Y16" i="94"/>
  <c r="Y18" i="94"/>
  <c r="Y9" i="94"/>
  <c r="Y55" i="94" s="1"/>
  <c r="Y10" i="94"/>
  <c r="Q12" i="94"/>
  <c r="Q18" i="94"/>
  <c r="K38" i="94"/>
  <c r="W26" i="94"/>
  <c r="W27" i="94" s="1"/>
  <c r="P26" i="94"/>
  <c r="P27" i="94" s="1"/>
  <c r="T26" i="94"/>
  <c r="T27" i="94" s="1"/>
  <c r="X18" i="90"/>
  <c r="AK27" i="90"/>
  <c r="W43" i="94" s="1"/>
  <c r="X18" i="2"/>
  <c r="Y32" i="94"/>
  <c r="Y31" i="94" s="1"/>
  <c r="Y26" i="94" s="1"/>
  <c r="Y27" i="94" s="1"/>
  <c r="AA22" i="94"/>
  <c r="K195" i="95" s="1"/>
  <c r="K171" i="98" s="1"/>
  <c r="X18" i="88"/>
  <c r="AK27" i="88"/>
  <c r="P43" i="94" s="1"/>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P10" i="94" l="1"/>
  <c r="X11" i="94"/>
  <c r="X17" i="94"/>
  <c r="Q16" i="94"/>
  <c r="Z43" i="94"/>
  <c r="AK31" i="92"/>
  <c r="Z52" i="94" s="1"/>
  <c r="V13" i="94"/>
  <c r="V43" i="94"/>
  <c r="AK31" i="80"/>
  <c r="V52" i="94" s="1"/>
  <c r="T43" i="94"/>
  <c r="AK31" i="84"/>
  <c r="T52" i="94" s="1"/>
  <c r="S43" i="94"/>
  <c r="AK31" i="81"/>
  <c r="S52" i="94" s="1"/>
  <c r="O18" i="94"/>
  <c r="O17" i="94"/>
  <c r="O43" i="94"/>
  <c r="AK31" i="87"/>
  <c r="O52" i="94" s="1"/>
  <c r="O55" i="94"/>
  <c r="O12" i="94"/>
  <c r="O13" i="94"/>
  <c r="O10" i="94"/>
  <c r="N43" i="94"/>
  <c r="AK31" i="86"/>
  <c r="N52" i="94" s="1"/>
  <c r="M43" i="94"/>
  <c r="AK31" i="85"/>
  <c r="M52" i="94" s="1"/>
  <c r="L43" i="94"/>
  <c r="AK31" i="78"/>
  <c r="L52" i="94" s="1"/>
  <c r="I43" i="94"/>
  <c r="AK31" i="75"/>
  <c r="I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産業廃棄物の種類数は、種類ごとのシートから自動的に計算されます。</t>
        </r>
      </text>
    </comment>
    <comment ref="K90" authorId="0" shapeId="0" xr:uid="{00000000-0006-0000-0000-000008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産業廃棄物の種類数は、種類ごとのシートから自動的に計算されます。</t>
        </r>
      </text>
    </comment>
    <comment ref="K105" authorId="0" shapeId="0" xr:uid="{00000000-0006-0000-0000-00000A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5D3B2C7-06ED-4454-A5EA-BC8CD26B1448}">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DB8877B-822F-4606-94EA-4F367B8C957B}">
      <text>
        <r>
          <rPr>
            <sz val="9"/>
            <color indexed="81"/>
            <rFont val="ＭＳ Ｐゴシック"/>
            <family val="3"/>
            <charset val="128"/>
          </rPr>
          <t>前年度（令和４年度）の実績を記入してください。</t>
        </r>
      </text>
    </comment>
    <comment ref="F26" authorId="0" shapeId="0" xr:uid="{2B11524A-1667-4509-95CE-3E4ADDCA0154}">
      <text>
        <r>
          <rPr>
            <sz val="9"/>
            <color indexed="81"/>
            <rFont val="ＭＳ Ｐゴシック"/>
            <family val="3"/>
            <charset val="128"/>
          </rPr>
          <t>前年度（令和４年度）の実績を記入してください。</t>
        </r>
      </text>
    </comment>
    <comment ref="F27" authorId="0" shapeId="0" xr:uid="{747A6AD0-046D-47AF-A6D9-23F2E4E0666F}">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A783B76-B355-4E93-BE6E-4D774371B029}">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BB2FBC2-0560-4F4B-93FA-85A586D3EE33}">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A7DD915C-ABDB-4631-BCF7-F219C47D8750}">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0E3D5F42-DE44-4757-A56F-1ABDC7BD6F17}">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C01399E-4041-47EB-B061-1075A7DD3FAF}">
      <text>
        <r>
          <rPr>
            <sz val="9"/>
            <color indexed="81"/>
            <rFont val="ＭＳ Ｐゴシック"/>
            <family val="3"/>
            <charset val="128"/>
          </rPr>
          <t>前年度（令和４年度）の実績を記入してください。</t>
        </r>
      </text>
    </comment>
    <comment ref="F33" authorId="0" shapeId="0" xr:uid="{02803044-C574-4492-AF07-4E7D554FB35A}">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E1AE2623-6A7B-4785-8EFC-760C7CD64FD4}">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22F6BFB-DD3D-4BAF-8F24-19D490530B94}">
      <text>
        <r>
          <rPr>
            <sz val="9"/>
            <color indexed="81"/>
            <rFont val="ＭＳ Ｐゴシック"/>
            <family val="3"/>
            <charset val="128"/>
          </rPr>
          <t>前年度（令和４年度）の実績を記入してください。</t>
        </r>
      </text>
    </comment>
    <comment ref="F26" authorId="0" shapeId="0" xr:uid="{7D4096D5-C19D-4BAB-86FF-FB5DFD36A90B}">
      <text>
        <r>
          <rPr>
            <sz val="9"/>
            <color indexed="81"/>
            <rFont val="ＭＳ Ｐゴシック"/>
            <family val="3"/>
            <charset val="128"/>
          </rPr>
          <t>前年度（令和４年度）の実績を記入してください。</t>
        </r>
      </text>
    </comment>
    <comment ref="F27" authorId="0" shapeId="0" xr:uid="{4E02826A-5403-41F1-B7E3-661A1B25627A}">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44B790E4-B76C-4451-8B55-C5665E1214F9}">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22A3097-240E-4D4F-BA3F-D8099E9809CB}">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5F98547-42C3-4D4A-8B1B-71A850A361B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84A430-5D02-42FE-9F32-820E513413EA}">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0600262C-06ED-410C-B74F-834F6C413D50}">
      <text>
        <r>
          <rPr>
            <sz val="9"/>
            <color indexed="81"/>
            <rFont val="ＭＳ Ｐゴシック"/>
            <family val="3"/>
            <charset val="128"/>
          </rPr>
          <t>前年度（令和４年度）の実績を記入してください。</t>
        </r>
      </text>
    </comment>
    <comment ref="F33" authorId="0" shapeId="0" xr:uid="{DAA5B49E-2F15-41FB-9F5F-8ECECE3ABBD7}">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827D8C4-8914-4C2C-B6D7-5E7DF1D25069}">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642A2C3-1518-478A-A3B6-C358F0202AA1}">
      <text>
        <r>
          <rPr>
            <sz val="9"/>
            <color indexed="81"/>
            <rFont val="ＭＳ Ｐゴシック"/>
            <family val="3"/>
            <charset val="128"/>
          </rPr>
          <t>前年度（令和４年度）の実績を記入してください。</t>
        </r>
      </text>
    </comment>
    <comment ref="F26" authorId="0" shapeId="0" xr:uid="{80F2E941-9C8F-4A18-A05B-D820EAC7E2C1}">
      <text>
        <r>
          <rPr>
            <sz val="9"/>
            <color indexed="81"/>
            <rFont val="ＭＳ Ｐゴシック"/>
            <family val="3"/>
            <charset val="128"/>
          </rPr>
          <t>前年度（令和４年度）の実績を記入してください。</t>
        </r>
      </text>
    </comment>
    <comment ref="F27" authorId="0" shapeId="0" xr:uid="{F5AC5645-6E63-440B-ADA0-696849352D69}">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A846D6E-AF7C-47A2-9E1C-39F9723E10A5}">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226CD28-BB8D-4DDE-A0AE-F7153FBC3E09}">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1FBD15AF-0503-4C17-8A53-BAD49423BC20}">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0599A17-F20F-4A5E-8025-F2CC01B77199}">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CD347B3-0E99-424F-8F1A-C7110F6D0E37}">
      <text>
        <r>
          <rPr>
            <sz val="9"/>
            <color indexed="81"/>
            <rFont val="ＭＳ Ｐゴシック"/>
            <family val="3"/>
            <charset val="128"/>
          </rPr>
          <t>前年度（令和４年度）の実績を記入してください。</t>
        </r>
      </text>
    </comment>
    <comment ref="F33" authorId="0" shapeId="0" xr:uid="{1193602B-5C18-41DF-9162-EEADB9031886}">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5109829-F021-4D52-AD60-6C056E8DDA3D}">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5C1F145-93A9-4062-82F8-4452C0872A5C}">
      <text>
        <r>
          <rPr>
            <sz val="9"/>
            <color indexed="81"/>
            <rFont val="ＭＳ Ｐゴシック"/>
            <family val="3"/>
            <charset val="128"/>
          </rPr>
          <t>前年度（令和４年度）の実績を記入してください。</t>
        </r>
      </text>
    </comment>
    <comment ref="F26" authorId="0" shapeId="0" xr:uid="{A4B25203-F37A-45EE-A85E-09E770885773}">
      <text>
        <r>
          <rPr>
            <sz val="9"/>
            <color indexed="81"/>
            <rFont val="ＭＳ Ｐゴシック"/>
            <family val="3"/>
            <charset val="128"/>
          </rPr>
          <t>前年度（令和４年度）の実績を記入してください。</t>
        </r>
      </text>
    </comment>
    <comment ref="F27" authorId="0" shapeId="0" xr:uid="{193271BF-4933-4CA8-9EDF-2AE5190D0893}">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51181E1-6DF6-4F95-B176-B5A365810135}">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60931D8-043C-4392-A915-F58E0B1993D7}">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AF863CE1-7450-4DBB-8FA7-6646A6720CE2}">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30C908A-8913-45C5-9B3C-FF4C8A90DEBF}">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05AB24C-3265-4652-B8D3-9F0A427FB697}">
      <text>
        <r>
          <rPr>
            <sz val="9"/>
            <color indexed="81"/>
            <rFont val="ＭＳ Ｐゴシック"/>
            <family val="3"/>
            <charset val="128"/>
          </rPr>
          <t>前年度（令和４年度）の実績を記入してください。</t>
        </r>
      </text>
    </comment>
    <comment ref="F33" authorId="0" shapeId="0" xr:uid="{FBDACE3E-D750-42DC-9D90-4FBA761E332B}">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6B9AC4B-6B2B-4F7E-BA37-62E390D6D6E6}">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8EE0CFB-F456-4960-9162-3575D1B9B710}">
      <text>
        <r>
          <rPr>
            <sz val="9"/>
            <color indexed="81"/>
            <rFont val="ＭＳ Ｐゴシック"/>
            <family val="3"/>
            <charset val="128"/>
          </rPr>
          <t>前年度（令和４年度）の実績を記入してください。</t>
        </r>
      </text>
    </comment>
    <comment ref="F26" authorId="0" shapeId="0" xr:uid="{FAD8224B-3C91-44A4-B011-7F051D5799D0}">
      <text>
        <r>
          <rPr>
            <sz val="9"/>
            <color indexed="81"/>
            <rFont val="ＭＳ Ｐゴシック"/>
            <family val="3"/>
            <charset val="128"/>
          </rPr>
          <t>前年度（令和４年度）の実績を記入してください。</t>
        </r>
      </text>
    </comment>
    <comment ref="F27" authorId="0" shapeId="0" xr:uid="{23279F66-7859-411C-87FC-7E569F2F7054}">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EB2676B-FAD7-4BBA-859D-9859EF95F2B6}">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83D7AA0-F962-4616-9DEF-20C02757EA02}">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A84C665F-D0AE-4B00-8FBF-5278F4303C23}">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D985E5C-8602-4BBE-9F67-B5393F30551E}">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D1CDC7-D895-4D90-BBB6-30DA46D6AA55}">
      <text>
        <r>
          <rPr>
            <sz val="9"/>
            <color indexed="81"/>
            <rFont val="ＭＳ Ｐゴシック"/>
            <family val="3"/>
            <charset val="128"/>
          </rPr>
          <t>前年度（令和４年度）の実績を記入してください。</t>
        </r>
      </text>
    </comment>
    <comment ref="F33" authorId="0" shapeId="0" xr:uid="{1E892CD0-63A4-4BDD-9733-7A9A33535676}">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63F9DCA-1544-4F2C-9D5F-3976C820E8D7}">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96BDCAF-F1F7-4906-812A-A3C276CAB5A5}">
      <text>
        <r>
          <rPr>
            <sz val="9"/>
            <color indexed="81"/>
            <rFont val="ＭＳ Ｐゴシック"/>
            <family val="3"/>
            <charset val="128"/>
          </rPr>
          <t>前年度（令和４年度）の実績を記入してください。</t>
        </r>
      </text>
    </comment>
    <comment ref="F26" authorId="0" shapeId="0" xr:uid="{2B7917F6-E505-40EC-A96C-3EDF762191B7}">
      <text>
        <r>
          <rPr>
            <sz val="9"/>
            <color indexed="81"/>
            <rFont val="ＭＳ Ｐゴシック"/>
            <family val="3"/>
            <charset val="128"/>
          </rPr>
          <t>前年度（令和４年度）の実績を記入してください。</t>
        </r>
      </text>
    </comment>
    <comment ref="F27" authorId="0" shapeId="0" xr:uid="{173341E2-E9AB-4451-888B-941733757B95}">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8552B3-0EF0-4185-A21A-E87BEF94955C}">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E098BD3-219E-4866-BAF4-F213ABCC7DDE}">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DBE3E2C1-3F64-4B9A-A397-3F17F4A90C30}">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BFFA034-5D0A-448E-9C8E-57AADEE67E55}">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1837FBA-7824-4021-9934-2F8F3E27CBA8}">
      <text>
        <r>
          <rPr>
            <sz val="9"/>
            <color indexed="81"/>
            <rFont val="ＭＳ Ｐゴシック"/>
            <family val="3"/>
            <charset val="128"/>
          </rPr>
          <t>前年度（令和４年度）の実績を記入してください。</t>
        </r>
      </text>
    </comment>
    <comment ref="F33" authorId="0" shapeId="0" xr:uid="{AB19C719-CA47-4676-8FEB-5AF5155ADD49}">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33751D5-270C-457C-AB46-01430209EA65}">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C55776-CC27-4315-B3E7-EDFCF5B9F1AA}">
      <text>
        <r>
          <rPr>
            <sz val="9"/>
            <color indexed="81"/>
            <rFont val="ＭＳ Ｐゴシック"/>
            <family val="3"/>
            <charset val="128"/>
          </rPr>
          <t>前年度（令和４年度）の実績を記入してください。</t>
        </r>
      </text>
    </comment>
    <comment ref="F26" authorId="0" shapeId="0" xr:uid="{88862E54-51C6-40FC-AEDE-1C432F9F6D4B}">
      <text>
        <r>
          <rPr>
            <sz val="9"/>
            <color indexed="81"/>
            <rFont val="ＭＳ Ｐゴシック"/>
            <family val="3"/>
            <charset val="128"/>
          </rPr>
          <t>前年度（令和４年度）の実績を記入してください。</t>
        </r>
      </text>
    </comment>
    <comment ref="F27" authorId="0" shapeId="0" xr:uid="{4B0A48C5-15DF-4DBC-9C52-6DB4DBF219BA}">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1209DD7-AB76-4976-B5DD-D1BDE00048E8}">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095D3DF-D507-40D6-A3C4-78BF27760ADE}">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255341F5-D098-4F02-A08F-A51123964846}">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19DE8E9-848F-4C38-AD5A-02EA2BE6F12F}">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CCA58D-F720-48ED-BE1F-EFD1F0477140}">
      <text>
        <r>
          <rPr>
            <sz val="9"/>
            <color indexed="81"/>
            <rFont val="ＭＳ Ｐゴシック"/>
            <family val="3"/>
            <charset val="128"/>
          </rPr>
          <t>前年度（令和４年度）の実績を記入してください。</t>
        </r>
      </text>
    </comment>
    <comment ref="F33" authorId="0" shapeId="0" xr:uid="{911EEED4-A15C-4993-AAA2-10701F288DEF}">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F8BD533-58CE-4D1B-8D9E-D799B0238F8B}">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3CAAA29-EA17-40D8-A834-2EF6514FC59C}">
      <text>
        <r>
          <rPr>
            <sz val="9"/>
            <color indexed="81"/>
            <rFont val="ＭＳ Ｐゴシック"/>
            <family val="3"/>
            <charset val="128"/>
          </rPr>
          <t>前年度（令和４年度）の実績を記入してください。</t>
        </r>
      </text>
    </comment>
    <comment ref="F26" authorId="0" shapeId="0" xr:uid="{7F24932E-DB98-4386-80B0-497C034B7452}">
      <text>
        <r>
          <rPr>
            <sz val="9"/>
            <color indexed="81"/>
            <rFont val="ＭＳ Ｐゴシック"/>
            <family val="3"/>
            <charset val="128"/>
          </rPr>
          <t>前年度（令和４年度）の実績を記入してください。</t>
        </r>
      </text>
    </comment>
    <comment ref="F27" authorId="0" shapeId="0" xr:uid="{9B74242A-5FC4-4DD8-AF17-985FBB7B32CE}">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120C4582-C250-4FA3-AB44-4A24D4B250DC}">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04D7868-0C48-4C92-9D22-D6845AFA6E1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D5CDFB90-B29C-4182-A586-9AA2FA531E27}">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2D536A0-E072-4BB9-BA23-C13E5ECF1577}">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4162F85-AEBC-423B-9B9E-9604C88C0C13}">
      <text>
        <r>
          <rPr>
            <sz val="9"/>
            <color indexed="81"/>
            <rFont val="ＭＳ Ｐゴシック"/>
            <family val="3"/>
            <charset val="128"/>
          </rPr>
          <t>前年度（令和４年度）の実績を記入してください。</t>
        </r>
      </text>
    </comment>
    <comment ref="F33" authorId="0" shapeId="0" xr:uid="{510F0615-A8E0-4851-AA10-B40D81A13B73}">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8B319B9-A4CB-4654-AA99-A76945C7B10F}">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482FA3-AD99-473D-ADF5-7FEAB9B34FC2}">
      <text>
        <r>
          <rPr>
            <sz val="9"/>
            <color indexed="81"/>
            <rFont val="ＭＳ Ｐゴシック"/>
            <family val="3"/>
            <charset val="128"/>
          </rPr>
          <t>前年度（令和４年度）の実績を記入してください。</t>
        </r>
      </text>
    </comment>
    <comment ref="F26" authorId="0" shapeId="0" xr:uid="{87C50AFA-1287-41A1-85BF-BFE188DA70D9}">
      <text>
        <r>
          <rPr>
            <sz val="9"/>
            <color indexed="81"/>
            <rFont val="ＭＳ Ｐゴシック"/>
            <family val="3"/>
            <charset val="128"/>
          </rPr>
          <t>前年度（令和４年度）の実績を記入してください。</t>
        </r>
      </text>
    </comment>
    <comment ref="F27" authorId="0" shapeId="0" xr:uid="{6821F908-F2AA-4BD4-A44A-D5AD94FEFFB9}">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E9AEA47-0539-4358-817C-5463C6ED50CA}">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B124A87-B52F-476A-A303-04D70A49E978}">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F017BB15-88B1-4C6B-8F67-2E1EAC1F5797}">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2B8F78F-AF1E-4B4A-8722-BFC7ACBB1FB8}">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6CB8AA8-83A3-4375-89DB-451F4B2431F8}">
      <text>
        <r>
          <rPr>
            <sz val="9"/>
            <color indexed="81"/>
            <rFont val="ＭＳ Ｐゴシック"/>
            <family val="3"/>
            <charset val="128"/>
          </rPr>
          <t>前年度（令和４年度）の実績を記入してください。</t>
        </r>
      </text>
    </comment>
    <comment ref="F33" authorId="0" shapeId="0" xr:uid="{F7C61884-6565-4E4B-B44E-A9AD1921533D}">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200-000001000000}">
      <text>
        <r>
          <rPr>
            <sz val="10"/>
            <color indexed="81"/>
            <rFont val="ＭＳ Ｐゴシック"/>
            <family val="3"/>
            <charset val="128"/>
          </rPr>
          <t>「表紙」シートで選択された○印が自動的に反映されます。</t>
        </r>
      </text>
    </comment>
    <comment ref="AT4" authorId="0" shapeId="0" xr:uid="{00000000-0006-0000-1200-000002000000}">
      <text>
        <r>
          <rPr>
            <sz val="10"/>
            <color indexed="81"/>
            <rFont val="ＭＳ Ｐゴシック"/>
            <family val="3"/>
            <charset val="128"/>
          </rPr>
          <t>「表紙」シートで選択された○印が自動的に反映されます。</t>
        </r>
      </text>
    </comment>
    <comment ref="AE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200-00000C000000}">
      <text>
        <r>
          <rPr>
            <sz val="9"/>
            <color indexed="81"/>
            <rFont val="ＭＳ Ｐゴシック"/>
            <family val="3"/>
            <charset val="128"/>
          </rPr>
          <t>同上</t>
        </r>
      </text>
    </comment>
    <comment ref="O18" authorId="0" shapeId="0" xr:uid="{00000000-0006-0000-1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200-00000E000000}">
      <text>
        <r>
          <rPr>
            <sz val="9"/>
            <color indexed="81"/>
            <rFont val="ＭＳ Ｐゴシック"/>
            <family val="3"/>
            <charset val="128"/>
          </rPr>
          <t>⑧、⑨、※3及びｂの合計から自動的に計算されます。</t>
        </r>
      </text>
    </comment>
    <comment ref="AG18" authorId="0" shapeId="0" xr:uid="{00000000-0006-0000-1200-00000F000000}">
      <text>
        <r>
          <rPr>
            <sz val="9"/>
            <color indexed="81"/>
            <rFont val="ＭＳ Ｐゴシック"/>
            <family val="3"/>
            <charset val="128"/>
          </rPr>
          <t>右にあるｂ-1およびｂ-2から、自動的に計算されます。</t>
        </r>
      </text>
    </comment>
    <comment ref="AN18" authorId="0" shapeId="0" xr:uid="{00000000-0006-0000-1200-000010000000}">
      <text>
        <r>
          <rPr>
            <sz val="9"/>
            <color indexed="81"/>
            <rFont val="ＭＳ Ｐゴシック"/>
            <family val="3"/>
            <charset val="128"/>
          </rPr>
          <t>右側にある3つの委託目的別内訳量から、自動的に計算されます。</t>
        </r>
      </text>
    </comment>
    <comment ref="AT18" authorId="0" shapeId="0" xr:uid="{00000000-0006-0000-1200-000011000000}">
      <text>
        <r>
          <rPr>
            <sz val="9"/>
            <color indexed="81"/>
            <rFont val="ＭＳ Ｐゴシック"/>
            <family val="3"/>
            <charset val="128"/>
          </rPr>
          <t>同上</t>
        </r>
      </text>
    </comment>
    <comment ref="O21" authorId="0" shapeId="0" xr:uid="{00000000-0006-0000-1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5AC35ED-D743-4DAE-B122-BDFF16D5D80E}">
      <text>
        <r>
          <rPr>
            <sz val="9"/>
            <color indexed="81"/>
            <rFont val="ＭＳ Ｐゴシック"/>
            <family val="3"/>
            <charset val="128"/>
          </rPr>
          <t>前年度（令和４年度）の実績を記入してください。</t>
        </r>
      </text>
    </comment>
    <comment ref="O24" authorId="0" shapeId="0" xr:uid="{00000000-0006-0000-1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98AE345-C91A-4E13-B51D-9C7EA3F46773}">
      <text>
        <r>
          <rPr>
            <sz val="9"/>
            <color indexed="81"/>
            <rFont val="ＭＳ Ｐゴシック"/>
            <family val="3"/>
            <charset val="128"/>
          </rPr>
          <t>前年度（令和４年度）の実績を記入してください。</t>
        </r>
      </text>
    </comment>
    <comment ref="F26" authorId="0" shapeId="0" xr:uid="{BC6AA5B4-14D2-4B28-9FA6-A24D23F31665}">
      <text>
        <r>
          <rPr>
            <sz val="9"/>
            <color indexed="81"/>
            <rFont val="ＭＳ Ｐゴシック"/>
            <family val="3"/>
            <charset val="128"/>
          </rPr>
          <t>前年度（令和４年度）の実績を記入してください。</t>
        </r>
      </text>
    </comment>
    <comment ref="F27" authorId="0" shapeId="0" xr:uid="{C0A0CA43-46E2-454E-B416-80D5C38DBC2E}">
      <text>
        <r>
          <rPr>
            <sz val="9"/>
            <color indexed="81"/>
            <rFont val="ＭＳ Ｐゴシック"/>
            <family val="3"/>
            <charset val="128"/>
          </rPr>
          <t>前年度（令和４年度）の実績を記入してください。</t>
        </r>
      </text>
    </comment>
    <comment ref="O27" authorId="0" shapeId="0" xr:uid="{00000000-0006-0000-1200-00001B000000}">
      <text>
        <r>
          <rPr>
            <sz val="9"/>
            <color indexed="81"/>
            <rFont val="ＭＳ Ｐゴシック"/>
            <family val="3"/>
            <charset val="128"/>
          </rPr>
          <t>下にあるＢ-1およびＢ-2から、自動的に計算されます。</t>
        </r>
      </text>
    </comment>
    <comment ref="AK27" authorId="0" shapeId="0" xr:uid="{00000000-0006-0000-1200-00001C000000}">
      <text>
        <r>
          <rPr>
            <sz val="9"/>
            <color indexed="81"/>
            <rFont val="ＭＳ Ｐゴシック"/>
            <family val="3"/>
            <charset val="128"/>
          </rPr>
          <t>Ｂとｂの合計が自動的に計算されます。</t>
        </r>
      </text>
    </comment>
    <comment ref="AR27" authorId="0" shapeId="0" xr:uid="{00000000-0006-0000-1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27FF269-BFC3-4834-888F-BD654EA538AA}">
      <text>
        <r>
          <rPr>
            <sz val="9"/>
            <color indexed="81"/>
            <rFont val="ＭＳ Ｐゴシック"/>
            <family val="3"/>
            <charset val="128"/>
          </rPr>
          <t>前年度（令和４年度）の実績を記入してください。</t>
        </r>
      </text>
    </comment>
    <comment ref="Z28" authorId="0" shapeId="0" xr:uid="{00000000-0006-0000-1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778C2B9-200C-44D9-A102-4D3C11674133}">
      <text>
        <r>
          <rPr>
            <sz val="9"/>
            <color indexed="81"/>
            <rFont val="ＭＳ Ｐゴシック"/>
            <family val="3"/>
            <charset val="128"/>
          </rPr>
          <t>前年度（令和４年度）の実績を記入してください。</t>
        </r>
      </text>
    </comment>
    <comment ref="Z29" authorId="0" shapeId="0" xr:uid="{00000000-0006-0000-1200-000021000000}">
      <text>
        <r>
          <rPr>
            <sz val="9"/>
            <color indexed="81"/>
            <rFont val="ＭＳ Ｐゴシック"/>
            <family val="3"/>
            <charset val="128"/>
          </rPr>
          <t>同上</t>
        </r>
      </text>
    </comment>
    <comment ref="F30" authorId="0" shapeId="0" xr:uid="{BAE108E4-7B2E-4D7C-913C-6D2EB058E644}">
      <text>
        <r>
          <rPr>
            <sz val="9"/>
            <color indexed="81"/>
            <rFont val="ＭＳ Ｐゴシック"/>
            <family val="3"/>
            <charset val="128"/>
          </rPr>
          <t>前年度（令和４年度）の実績を記入してください。</t>
        </r>
      </text>
    </comment>
    <comment ref="Q30" authorId="0" shapeId="0" xr:uid="{00000000-0006-0000-1200-000023000000}">
      <text>
        <r>
          <rPr>
            <sz val="9"/>
            <color indexed="81"/>
            <rFont val="ＭＳ Ｐゴシック"/>
            <family val="3"/>
            <charset val="128"/>
          </rPr>
          <t>右側にある3つの委託目的別内訳量から、自動的に計算されます。</t>
        </r>
      </text>
    </comment>
    <comment ref="Z30" authorId="0" shapeId="0" xr:uid="{00000000-0006-0000-1200-000024000000}">
      <text>
        <r>
          <rPr>
            <sz val="9"/>
            <color indexed="81"/>
            <rFont val="ＭＳ Ｐゴシック"/>
            <family val="3"/>
            <charset val="128"/>
          </rPr>
          <t>同上</t>
        </r>
      </text>
    </comment>
    <comment ref="AK30" authorId="0" shapeId="0" xr:uid="{00000000-0006-0000-1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285140-F0B3-4B68-8DFF-35BBCE244748}">
      <text>
        <r>
          <rPr>
            <sz val="9"/>
            <color indexed="81"/>
            <rFont val="ＭＳ Ｐゴシック"/>
            <family val="3"/>
            <charset val="128"/>
          </rPr>
          <t>前年度（令和４年度）の実績を記入してください。</t>
        </r>
      </text>
    </comment>
    <comment ref="AR31" authorId="0" shapeId="0" xr:uid="{00000000-0006-0000-1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A99C1D7F-7986-4309-B740-0E72584CA1D9}">
      <text>
        <r>
          <rPr>
            <sz val="9"/>
            <color indexed="81"/>
            <rFont val="ＭＳ Ｐゴシック"/>
            <family val="3"/>
            <charset val="128"/>
          </rPr>
          <t>前年度（令和４年度）の実績を記入してください。</t>
        </r>
      </text>
    </comment>
    <comment ref="F33" authorId="0" shapeId="0" xr:uid="{B22B7678-F33B-4969-9066-F76A896D7813}">
      <text>
        <r>
          <rPr>
            <sz val="9"/>
            <color indexed="81"/>
            <rFont val="ＭＳ Ｐゴシック"/>
            <family val="3"/>
            <charset val="128"/>
          </rPr>
          <t>前年度（令和４年度）の実績を記入してください。</t>
        </r>
      </text>
    </comment>
    <comment ref="Q33" authorId="0" shapeId="0" xr:uid="{00000000-0006-0000-1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0000000-0006-0000-0100-000015000000}">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C99CB9B0-A9D1-402B-AC78-BE877184A9CC}">
      <text>
        <r>
          <rPr>
            <sz val="9"/>
            <color indexed="81"/>
            <rFont val="ＭＳ Ｐゴシック"/>
            <family val="3"/>
            <charset val="128"/>
          </rPr>
          <t>前年度（令和４年度）の実績を記入してください。</t>
        </r>
      </text>
    </comment>
    <comment ref="F27" authorId="0" shapeId="0" xr:uid="{A35485BF-F243-4576-B73F-C6B867282772}">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F8B3325-1E99-491A-91CB-6DEFDD8BF8F2}">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5AFF91D-F1D7-4EA7-9014-5D0757DFF4C4}">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22C27609-517A-45EA-A373-25CA2EC11B38}">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5FAB65D-0555-42F9-B4F9-3AD269DAD4D7}">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8DA22A6-0A23-4716-9F75-088DC66A9DF7}">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300-000001000000}">
      <text>
        <r>
          <rPr>
            <sz val="10"/>
            <color indexed="81"/>
            <rFont val="ＭＳ Ｐゴシック"/>
            <family val="3"/>
            <charset val="128"/>
          </rPr>
          <t>「表紙」シートで選択された○印が自動的に反映されます。</t>
        </r>
      </text>
    </comment>
    <comment ref="AT4" authorId="0" shapeId="0" xr:uid="{00000000-0006-0000-1300-000002000000}">
      <text>
        <r>
          <rPr>
            <sz val="10"/>
            <color indexed="81"/>
            <rFont val="ＭＳ Ｐゴシック"/>
            <family val="3"/>
            <charset val="128"/>
          </rPr>
          <t>「表紙」シートで選択された○印が自動的に反映されます。</t>
        </r>
      </text>
    </comment>
    <comment ref="AE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300-00000C000000}">
      <text>
        <r>
          <rPr>
            <sz val="9"/>
            <color indexed="81"/>
            <rFont val="ＭＳ Ｐゴシック"/>
            <family val="3"/>
            <charset val="128"/>
          </rPr>
          <t>同上</t>
        </r>
      </text>
    </comment>
    <comment ref="O18" authorId="0" shapeId="0" xr:uid="{00000000-0006-0000-1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300-00000E000000}">
      <text>
        <r>
          <rPr>
            <sz val="9"/>
            <color indexed="81"/>
            <rFont val="ＭＳ Ｐゴシック"/>
            <family val="3"/>
            <charset val="128"/>
          </rPr>
          <t>⑧、⑨、※3及びｂの合計から自動的に計算されます。</t>
        </r>
      </text>
    </comment>
    <comment ref="AG18" authorId="0" shapeId="0" xr:uid="{00000000-0006-0000-1300-00000F000000}">
      <text>
        <r>
          <rPr>
            <sz val="9"/>
            <color indexed="81"/>
            <rFont val="ＭＳ Ｐゴシック"/>
            <family val="3"/>
            <charset val="128"/>
          </rPr>
          <t>右にあるｂ-1およびｂ-2から、自動的に計算されます。</t>
        </r>
      </text>
    </comment>
    <comment ref="AN18" authorId="0" shapeId="0" xr:uid="{00000000-0006-0000-1300-000010000000}">
      <text>
        <r>
          <rPr>
            <sz val="9"/>
            <color indexed="81"/>
            <rFont val="ＭＳ Ｐゴシック"/>
            <family val="3"/>
            <charset val="128"/>
          </rPr>
          <t>右側にある3つの委託目的別内訳量から、自動的に計算されます。</t>
        </r>
      </text>
    </comment>
    <comment ref="AT18" authorId="0" shapeId="0" xr:uid="{00000000-0006-0000-1300-000011000000}">
      <text>
        <r>
          <rPr>
            <sz val="9"/>
            <color indexed="81"/>
            <rFont val="ＭＳ Ｐゴシック"/>
            <family val="3"/>
            <charset val="128"/>
          </rPr>
          <t>同上</t>
        </r>
      </text>
    </comment>
    <comment ref="O21" authorId="0" shapeId="0" xr:uid="{00000000-0006-0000-1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A9A2A9-A85A-452D-B78E-3ED09A1C3A42}">
      <text>
        <r>
          <rPr>
            <sz val="9"/>
            <color indexed="81"/>
            <rFont val="ＭＳ Ｐゴシック"/>
            <family val="3"/>
            <charset val="128"/>
          </rPr>
          <t>前年度（令和４年度）の実績を記入してください。</t>
        </r>
      </text>
    </comment>
    <comment ref="O24" authorId="0" shapeId="0" xr:uid="{00000000-0006-0000-1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EB509B8-A0A9-4008-BE6C-16805B9373C5}">
      <text>
        <r>
          <rPr>
            <sz val="9"/>
            <color indexed="81"/>
            <rFont val="ＭＳ Ｐゴシック"/>
            <family val="3"/>
            <charset val="128"/>
          </rPr>
          <t>前年度（令和４年度）の実績を記入してください。</t>
        </r>
      </text>
    </comment>
    <comment ref="F26" authorId="0" shapeId="0" xr:uid="{4407B971-6D96-419B-8069-57B6C3667A46}">
      <text>
        <r>
          <rPr>
            <sz val="9"/>
            <color indexed="81"/>
            <rFont val="ＭＳ Ｐゴシック"/>
            <family val="3"/>
            <charset val="128"/>
          </rPr>
          <t>前年度（令和４年度）の実績を記入してください。</t>
        </r>
      </text>
    </comment>
    <comment ref="F27" authorId="0" shapeId="0" xr:uid="{F8A18970-8F6E-4C73-902F-20E8D6F701B9}">
      <text>
        <r>
          <rPr>
            <sz val="9"/>
            <color indexed="81"/>
            <rFont val="ＭＳ Ｐゴシック"/>
            <family val="3"/>
            <charset val="128"/>
          </rPr>
          <t>前年度（令和４年度）の実績を記入してください。</t>
        </r>
      </text>
    </comment>
    <comment ref="O27" authorId="0" shapeId="0" xr:uid="{00000000-0006-0000-1300-00001B000000}">
      <text>
        <r>
          <rPr>
            <sz val="9"/>
            <color indexed="81"/>
            <rFont val="ＭＳ Ｐゴシック"/>
            <family val="3"/>
            <charset val="128"/>
          </rPr>
          <t>下にあるＢ-1およびＢ-2から、自動的に計算されます。</t>
        </r>
      </text>
    </comment>
    <comment ref="AK27" authorId="0" shapeId="0" xr:uid="{00000000-0006-0000-1300-00001C000000}">
      <text>
        <r>
          <rPr>
            <sz val="9"/>
            <color indexed="81"/>
            <rFont val="ＭＳ Ｐゴシック"/>
            <family val="3"/>
            <charset val="128"/>
          </rPr>
          <t>Ｂとｂの合計が自動的に計算されます。</t>
        </r>
      </text>
    </comment>
    <comment ref="AR27" authorId="0" shapeId="0" xr:uid="{00000000-0006-0000-1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9546D253-1119-42BA-AC38-4C656EB008F2}">
      <text>
        <r>
          <rPr>
            <sz val="9"/>
            <color indexed="81"/>
            <rFont val="ＭＳ Ｐゴシック"/>
            <family val="3"/>
            <charset val="128"/>
          </rPr>
          <t>前年度（令和４年度）の実績を記入してください。</t>
        </r>
      </text>
    </comment>
    <comment ref="Z28" authorId="0" shapeId="0" xr:uid="{00000000-0006-0000-1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788EDB0-DC86-4796-B5ED-60C9442BA91D}">
      <text>
        <r>
          <rPr>
            <sz val="9"/>
            <color indexed="81"/>
            <rFont val="ＭＳ Ｐゴシック"/>
            <family val="3"/>
            <charset val="128"/>
          </rPr>
          <t>前年度（令和４年度）の実績を記入してください。</t>
        </r>
      </text>
    </comment>
    <comment ref="Z29" authorId="0" shapeId="0" xr:uid="{00000000-0006-0000-1300-000021000000}">
      <text>
        <r>
          <rPr>
            <sz val="9"/>
            <color indexed="81"/>
            <rFont val="ＭＳ Ｐゴシック"/>
            <family val="3"/>
            <charset val="128"/>
          </rPr>
          <t>同上</t>
        </r>
      </text>
    </comment>
    <comment ref="F30" authorId="0" shapeId="0" xr:uid="{C0EEA9FF-CC77-4F9B-827F-F4CA3801F12E}">
      <text>
        <r>
          <rPr>
            <sz val="9"/>
            <color indexed="81"/>
            <rFont val="ＭＳ Ｐゴシック"/>
            <family val="3"/>
            <charset val="128"/>
          </rPr>
          <t>前年度（令和４年度）の実績を記入してください。</t>
        </r>
      </text>
    </comment>
    <comment ref="Q30" authorId="0" shapeId="0" xr:uid="{00000000-0006-0000-1300-000023000000}">
      <text>
        <r>
          <rPr>
            <sz val="9"/>
            <color indexed="81"/>
            <rFont val="ＭＳ Ｐゴシック"/>
            <family val="3"/>
            <charset val="128"/>
          </rPr>
          <t>右側にある3つの委託目的別内訳量から、自動的に計算されます。</t>
        </r>
      </text>
    </comment>
    <comment ref="Z30" authorId="0" shapeId="0" xr:uid="{00000000-0006-0000-1300-000024000000}">
      <text>
        <r>
          <rPr>
            <sz val="9"/>
            <color indexed="81"/>
            <rFont val="ＭＳ Ｐゴシック"/>
            <family val="3"/>
            <charset val="128"/>
          </rPr>
          <t>同上</t>
        </r>
      </text>
    </comment>
    <comment ref="AK30" authorId="0" shapeId="0" xr:uid="{00000000-0006-0000-1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4AD429F-29AB-4897-91A4-D81C395AD76E}">
      <text>
        <r>
          <rPr>
            <sz val="9"/>
            <color indexed="81"/>
            <rFont val="ＭＳ Ｐゴシック"/>
            <family val="3"/>
            <charset val="128"/>
          </rPr>
          <t>前年度（令和４年度）の実績を記入してください。</t>
        </r>
      </text>
    </comment>
    <comment ref="AR31" authorId="0" shapeId="0" xr:uid="{00000000-0006-0000-1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C92478-94E8-4303-9F80-0B301CB4BBDB}">
      <text>
        <r>
          <rPr>
            <sz val="9"/>
            <color indexed="81"/>
            <rFont val="ＭＳ Ｐゴシック"/>
            <family val="3"/>
            <charset val="128"/>
          </rPr>
          <t>前年度（令和４年度）の実績を記入してください。</t>
        </r>
      </text>
    </comment>
    <comment ref="F33" authorId="0" shapeId="0" xr:uid="{9C2032DF-6C93-4581-AAF4-B01A666F9BCB}">
      <text>
        <r>
          <rPr>
            <sz val="9"/>
            <color indexed="81"/>
            <rFont val="ＭＳ Ｐゴシック"/>
            <family val="3"/>
            <charset val="128"/>
          </rPr>
          <t>前年度（令和４年度）の実績を記入してください。</t>
        </r>
      </text>
    </comment>
    <comment ref="Q33" authorId="0" shapeId="0" xr:uid="{00000000-0006-0000-1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400-000001000000}">
      <text>
        <r>
          <rPr>
            <sz val="10"/>
            <color indexed="81"/>
            <rFont val="ＭＳ Ｐゴシック"/>
            <family val="3"/>
            <charset val="128"/>
          </rPr>
          <t>「表紙」シートで選択された○印が自動的に反映されます。</t>
        </r>
      </text>
    </comment>
    <comment ref="AT4" authorId="0" shapeId="0" xr:uid="{00000000-0006-0000-1400-000002000000}">
      <text>
        <r>
          <rPr>
            <sz val="10"/>
            <color indexed="81"/>
            <rFont val="ＭＳ Ｐゴシック"/>
            <family val="3"/>
            <charset val="128"/>
          </rPr>
          <t>「表紙」シートで選択された○印が自動的に反映されます。</t>
        </r>
      </text>
    </comment>
    <comment ref="AE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400-00000C000000}">
      <text>
        <r>
          <rPr>
            <sz val="9"/>
            <color indexed="81"/>
            <rFont val="ＭＳ Ｐゴシック"/>
            <family val="3"/>
            <charset val="128"/>
          </rPr>
          <t>同上</t>
        </r>
      </text>
    </comment>
    <comment ref="O18" authorId="0" shapeId="0" xr:uid="{00000000-0006-0000-1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400-00000E000000}">
      <text>
        <r>
          <rPr>
            <sz val="9"/>
            <color indexed="81"/>
            <rFont val="ＭＳ Ｐゴシック"/>
            <family val="3"/>
            <charset val="128"/>
          </rPr>
          <t>⑧、⑨、※3及びｂの合計から自動的に計算されます。</t>
        </r>
      </text>
    </comment>
    <comment ref="AG18" authorId="0" shapeId="0" xr:uid="{00000000-0006-0000-1400-00000F000000}">
      <text>
        <r>
          <rPr>
            <sz val="9"/>
            <color indexed="81"/>
            <rFont val="ＭＳ Ｐゴシック"/>
            <family val="3"/>
            <charset val="128"/>
          </rPr>
          <t>右にあるｂ-1およびｂ-2から、自動的に計算されます。</t>
        </r>
      </text>
    </comment>
    <comment ref="AN18" authorId="0" shapeId="0" xr:uid="{00000000-0006-0000-1400-000010000000}">
      <text>
        <r>
          <rPr>
            <sz val="9"/>
            <color indexed="81"/>
            <rFont val="ＭＳ Ｐゴシック"/>
            <family val="3"/>
            <charset val="128"/>
          </rPr>
          <t>右側にある3つの委託目的別内訳量から、自動的に計算されます。</t>
        </r>
      </text>
    </comment>
    <comment ref="AT18" authorId="0" shapeId="0" xr:uid="{00000000-0006-0000-1400-000011000000}">
      <text>
        <r>
          <rPr>
            <sz val="9"/>
            <color indexed="81"/>
            <rFont val="ＭＳ Ｐゴシック"/>
            <family val="3"/>
            <charset val="128"/>
          </rPr>
          <t>同上</t>
        </r>
      </text>
    </comment>
    <comment ref="O21" authorId="0" shapeId="0" xr:uid="{00000000-0006-0000-1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0A2ADF9-4375-4146-A0CB-AAC1DF1BE121}">
      <text>
        <r>
          <rPr>
            <sz val="9"/>
            <color indexed="81"/>
            <rFont val="ＭＳ Ｐゴシック"/>
            <family val="3"/>
            <charset val="128"/>
          </rPr>
          <t>前年度（令和４年度）の実績を記入してください。</t>
        </r>
      </text>
    </comment>
    <comment ref="O24" authorId="0" shapeId="0" xr:uid="{00000000-0006-0000-1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585EA73-D7B4-44E4-9410-FA0EB7EA7753}">
      <text>
        <r>
          <rPr>
            <sz val="9"/>
            <color indexed="81"/>
            <rFont val="ＭＳ Ｐゴシック"/>
            <family val="3"/>
            <charset val="128"/>
          </rPr>
          <t>前年度（令和４年度）の実績を記入してください。</t>
        </r>
      </text>
    </comment>
    <comment ref="F26" authorId="0" shapeId="0" xr:uid="{7CDCD414-277C-4C31-9F08-686D221D089D}">
      <text>
        <r>
          <rPr>
            <sz val="9"/>
            <color indexed="81"/>
            <rFont val="ＭＳ Ｐゴシック"/>
            <family val="3"/>
            <charset val="128"/>
          </rPr>
          <t>前年度（令和４年度）の実績を記入してください。</t>
        </r>
      </text>
    </comment>
    <comment ref="F27" authorId="0" shapeId="0" xr:uid="{822799B5-1227-4139-9ABC-0A6B3E85DEF3}">
      <text>
        <r>
          <rPr>
            <sz val="9"/>
            <color indexed="81"/>
            <rFont val="ＭＳ Ｐゴシック"/>
            <family val="3"/>
            <charset val="128"/>
          </rPr>
          <t>前年度（令和４年度）の実績を記入してください。</t>
        </r>
      </text>
    </comment>
    <comment ref="O27" authorId="0" shapeId="0" xr:uid="{00000000-0006-0000-1400-00001B000000}">
      <text>
        <r>
          <rPr>
            <sz val="9"/>
            <color indexed="81"/>
            <rFont val="ＭＳ Ｐゴシック"/>
            <family val="3"/>
            <charset val="128"/>
          </rPr>
          <t>下にあるＢ-1およびＢ-2から、自動的に計算されます。</t>
        </r>
      </text>
    </comment>
    <comment ref="AK27" authorId="0" shapeId="0" xr:uid="{00000000-0006-0000-1400-00001C000000}">
      <text>
        <r>
          <rPr>
            <sz val="9"/>
            <color indexed="81"/>
            <rFont val="ＭＳ Ｐゴシック"/>
            <family val="3"/>
            <charset val="128"/>
          </rPr>
          <t>Ｂとｂの合計が自動的に計算されます。</t>
        </r>
      </text>
    </comment>
    <comment ref="AR27" authorId="0" shapeId="0" xr:uid="{00000000-0006-0000-1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D9FB9B3-D6F3-498C-A60D-0A9A65DF2C78}">
      <text>
        <r>
          <rPr>
            <sz val="9"/>
            <color indexed="81"/>
            <rFont val="ＭＳ Ｐゴシック"/>
            <family val="3"/>
            <charset val="128"/>
          </rPr>
          <t>前年度（令和４年度）の実績を記入してください。</t>
        </r>
      </text>
    </comment>
    <comment ref="Z28" authorId="0" shapeId="0" xr:uid="{00000000-0006-0000-1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F268D75-83FD-441C-BF6A-45B80B7474E3}">
      <text>
        <r>
          <rPr>
            <sz val="9"/>
            <color indexed="81"/>
            <rFont val="ＭＳ Ｐゴシック"/>
            <family val="3"/>
            <charset val="128"/>
          </rPr>
          <t>前年度（令和４年度）の実績を記入してください。</t>
        </r>
      </text>
    </comment>
    <comment ref="Z29" authorId="0" shapeId="0" xr:uid="{00000000-0006-0000-1400-000021000000}">
      <text>
        <r>
          <rPr>
            <sz val="9"/>
            <color indexed="81"/>
            <rFont val="ＭＳ Ｐゴシック"/>
            <family val="3"/>
            <charset val="128"/>
          </rPr>
          <t>同上</t>
        </r>
      </text>
    </comment>
    <comment ref="F30" authorId="0" shapeId="0" xr:uid="{711E3186-1029-460F-BC87-07CF08AD832F}">
      <text>
        <r>
          <rPr>
            <sz val="9"/>
            <color indexed="81"/>
            <rFont val="ＭＳ Ｐゴシック"/>
            <family val="3"/>
            <charset val="128"/>
          </rPr>
          <t>前年度（令和４年度）の実績を記入してください。</t>
        </r>
      </text>
    </comment>
    <comment ref="Q30" authorId="0" shapeId="0" xr:uid="{00000000-0006-0000-1400-000023000000}">
      <text>
        <r>
          <rPr>
            <sz val="9"/>
            <color indexed="81"/>
            <rFont val="ＭＳ Ｐゴシック"/>
            <family val="3"/>
            <charset val="128"/>
          </rPr>
          <t>右側にある3つの委託目的別内訳量から、自動的に計算されます。</t>
        </r>
      </text>
    </comment>
    <comment ref="Z30" authorId="0" shapeId="0" xr:uid="{00000000-0006-0000-1400-000024000000}">
      <text>
        <r>
          <rPr>
            <sz val="9"/>
            <color indexed="81"/>
            <rFont val="ＭＳ Ｐゴシック"/>
            <family val="3"/>
            <charset val="128"/>
          </rPr>
          <t>同上</t>
        </r>
      </text>
    </comment>
    <comment ref="AK30" authorId="0" shapeId="0" xr:uid="{00000000-0006-0000-1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8BF7720-971D-4960-AA36-6B2C89DB2977}">
      <text>
        <r>
          <rPr>
            <sz val="9"/>
            <color indexed="81"/>
            <rFont val="ＭＳ Ｐゴシック"/>
            <family val="3"/>
            <charset val="128"/>
          </rPr>
          <t>前年度（令和４年度）の実績を記入してください。</t>
        </r>
      </text>
    </comment>
    <comment ref="AR31" authorId="0" shapeId="0" xr:uid="{00000000-0006-0000-1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DE8B5FA-1ABC-4893-8711-CEDF67866F7D}">
      <text>
        <r>
          <rPr>
            <sz val="9"/>
            <color indexed="81"/>
            <rFont val="ＭＳ Ｐゴシック"/>
            <family val="3"/>
            <charset val="128"/>
          </rPr>
          <t>前年度（令和４年度）の実績を記入してください。</t>
        </r>
      </text>
    </comment>
    <comment ref="F33" authorId="0" shapeId="0" xr:uid="{ABDCCB41-24CE-438B-91E5-D22919A1775D}">
      <text>
        <r>
          <rPr>
            <sz val="9"/>
            <color indexed="81"/>
            <rFont val="ＭＳ Ｐゴシック"/>
            <family val="3"/>
            <charset val="128"/>
          </rPr>
          <t>前年度（令和４年度）の実績を記入してください。</t>
        </r>
      </text>
    </comment>
    <comment ref="Q33" authorId="0" shapeId="0" xr:uid="{00000000-0006-0000-1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AED4FD9-B0D4-4908-BA13-28CFA386D62E}">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BE6C9194-706C-4AA7-A607-DEC2B8059903}">
      <text>
        <r>
          <rPr>
            <sz val="9"/>
            <color indexed="81"/>
            <rFont val="ＭＳ Ｐゴシック"/>
            <family val="3"/>
            <charset val="128"/>
          </rPr>
          <t>前年度（令和４年度）の実績を記入してください。</t>
        </r>
      </text>
    </comment>
    <comment ref="F26" authorId="0" shapeId="0" xr:uid="{EB4B0D5E-CB06-4018-B139-234CCEEDD288}">
      <text>
        <r>
          <rPr>
            <sz val="9"/>
            <color indexed="81"/>
            <rFont val="ＭＳ Ｐゴシック"/>
            <family val="3"/>
            <charset val="128"/>
          </rPr>
          <t>前年度（令和４年度）の実績を記入してください。</t>
        </r>
      </text>
    </comment>
    <comment ref="F27" authorId="0" shapeId="0" xr:uid="{E18E63F3-A9D2-4AEC-B56B-F812A032340C}">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8297E50-0A51-457E-B75B-71B281359EA0}">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F6791EB-8A19-4179-AA93-E74749A52E2B}">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8B929465-DAA6-4641-BBA1-D8BCEFE39F58}">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210BEE27-A028-460C-86EB-467323F80575}">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3893AB6-6FDD-4836-9A8E-C63E581BB057}">
      <text>
        <r>
          <rPr>
            <sz val="9"/>
            <color indexed="81"/>
            <rFont val="ＭＳ Ｐゴシック"/>
            <family val="3"/>
            <charset val="128"/>
          </rPr>
          <t>前年度（令和４年度）の実績を記入してください。</t>
        </r>
      </text>
    </comment>
    <comment ref="F33" authorId="0" shapeId="0" xr:uid="{DC880E7F-2A60-4170-9184-BE592AC71FB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1E057CC-0FD0-4C5A-8A75-8E579F7DAF02}">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44105D-B436-4987-874C-B39B9E0F77ED}">
      <text>
        <r>
          <rPr>
            <sz val="9"/>
            <color indexed="81"/>
            <rFont val="ＭＳ Ｐゴシック"/>
            <family val="3"/>
            <charset val="128"/>
          </rPr>
          <t>前年度（令和４年度）の実績を記入してください。</t>
        </r>
      </text>
    </comment>
    <comment ref="F26" authorId="0" shapeId="0" xr:uid="{86549974-0E98-4B87-B7AA-8DD4E412FF3C}">
      <text>
        <r>
          <rPr>
            <sz val="9"/>
            <color indexed="81"/>
            <rFont val="ＭＳ Ｐゴシック"/>
            <family val="3"/>
            <charset val="128"/>
          </rPr>
          <t>前年度（令和４年度）の実績を記入してください。</t>
        </r>
      </text>
    </comment>
    <comment ref="F27" authorId="0" shapeId="0" xr:uid="{E6CB5C94-DE12-49CC-8433-4D9D0B2D2B92}">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FA94DCE-3416-42B9-BB23-33D2A5D4BCEE}">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9D1C96-6584-4DF2-BFFF-71354472F939}">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95BF1218-23DF-41DA-8192-46977ACA604D}">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D927331-0C96-41D0-B41A-35597B3ED8AC}">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76FD13F-562E-4280-B2DB-564E5D59F614}">
      <text>
        <r>
          <rPr>
            <sz val="9"/>
            <color indexed="81"/>
            <rFont val="ＭＳ Ｐゴシック"/>
            <family val="3"/>
            <charset val="128"/>
          </rPr>
          <t>前年度（令和４年度）の実績を記入してください。</t>
        </r>
      </text>
    </comment>
    <comment ref="F33" authorId="0" shapeId="0" xr:uid="{F0E0BF2C-06FF-473E-B4B3-BCDE82315B59}">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FCC2857-E59D-4D32-A491-E5E1EFB5495A}">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B35AEE2-A1A4-49D6-95B1-E7AFBF2BE9FD}">
      <text>
        <r>
          <rPr>
            <sz val="9"/>
            <color indexed="81"/>
            <rFont val="ＭＳ Ｐゴシック"/>
            <family val="3"/>
            <charset val="128"/>
          </rPr>
          <t>前年度（令和４年度）の実績を記入してください。</t>
        </r>
      </text>
    </comment>
    <comment ref="F26" authorId="0" shapeId="0" xr:uid="{8E51187D-1611-4F22-AB71-3D1A228FF49E}">
      <text>
        <r>
          <rPr>
            <sz val="9"/>
            <color indexed="81"/>
            <rFont val="ＭＳ Ｐゴシック"/>
            <family val="3"/>
            <charset val="128"/>
          </rPr>
          <t>前年度（令和４年度）の実績を記入してください。</t>
        </r>
      </text>
    </comment>
    <comment ref="F27" authorId="0" shapeId="0" xr:uid="{A6D66723-6D0F-4ECB-8337-06EC42DF043E}">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39ABBF5-09BC-44D7-AF0E-C467DD944884}">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E3CE4C2-61E9-4E6A-BDC8-76A500D9FA02}">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C3937404-C040-4BBE-961D-45E43CD72485}">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214913A-41D5-4FD5-839C-BF5E64C9DBAE}">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3908B4C-AF62-4A6F-9864-FD1F1A9DC0CB}">
      <text>
        <r>
          <rPr>
            <sz val="9"/>
            <color indexed="81"/>
            <rFont val="ＭＳ Ｐゴシック"/>
            <family val="3"/>
            <charset val="128"/>
          </rPr>
          <t>前年度（令和４年度）の実績を記入してください。</t>
        </r>
      </text>
    </comment>
    <comment ref="F33" authorId="0" shapeId="0" xr:uid="{17D8FD68-800F-48B5-942D-2DAD94E53C21}">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160873A-BC4A-40C1-B8ED-B2DF3C8FED6D}">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133EB6-FCFC-47DA-8B6F-CA7A1E20BA24}">
      <text>
        <r>
          <rPr>
            <sz val="9"/>
            <color indexed="81"/>
            <rFont val="ＭＳ Ｐゴシック"/>
            <family val="3"/>
            <charset val="128"/>
          </rPr>
          <t>前年度（令和４年度）の実績を記入してください。</t>
        </r>
      </text>
    </comment>
    <comment ref="F26" authorId="0" shapeId="0" xr:uid="{251C0DB4-3300-4E88-9E37-ED766B172489}">
      <text>
        <r>
          <rPr>
            <sz val="9"/>
            <color indexed="81"/>
            <rFont val="ＭＳ Ｐゴシック"/>
            <family val="3"/>
            <charset val="128"/>
          </rPr>
          <t>前年度（令和４年度）の実績を記入してください。</t>
        </r>
      </text>
    </comment>
    <comment ref="F27" authorId="0" shapeId="0" xr:uid="{46481DE4-FB57-4AB6-8159-B8E79FBBBF80}">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8190FD2-1FC0-4083-B3D2-5BCB4116B9D4}">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60E3C7D-0C32-49E4-AC65-63E146ACF327}">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DD7ED818-C373-4433-88FE-96076CD29C1A}">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8C1A6B4-99D5-4A14-B21F-FC7E618E2689}">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17B4FA52-4091-4326-A2D2-F38534910AAA}">
      <text>
        <r>
          <rPr>
            <sz val="9"/>
            <color indexed="81"/>
            <rFont val="ＭＳ Ｐゴシック"/>
            <family val="3"/>
            <charset val="128"/>
          </rPr>
          <t>前年度（令和４年度）の実績を記入してください。</t>
        </r>
      </text>
    </comment>
    <comment ref="F33" authorId="0" shapeId="0" xr:uid="{02DBE270-3C9C-4F28-9668-D1F0FCFF842F}">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5A73339-6482-4E55-8FAD-464D10F49477}">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E4BA699C-6A3D-448D-95C7-765B8247034E}">
      <text>
        <r>
          <rPr>
            <sz val="9"/>
            <color indexed="81"/>
            <rFont val="ＭＳ Ｐゴシック"/>
            <family val="3"/>
            <charset val="128"/>
          </rPr>
          <t>前年度（令和４年度）の実績を記入してください。</t>
        </r>
      </text>
    </comment>
    <comment ref="F26" authorId="0" shapeId="0" xr:uid="{C7363FF7-4916-4D96-83EA-DDA5D01733AE}">
      <text>
        <r>
          <rPr>
            <sz val="9"/>
            <color indexed="81"/>
            <rFont val="ＭＳ Ｐゴシック"/>
            <family val="3"/>
            <charset val="128"/>
          </rPr>
          <t>前年度（令和４年度）の実績を記入してください。</t>
        </r>
      </text>
    </comment>
    <comment ref="F27" authorId="0" shapeId="0" xr:uid="{66B62E0D-2C03-44D8-B1B6-441203F6FFB9}">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E9B26AC-2A12-4841-A509-68924C3B2C67}">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3E1AFE1-B220-4E25-B564-5D823A61DAA3}">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41CDC2B9-7745-4479-A492-E818F0AF61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679D439-F42B-42C7-80A7-926BDEEFF38D}">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6D91ED1-F77C-4F2E-A4BD-3996913AC921}">
      <text>
        <r>
          <rPr>
            <sz val="9"/>
            <color indexed="81"/>
            <rFont val="ＭＳ Ｐゴシック"/>
            <family val="3"/>
            <charset val="128"/>
          </rPr>
          <t>前年度（令和４年度）の実績を記入してください。</t>
        </r>
      </text>
    </comment>
    <comment ref="F33" authorId="0" shapeId="0" xr:uid="{6237FB8C-01E2-443D-AFB4-434278A6C54A}">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304756F-95D3-4D98-81EF-190BB05BD47A}">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12934B3-82FF-4158-A2A4-B1D9BE18ECC5}">
      <text>
        <r>
          <rPr>
            <sz val="9"/>
            <color indexed="81"/>
            <rFont val="ＭＳ Ｐゴシック"/>
            <family val="3"/>
            <charset val="128"/>
          </rPr>
          <t>前年度（令和４年度）の実績を記入してください。</t>
        </r>
      </text>
    </comment>
    <comment ref="F26" authorId="0" shapeId="0" xr:uid="{1BE6EB55-3084-4FC4-BD91-529FAE5094E8}">
      <text>
        <r>
          <rPr>
            <sz val="9"/>
            <color indexed="81"/>
            <rFont val="ＭＳ Ｐゴシック"/>
            <family val="3"/>
            <charset val="128"/>
          </rPr>
          <t>前年度（令和４年度）の実績を記入してください。</t>
        </r>
      </text>
    </comment>
    <comment ref="F27" authorId="0" shapeId="0" xr:uid="{C9269939-C2BB-46C6-A8BF-5A80F90AD48D}">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AF79888-4061-4C9D-A377-8A2BAACAF168}">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87DA37-C7C0-46D0-81E3-A8358772207F}">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31A01621-4B6C-4BA2-A704-12FBA5B7893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933A8B-7FAF-4065-83A2-13CA7437526D}">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85E46AF-B6FD-4AFE-93AB-5F220A163423}">
      <text>
        <r>
          <rPr>
            <sz val="9"/>
            <color indexed="81"/>
            <rFont val="ＭＳ Ｐゴシック"/>
            <family val="3"/>
            <charset val="128"/>
          </rPr>
          <t>前年度（令和４年度）の実績を記入してください。</t>
        </r>
      </text>
    </comment>
    <comment ref="F33" authorId="0" shapeId="0" xr:uid="{3761A45C-4093-4F35-AFFF-C63E694394E2}">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9697B4E-EC3D-4D65-948B-B03C7BC06AAC}">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C46CEA7-F4A8-4C5A-B48F-1A07608F0FFE}">
      <text>
        <r>
          <rPr>
            <sz val="9"/>
            <color indexed="81"/>
            <rFont val="ＭＳ Ｐゴシック"/>
            <family val="3"/>
            <charset val="128"/>
          </rPr>
          <t>前年度（令和４年度）の実績を記入してください。</t>
        </r>
      </text>
    </comment>
    <comment ref="F26" authorId="0" shapeId="0" xr:uid="{0CDA9B36-03B8-4B66-8D62-B6D72123CCA4}">
      <text>
        <r>
          <rPr>
            <sz val="9"/>
            <color indexed="81"/>
            <rFont val="ＭＳ Ｐゴシック"/>
            <family val="3"/>
            <charset val="128"/>
          </rPr>
          <t>前年度（令和４年度）の実績を記入してください。</t>
        </r>
      </text>
    </comment>
    <comment ref="F27" authorId="0" shapeId="0" xr:uid="{010C3B7A-7584-444D-97D0-BAD3CF6912A5}">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32E0185-EEFD-4F38-8DCA-7E19F1F3B9FF}">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0632CF5-F092-49A0-9AA0-98CEC05338AC}">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7DC3E652-4D35-4E51-84D3-83B9A184D1EB}">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A10CF85-E44F-49E6-82B2-3965E1BD821D}">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5495830-65A8-41EB-96A3-8558FD5BB685}">
      <text>
        <r>
          <rPr>
            <sz val="9"/>
            <color indexed="81"/>
            <rFont val="ＭＳ Ｐゴシック"/>
            <family val="3"/>
            <charset val="128"/>
          </rPr>
          <t>前年度（令和４年度）の実績を記入してください。</t>
        </r>
      </text>
    </comment>
    <comment ref="F33" authorId="0" shapeId="0" xr:uid="{625FEB54-7D50-4743-B8C0-A75F5C6EEAFC}">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<sst xmlns="http://schemas.openxmlformats.org/spreadsheetml/2006/main" count="3181" uniqueCount="464">
  <si>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</si>
  <si>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</si>
  <si>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</si>
  <si>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</si>
  <si>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</si>
  <si>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</si>
  <si>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</si>
  <si>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</si>
  <si>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</si>
  <si>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</si>
  <si>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</si>
  <si>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</si>
  <si>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</si>
  <si>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</si>
  <si>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</si>
  <si>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</si>
  <si>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</si>
  <si>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</si>
  <si>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</si>
  <si>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</si>
  <si>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</si>
  <si>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</si>
  <si>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</si>
  <si>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</si>
  <si>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</si>
  <si>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</si>
  <si>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</si>
  <si>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</si>
  <si>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</si>
  <si>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</si>
  <si>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</si>
  <si>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</si>
  <si>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</si>
  <si>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</si>
  <si>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</si>
  <si>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</si>
  <si>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</si>
  <si>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</si>
  <si>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</si>
  <si>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</si>
  <si>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</si>
  <si>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</si>
  <si>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</si>
  <si>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</si>
  <si>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</si>
  <si>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</si>
  <si>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</si>
  <si>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</si>
  <si>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</si>
  <si>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</si>
  <si>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</si>
  <si>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</si>
  <si>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</si>
  <si>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</si>
  <si>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</si>
  <si>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</si>
  <si>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</si>
  <si>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</si>
  <si>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</si>
  <si>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</si>
  <si>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</si>
  <si>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</si>
  <si>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</si>
  <si>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</si>
  <si>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</si>
  <si>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</si>
  <si>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</si>
  <si>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</si>
  <si>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</si>
  <si>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</si>
  <si>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</si>
  <si>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</si>
  <si>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</si>
  <si>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</si>
  <si>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</si>
  <si>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</si>
  <si>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</si>
  <si>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</si>
  <si>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</si>
  <si>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</si>
  <si>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</si>
  <si>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</si>
  <si>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</si>
  <si>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</si>
  <si>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</si>
  <si>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</si>
  <si>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</si>
  <si>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</si>
  <si>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</si>
  <si>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</si>
  <si>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</si>
  <si>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</si>
  <si>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</si>
  <si>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</si>
  <si>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</si>
  <si>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</si>
  <si>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</si>
  <si>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</si>
  <si>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</si>
  <si>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</si>
  <si>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</si>
  <si>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</si>
  <si>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</si>
  <si>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</si>
  <si>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</si>
  <si>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</si>
  <si>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</si>
  <si>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</si>
  <si>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</si>
  <si>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</si>
  <si>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</si>
  <si>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</si>
  <si>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</si>
  <si>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</si>
  <si>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</si>
  <si>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</si>
  <si>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</si>
  <si>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</si>
  <si>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</si>
  <si>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</si>
  <si>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</si>
  <si>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</si>
  <si>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</si>
  <si>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</si>
  <si>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</si>
  <si>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</si>
  <si>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</si>
  <si>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</si>
  <si>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</si>
  <si>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</si>
  <si>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</si>
  <si>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</si>
  <si>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</si>
  <si>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</si>
  <si>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</si>
  <si>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</si>
  <si>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</si>
  <si>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</si>
  <si>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</si>
  <si>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</si>
  <si>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</si>
  <si>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</si>
  <si>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</si>
  <si>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</si>
  <si>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</si>
  <si>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</si>
  <si>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</si>
  <si>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</si>
  <si>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</si>
  <si>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</si>
  <si>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</si>
  <si>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</si>
  <si>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</si>
  <si>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</si>
  <si>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</si>
  <si>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</si>
  <si>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</si>
  <si>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</si>
  <si>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</si>
  <si>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</si>
  <si>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</si>
  <si>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</si>
  <si>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</si>
  <si>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</si>
  <si>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</si>
  <si>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</si>
  <si>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</si>
  <si>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</si>
  <si>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</si>
  <si>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</si>
  <si>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</si>
  <si>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</si>
  <si>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</si>
  <si>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</si>
  <si>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</si>
  <si>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</si>
  <si>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</si>
  <si>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</si>
  <si>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</si>
  <si>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</si>
  <si>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</si>
  <si>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</si>
  <si>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</si>
  <si>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</si>
  <si>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</si>
  <si>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</si>
  <si>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</si>
  <si>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</si>
  <si>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</si>
  <si>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</si>
  <si>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</si>
  <si>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</si>
  <si>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</si>
  <si>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</si>
  <si>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</si>
  <si>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</si>
  <si>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</si>
  <si>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</si>
  <si>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</si>
  <si>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</si>
  <si>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</si>
  <si>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</si>
  <si>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</si>
  <si>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</si>
  <si>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</si>
  <si>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</si>
  <si>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</si>
  <si>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</si>
  <si>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</si>
  <si>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</si>
  <si>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</si>
  <si>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</si>
  <si>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</si>
  <si>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</si>
  <si>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</si>
  <si>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</si>
  <si>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</si>
  <si>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</si>
  <si>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</si>
  <si>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</si>
  <si>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</si>
  <si>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</si>
  <si>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</si>
  <si>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</si>
  <si>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</si>
  <si>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</si>
  <si>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</si>
  <si>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</si>
  <si>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</si>
  <si>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</si>
  <si>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</si>
  <si>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</si>
  <si>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</si>
  <si>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</si>
  <si>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</si>
  <si>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</si>
  <si>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</si>
  <si>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</si>
  <si>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</si>
  <si>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</si>
  <si>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</si>
  <si>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</si>
  <si>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</si>
  <si>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</si>
  <si>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</si>
  <si>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</si>
  <si>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</si>
  <si>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</si>
  <si>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</si>
  <si>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</si>
  <si>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</si>
  <si>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</si>
  <si>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</si>
  <si>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</si>
  <si>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</si>
  <si>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</si>
  <si>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</si>
  <si>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</si>
  <si>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</si>
  <si>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</si>
  <si>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</si>
  <si>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</si>
  <si>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</si>
  <si>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</si>
  <si>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</si>
  <si>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</si>
  <si>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</si>
  <si>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</si>
  <si>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</si>
  <si>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</si>
  <si>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</si>
  <si>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</si>
  <si>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</si>
  <si>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</si>
  <si>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</si>
  <si>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</si>
  <si>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</si>
  <si>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</si>
  <si>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</si>
  <si>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</si>
  <si>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</si>
  <si>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</si>
  <si>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</si>
  <si>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</si>
  <si>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</si>
  <si>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</si>
  <si>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</si>
  <si>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</si>
  <si>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</si>
  <si>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</si>
  <si>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</si>
  <si>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</si>
  <si>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</si>
  <si>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</si>
  <si>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</si>
  <si>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</si>
  <si>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</si>
  <si>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</si>
  <si>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</si>
  <si>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</si>
  <si>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</si>
  <si>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</si>
  <si>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</si>
  <si>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</si>
  <si>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</si>
  <si>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</si>
  <si>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</si>
  <si>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</si>
  <si>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</si>
  <si>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</si>
  <si>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</si>
  <si>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</si>
  <si>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</si>
  <si>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</si>
  <si>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</si>
  <si>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</si>
  <si>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</si>
  <si>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</si>
  <si>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</si>
  <si>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</si>
  <si>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</si>
  <si>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</si>
  <si>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</si>
  <si>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</si>
  <si>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</si>
  <si>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</si>
  <si>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</si>
  <si>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</si>
  <si>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</si>
  <si>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</si>
  <si>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</si>
  <si>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</si>
  <si>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</si>
  <si>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</si>
  <si>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</si>
  <si>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</si>
  <si>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</si>
  <si>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</si>
  <si>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</si>
  <si>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</si>
  <si>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</si>
  <si>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</si>
  <si>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</si>
  <si>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</si>
  <si>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</si>
  <si>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</si>
  <si>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</si>
  <si>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</si>
  <si>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</si>
  <si>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</si>
  <si>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</si>
  <si>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</si>
  <si>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</si>
  <si>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</si>
  <si>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</si>
  <si>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</si>
  <si>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</si>
  <si>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</si>
  <si>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</si>
  <si>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</si>
  <si>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</si>
  <si>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</si>
  <si>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</si>
  <si>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</si>
  <si>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</si>
  <si>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</si>
  <si>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</si>
  <si>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</si>
  <si>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</si>
  <si>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</si>
  <si>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</si>
  <si>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</si>
  <si>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</si>
  <si>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</si>
  <si>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</si>
  <si>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</si>
  <si>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</si>
  <si>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</si>
  <si>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</si>
  <si>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</si>
  <si>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</si>
  <si>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</si>
  <si>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</si>
  <si>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</si>
  <si>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</si>
  <si>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</si>
  <si>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</si>
  <si>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</si>
  <si>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</si>
  <si>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</si>
  <si>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</si>
  <si>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</si>
  <si>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</si>
  <si>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</si>
  <si>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</si>
  <si>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</si>
  <si>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</si>
  <si>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</si>
  <si>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</si>
  <si>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</si>
  <si>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</si>
  <si>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</si>
  <si>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</si>
  <si>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</si>
  <si>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</si>
  <si>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</si>
  <si>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</si>
  <si>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</si>
  <si>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</si>
  <si>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</si>
  <si>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</si>
  <si>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</si>
  <si>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</si>
  <si>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</si>
  <si>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</si>
  <si>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</si>
  <si>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</si>
  <si>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</si>
  <si>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</si>
  <si>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</si>
  <si>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</si>
  <si>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</si>
  <si>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</si>
  <si>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</si>
  <si>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</si>
  <si>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</si>
  <si>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</si>
  <si>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</si>
  <si>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</si>
  <si>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</si>
  <si>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</si>
  <si>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</si>
  <si>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</si>
  <si>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</si>
  <si>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</si>
  <si>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</si>
  <si>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</si>
  <si>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</si>
  <si>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</si>
  <si>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</si>
  <si>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</si>
  <si>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</si>
  <si>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</si>
  <si>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</si>
  <si>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別添１ 処理工程図のとおり</t>
    <phoneticPr fontId="3"/>
  </si>
  <si>
    <t>別添２ 管理体制図のとおり</t>
    <phoneticPr fontId="3"/>
  </si>
  <si>
    <t>令和5年5月29日</t>
    <phoneticPr fontId="3"/>
  </si>
  <si>
    <t>横浜市長</t>
  </si>
  <si>
    <t>神奈川県横浜市西区みなとみらい４－４－２　</t>
    <phoneticPr fontId="3"/>
  </si>
  <si>
    <t>戸田建設株式会社　横浜支店
支店長　縄田　浩</t>
    <phoneticPr fontId="3"/>
  </si>
  <si>
    <t>045-228-8937</t>
    <phoneticPr fontId="3"/>
  </si>
  <si>
    <t>戸田建設株式会社　横浜支店</t>
    <phoneticPr fontId="3"/>
  </si>
  <si>
    <t>神奈川県横浜市西区みなとみらい4-4-2　</t>
    <phoneticPr fontId="3"/>
  </si>
  <si>
    <t>建築業（一般建築建設工事事業）</t>
    <phoneticPr fontId="3"/>
  </si>
  <si>
    <t>元請完成工事高　全社　　　　　507,134百万円
　　　　　　　　当該事業所　　  31,050百万円</t>
    <phoneticPr fontId="3"/>
  </si>
  <si>
    <t>全社　4160人　当該事業所　247人</t>
    <phoneticPr fontId="3"/>
  </si>
  <si>
    <t>・型枠パネル等転用回数を検討、余分な資材を持ち込ませない
・工業化工法の検討
・本社主催による研修及びセミナーに参加し、情報収集を行っている。
・外部の講習会及びセミナーに参加し、情報収集を行っている。</t>
    <phoneticPr fontId="3"/>
  </si>
  <si>
    <t>・上記内容を継続して実施する。
・資材搬入の際の梱包材の削減やリターナブル容器による搬入の検討。</t>
    <phoneticPr fontId="3"/>
  </si>
  <si>
    <t>・分別品目については、がれき類、木くず、廃プラスチック、紙くず、
　ダンボール、金属くず、石膏ボード（混合廃棄物）を基本として、
　現場の規模、分別ヤードの状況を考慮して更なる品目を検討している。
・定期的に処分業者による分別指導を実施。
・委託契約前の施設確認の実施。</t>
    <phoneticPr fontId="3"/>
  </si>
  <si>
    <t>・上記内容を継続して実施。</t>
    <phoneticPr fontId="3"/>
  </si>
  <si>
    <t>・外部の講習会及びセミナーに参加し、情報取集している。
・本社主催による研修会において教育を行っている他、都度通達などで
　フォローしている。</t>
    <phoneticPr fontId="3"/>
  </si>
  <si>
    <t>・建設汚泥の再生利用の検討。</t>
    <phoneticPr fontId="3"/>
  </si>
  <si>
    <t>・特に無し。</t>
    <phoneticPr fontId="3"/>
  </si>
  <si>
    <t>・委託先の選定に関しては、支店を通して検討、選定している。
・委託契約前の施設確認の実施。
・着工前に副産物処理計画書を作成し、それに基づき実施している。
・スクラップ、ダンボール等は有価売却を行っている。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</si>
</sst>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_rels/drawing2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22.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04963" y="2212181"/>
          <a:ext cx="419100" cy="628650"/>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595438" y="2193131"/>
          <a:ext cx="423862" cy="619125"/>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595438" y="2202656"/>
          <a:ext cx="423862" cy="628650"/>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595438" y="2212181"/>
          <a:ext cx="423862" cy="628650"/>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595438" y="2231231"/>
          <a:ext cx="423862" cy="619125"/>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595438" y="2202656"/>
          <a:ext cx="423862" cy="628650"/>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595438" y="2202656"/>
          <a:ext cx="423862" cy="628650"/>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22.vml" />
  <Relationship Id="rId2" Type="http://schemas.openxmlformats.org/officeDocument/2006/relationships/drawing" Target="../drawings/drawing22.x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H314"/>
  <sheetViews>
    <sheetView showGridLines="0" tabSelected="1" view="pageBreakPreview" topLeftCell="A35" zoomScaleNormal="115" zoomScaleSheetLayoutView="100" workbookViewId="0">
      <selection activeCell="J56" sqref="J56:M56"/>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35" customHeight="1" x14ac:dyDescent="0.15">
      <c r="C34" s="86"/>
      <c r="U34" s="87"/>
      <c r="W34" s="21"/>
      <c r="X34" s="21"/>
      <c r="Y34" s="23"/>
    </row>
    <row r="35" spans="1:25" ht="14.25" x14ac:dyDescent="0.15">
      <c r="C35" s="86"/>
      <c r="P35" s="610" t="s">
        <v>446</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447</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448</v>
      </c>
      <c r="M40" s="614"/>
      <c r="N40" s="614"/>
      <c r="O40" s="614"/>
      <c r="P40" s="614"/>
      <c r="Q40" s="614"/>
      <c r="R40" s="614"/>
      <c r="S40" s="614"/>
      <c r="T40" s="614"/>
      <c r="U40" s="615"/>
      <c r="W40" s="21"/>
      <c r="X40" s="21"/>
    </row>
    <row r="41" spans="1:25" ht="26.25" customHeight="1" x14ac:dyDescent="0.15">
      <c r="C41" s="86"/>
      <c r="I41" s="25"/>
      <c r="J41" s="25" t="s">
        <v>7</v>
      </c>
      <c r="K41" s="25"/>
      <c r="L41" s="614" t="s">
        <v>449</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450</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451</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2191</v>
      </c>
      <c r="Q49" s="594"/>
      <c r="R49" s="594"/>
      <c r="S49" s="594"/>
      <c r="T49" s="594"/>
      <c r="U49" s="595"/>
    </row>
    <row r="50" spans="3:23" ht="26.25" customHeight="1" x14ac:dyDescent="0.15">
      <c r="C50" s="566" t="s">
        <v>11</v>
      </c>
      <c r="D50" s="567"/>
      <c r="E50" s="568"/>
      <c r="F50" s="577" t="s">
        <v>452</v>
      </c>
      <c r="G50" s="578"/>
      <c r="H50" s="578"/>
      <c r="I50" s="578"/>
      <c r="J50" s="578"/>
      <c r="K50" s="578"/>
      <c r="L50" s="578"/>
      <c r="M50" s="578"/>
      <c r="N50" s="343" t="s">
        <v>173</v>
      </c>
      <c r="O50" s="451"/>
      <c r="P50" s="452"/>
      <c r="Q50" s="581" t="s">
        <v>450</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120</v>
      </c>
      <c r="G54" s="492"/>
      <c r="H54" s="492"/>
      <c r="I54" s="492"/>
      <c r="J54" s="492"/>
      <c r="K54" s="492"/>
      <c r="L54" s="32" t="s">
        <v>48</v>
      </c>
      <c r="M54" s="32"/>
      <c r="N54" s="498" t="s">
        <v>453</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503" t="s">
        <v>454</v>
      </c>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t="s">
        <v>455</v>
      </c>
      <c r="G61" s="496"/>
      <c r="H61" s="496"/>
      <c r="I61" s="496"/>
      <c r="J61" s="496"/>
      <c r="K61" s="496"/>
      <c r="L61" s="496"/>
      <c r="M61" s="496"/>
      <c r="N61" s="496"/>
      <c r="O61" s="496"/>
      <c r="P61" s="496"/>
      <c r="Q61" s="496"/>
      <c r="R61" s="496"/>
      <c r="S61" s="496"/>
      <c r="T61" s="496"/>
      <c r="U61" s="497"/>
      <c r="W61" s="28"/>
    </row>
    <row r="62" spans="3:23" ht="14.1" customHeight="1" x14ac:dyDescent="0.15">
      <c r="C62" s="453"/>
      <c r="D62" s="375"/>
      <c r="E62" s="349"/>
      <c r="F62" s="542" t="s">
        <v>444</v>
      </c>
      <c r="G62" s="543"/>
      <c r="H62" s="543"/>
      <c r="I62" s="543"/>
      <c r="J62" s="543"/>
      <c r="K62" s="543"/>
      <c r="L62" s="543"/>
      <c r="M62" s="543"/>
      <c r="N62" s="543"/>
      <c r="O62" s="543"/>
      <c r="P62" s="543"/>
      <c r="Q62" s="543"/>
      <c r="R62" s="543"/>
      <c r="S62" s="543"/>
      <c r="T62" s="543"/>
      <c r="U62" s="544"/>
      <c r="W62" s="28"/>
    </row>
    <row r="63" spans="3:23" ht="14.1"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4.1"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4.1"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4.1"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4.1"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4.1"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4.1"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4.1"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4.1"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4.1"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536" t="s">
        <v>445</v>
      </c>
      <c r="E77" s="537"/>
      <c r="F77" s="537"/>
      <c r="G77" s="537"/>
      <c r="H77" s="537"/>
      <c r="I77" s="537"/>
      <c r="J77" s="537"/>
      <c r="K77" s="537"/>
      <c r="L77" s="537"/>
      <c r="M77" s="537"/>
      <c r="N77" s="537"/>
      <c r="O77" s="537"/>
      <c r="P77" s="537"/>
      <c r="Q77" s="537"/>
      <c r="R77" s="537"/>
      <c r="S77" s="537"/>
      <c r="T77" s="537"/>
      <c r="U77" s="538"/>
      <c r="W77"/>
    </row>
    <row r="78" spans="3:23" ht="14.1"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4.1"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4.1"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4.1"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4.1"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4.1"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4.1"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4.1"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4.1"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10</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9225.1999999999989</v>
      </c>
      <c r="L90" s="529"/>
      <c r="M90" s="529"/>
      <c r="N90" s="529"/>
      <c r="O90" s="529"/>
      <c r="P90" s="193" t="s">
        <v>292</v>
      </c>
      <c r="Q90" s="547"/>
      <c r="R90" s="547"/>
      <c r="S90" s="547"/>
      <c r="T90" s="547"/>
      <c r="U90" s="548"/>
      <c r="V90" s="292"/>
      <c r="W90" s="292"/>
      <c r="X90" s="521"/>
      <c r="Y90" s="521"/>
      <c r="Z90" s="521"/>
      <c r="AA90" s="521"/>
      <c r="AB90" s="521"/>
      <c r="AC90" s="521"/>
    </row>
    <row r="91" spans="1:29" ht="14.1"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551"/>
      <c r="D94" s="484"/>
      <c r="E94" s="519"/>
      <c r="F94" s="523" t="s">
        <v>456</v>
      </c>
      <c r="G94" s="524"/>
      <c r="H94" s="524"/>
      <c r="I94" s="524"/>
      <c r="J94" s="524"/>
      <c r="K94" s="524"/>
      <c r="L94" s="524"/>
      <c r="M94" s="524"/>
      <c r="N94" s="524"/>
      <c r="O94" s="524"/>
      <c r="P94" s="524"/>
      <c r="Q94" s="524"/>
      <c r="R94" s="524"/>
      <c r="S94" s="524"/>
      <c r="T94" s="524"/>
      <c r="U94" s="525"/>
      <c r="V94" s="164"/>
      <c r="W94" s="165"/>
      <c r="X94" s="165"/>
      <c r="Y94" s="165"/>
    </row>
    <row r="95" spans="1:29" ht="14.1"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4.1"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4.1"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4.1"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4.1"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4.1"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4.1"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4.1"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10</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7841.7</v>
      </c>
      <c r="L105" s="529"/>
      <c r="M105" s="529"/>
      <c r="N105" s="529"/>
      <c r="O105" s="529"/>
      <c r="P105" s="459" t="s">
        <v>292</v>
      </c>
      <c r="Q105" s="547"/>
      <c r="R105" s="547"/>
      <c r="S105" s="547"/>
      <c r="T105" s="547"/>
      <c r="U105" s="548"/>
      <c r="V105" s="292"/>
      <c r="W105" s="292"/>
      <c r="X105" s="102"/>
    </row>
    <row r="106" spans="1:27" ht="14.1"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552"/>
      <c r="D109" s="533"/>
      <c r="E109" s="630"/>
      <c r="F109" s="523" t="s">
        <v>457</v>
      </c>
      <c r="G109" s="524"/>
      <c r="H109" s="524"/>
      <c r="I109" s="524"/>
      <c r="J109" s="524"/>
      <c r="K109" s="524"/>
      <c r="L109" s="524"/>
      <c r="M109" s="524"/>
      <c r="N109" s="524"/>
      <c r="O109" s="524"/>
      <c r="P109" s="524"/>
      <c r="Q109" s="524"/>
      <c r="R109" s="524"/>
      <c r="S109" s="524"/>
      <c r="T109" s="524"/>
      <c r="U109" s="525"/>
      <c r="V109" s="179"/>
      <c r="W109" s="165"/>
      <c r="X109" s="165"/>
      <c r="Y109" s="165"/>
    </row>
    <row r="110" spans="1:27" ht="14.1"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4.1"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4.1"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4.1"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4.1"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4.1"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4.1"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4.1"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533"/>
      <c r="E120" s="630"/>
      <c r="F120" s="523" t="s">
        <v>458</v>
      </c>
      <c r="G120" s="524"/>
      <c r="H120" s="524"/>
      <c r="I120" s="524"/>
      <c r="J120" s="524"/>
      <c r="K120" s="524"/>
      <c r="L120" s="524"/>
      <c r="M120" s="524"/>
      <c r="N120" s="524"/>
      <c r="O120" s="524"/>
      <c r="P120" s="524"/>
      <c r="Q120" s="524"/>
      <c r="R120" s="524"/>
      <c r="S120" s="524"/>
      <c r="T120" s="524"/>
      <c r="U120" s="525"/>
      <c r="V120" s="179"/>
      <c r="W120" s="165"/>
      <c r="X120" s="165"/>
      <c r="Y120" s="165"/>
    </row>
    <row r="121" spans="3:27" ht="14.1"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4.1"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4.1"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4.1"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533"/>
      <c r="E126" s="630"/>
      <c r="F126" s="523" t="s">
        <v>459</v>
      </c>
      <c r="G126" s="524"/>
      <c r="H126" s="524"/>
      <c r="I126" s="524"/>
      <c r="J126" s="524"/>
      <c r="K126" s="524"/>
      <c r="L126" s="524"/>
      <c r="M126" s="524"/>
      <c r="N126" s="524"/>
      <c r="O126" s="524"/>
      <c r="P126" s="524"/>
      <c r="Q126" s="524"/>
      <c r="R126" s="524"/>
      <c r="S126" s="524"/>
      <c r="T126" s="524"/>
      <c r="U126" s="525"/>
      <c r="V126" s="179"/>
      <c r="W126" s="165"/>
      <c r="X126" s="165"/>
      <c r="Y126" s="165"/>
    </row>
    <row r="127" spans="3:27" ht="14.1"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4.1"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4.1"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4.1"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4.1"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4.1"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533"/>
      <c r="E136" s="633"/>
      <c r="F136" s="523" t="s">
        <v>460</v>
      </c>
      <c r="G136" s="524"/>
      <c r="H136" s="524"/>
      <c r="I136" s="524"/>
      <c r="J136" s="524"/>
      <c r="K136" s="524"/>
      <c r="L136" s="524"/>
      <c r="M136" s="524"/>
      <c r="N136" s="524"/>
      <c r="O136" s="524"/>
      <c r="P136" s="524"/>
      <c r="Q136" s="524"/>
      <c r="R136" s="524"/>
      <c r="S136" s="524"/>
      <c r="T136" s="524"/>
      <c r="U136" s="525"/>
      <c r="V136" s="164"/>
      <c r="W136" s="165"/>
      <c r="X136" s="165"/>
      <c r="Y136" s="165"/>
    </row>
    <row r="137" spans="3:27" ht="14.1"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4.1"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4.1"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4.1"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4.1"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4.1"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4.1"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4.1"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533"/>
      <c r="E147" s="630"/>
      <c r="F147" s="523" t="s">
        <v>461</v>
      </c>
      <c r="G147" s="524"/>
      <c r="H147" s="524"/>
      <c r="I147" s="524"/>
      <c r="J147" s="524"/>
      <c r="K147" s="524"/>
      <c r="L147" s="524"/>
      <c r="M147" s="524"/>
      <c r="N147" s="524"/>
      <c r="O147" s="524"/>
      <c r="P147" s="524"/>
      <c r="Q147" s="524"/>
      <c r="R147" s="524"/>
      <c r="S147" s="524"/>
      <c r="T147" s="524"/>
      <c r="U147" s="525"/>
      <c r="V147" s="164"/>
      <c r="W147" s="165"/>
      <c r="X147" s="165"/>
      <c r="Y147" s="165"/>
    </row>
    <row r="148" spans="3:27" ht="14.1"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4.1"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4.1"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4.1"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4.1"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4.1"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4.1"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8.1"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4.1"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533"/>
      <c r="E160" s="630"/>
      <c r="F160" s="523" t="s">
        <v>462</v>
      </c>
      <c r="G160" s="524"/>
      <c r="H160" s="524"/>
      <c r="I160" s="524"/>
      <c r="J160" s="524"/>
      <c r="K160" s="524"/>
      <c r="L160" s="524"/>
      <c r="M160" s="524"/>
      <c r="N160" s="524"/>
      <c r="O160" s="524"/>
      <c r="P160" s="524"/>
      <c r="Q160" s="524"/>
      <c r="R160" s="524"/>
      <c r="S160" s="524"/>
      <c r="T160" s="524"/>
      <c r="U160" s="525"/>
      <c r="V160" s="164"/>
      <c r="W160" s="165"/>
      <c r="X160" s="165"/>
      <c r="Y160" s="165"/>
    </row>
    <row r="161" spans="3:27" ht="14.1"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4.1"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4.1"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4.1"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4.1"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4.1"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4.1"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4.1"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8.1"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533"/>
      <c r="E172" s="630"/>
      <c r="F172" s="523" t="s">
        <v>462</v>
      </c>
      <c r="G172" s="524"/>
      <c r="H172" s="524"/>
      <c r="I172" s="524"/>
      <c r="J172" s="524"/>
      <c r="K172" s="524"/>
      <c r="L172" s="524"/>
      <c r="M172" s="524"/>
      <c r="N172" s="524"/>
      <c r="O172" s="524"/>
      <c r="P172" s="524"/>
      <c r="Q172" s="524"/>
      <c r="R172" s="524"/>
      <c r="S172" s="524"/>
      <c r="T172" s="524"/>
      <c r="U172" s="525"/>
      <c r="V172" s="164"/>
      <c r="W172" s="165"/>
      <c r="X172" s="165"/>
      <c r="Y172" s="165"/>
    </row>
    <row r="173" spans="3:27" ht="14.1"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4.1"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4.1"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4.1"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4.1"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4.1"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4.1"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4.1"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533"/>
      <c r="E185" s="633"/>
      <c r="F185" s="523" t="s">
        <v>462</v>
      </c>
      <c r="G185" s="524"/>
      <c r="H185" s="524"/>
      <c r="I185" s="524"/>
      <c r="J185" s="524"/>
      <c r="K185" s="524"/>
      <c r="L185" s="524"/>
      <c r="M185" s="524"/>
      <c r="N185" s="524"/>
      <c r="O185" s="524"/>
      <c r="P185" s="524"/>
      <c r="Q185" s="524"/>
      <c r="R185" s="524"/>
      <c r="S185" s="524"/>
      <c r="T185" s="524"/>
      <c r="U185" s="525"/>
      <c r="V185" s="164"/>
      <c r="W185" s="165"/>
      <c r="X185" s="165"/>
      <c r="Y185" s="165"/>
    </row>
    <row r="186" spans="3:27" ht="14.1"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4.1"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4.1"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4.1"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4.1"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4.1"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4.1"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4.1"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533"/>
      <c r="E197" s="630"/>
      <c r="F197" s="523" t="s">
        <v>462</v>
      </c>
      <c r="G197" s="524"/>
      <c r="H197" s="524"/>
      <c r="I197" s="524"/>
      <c r="J197" s="524"/>
      <c r="K197" s="524"/>
      <c r="L197" s="524"/>
      <c r="M197" s="524"/>
      <c r="N197" s="524"/>
      <c r="O197" s="524"/>
      <c r="P197" s="524"/>
      <c r="Q197" s="524"/>
      <c r="R197" s="524"/>
      <c r="S197" s="524"/>
      <c r="T197" s="524"/>
      <c r="U197" s="525"/>
      <c r="V197" s="164"/>
      <c r="W197" s="165"/>
      <c r="X197" s="165"/>
      <c r="Y197" s="165"/>
    </row>
    <row r="198" spans="3:27" ht="14.1"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4.1"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4.1"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4.1"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4.1"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4.1"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4.1"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4.1"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533"/>
      <c r="E208" s="630"/>
      <c r="F208" s="636" t="s">
        <v>268</v>
      </c>
      <c r="G208" s="637"/>
      <c r="H208" s="637"/>
      <c r="I208" s="637"/>
      <c r="J208" s="637"/>
      <c r="K208" s="635">
        <f>+別紙!AA14</f>
        <v>9225.1999999999989</v>
      </c>
      <c r="L208" s="635"/>
      <c r="M208" s="635"/>
      <c r="N208" s="635"/>
      <c r="O208" s="635"/>
      <c r="P208" s="198" t="s">
        <v>13</v>
      </c>
      <c r="Q208" s="618" t="s">
        <v>366</v>
      </c>
      <c r="R208" s="619"/>
      <c r="S208" s="619"/>
      <c r="T208" s="619"/>
      <c r="U208" s="620"/>
      <c r="V208" s="164"/>
      <c r="W208" s="165"/>
      <c r="X208" s="165"/>
      <c r="Y208" s="165"/>
    </row>
    <row r="209" spans="3:26" ht="43.35" customHeight="1" x14ac:dyDescent="0.15">
      <c r="C209" s="195"/>
      <c r="D209" s="533"/>
      <c r="E209" s="630"/>
      <c r="F209" s="263"/>
      <c r="G209" s="627" t="s">
        <v>224</v>
      </c>
      <c r="H209" s="628"/>
      <c r="I209" s="628"/>
      <c r="J209" s="628"/>
      <c r="K209" s="635">
        <f>+別紙!AA15</f>
        <v>4025.8</v>
      </c>
      <c r="L209" s="635"/>
      <c r="M209" s="635"/>
      <c r="N209" s="635"/>
      <c r="O209" s="635"/>
      <c r="P209" s="348" t="s">
        <v>13</v>
      </c>
      <c r="Q209" s="621"/>
      <c r="R209" s="622"/>
      <c r="S209" s="622"/>
      <c r="T209" s="622"/>
      <c r="U209" s="623"/>
      <c r="V209" s="164"/>
      <c r="W209" s="165"/>
      <c r="X209" s="165"/>
      <c r="Y209" s="165"/>
    </row>
    <row r="210" spans="3:26" ht="43.35" customHeight="1" x14ac:dyDescent="0.15">
      <c r="C210" s="195"/>
      <c r="D210" s="533"/>
      <c r="E210" s="630"/>
      <c r="F210" s="263"/>
      <c r="G210" s="627" t="s">
        <v>225</v>
      </c>
      <c r="H210" s="628"/>
      <c r="I210" s="628"/>
      <c r="J210" s="628"/>
      <c r="K210" s="635">
        <f>+別紙!AA16</f>
        <v>8631.1</v>
      </c>
      <c r="L210" s="635"/>
      <c r="M210" s="635"/>
      <c r="N210" s="635"/>
      <c r="O210" s="635"/>
      <c r="P210" s="348" t="s">
        <v>13</v>
      </c>
      <c r="Q210" s="621"/>
      <c r="R210" s="622"/>
      <c r="S210" s="622"/>
      <c r="T210" s="622"/>
      <c r="U210" s="623"/>
      <c r="V210" s="164"/>
      <c r="W210" s="165"/>
      <c r="X210" s="165"/>
      <c r="Y210" s="165"/>
    </row>
    <row r="211" spans="3:26" ht="43.3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3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4.1"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533"/>
      <c r="E214" s="630"/>
      <c r="F214" s="523" t="s">
        <v>463</v>
      </c>
      <c r="G214" s="524"/>
      <c r="H214" s="524"/>
      <c r="I214" s="524"/>
      <c r="J214" s="524"/>
      <c r="K214" s="524"/>
      <c r="L214" s="524"/>
      <c r="M214" s="524"/>
      <c r="N214" s="524"/>
      <c r="O214" s="524"/>
      <c r="P214" s="524"/>
      <c r="Q214" s="524"/>
      <c r="R214" s="524"/>
      <c r="S214" s="524"/>
      <c r="T214" s="524"/>
      <c r="U214" s="525"/>
      <c r="V214" s="164"/>
      <c r="W214" s="165"/>
      <c r="X214" s="165"/>
      <c r="Y214" s="165"/>
    </row>
    <row r="215" spans="3:26" ht="14.1"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4.1"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4.1"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4.1"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4.1"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4.1"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4.1"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4.1"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7841.7</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3421.9999999999995</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7336.7</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4.1"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533"/>
      <c r="E231" s="630"/>
      <c r="F231" s="523" t="s">
        <v>459</v>
      </c>
      <c r="G231" s="524"/>
      <c r="H231" s="524"/>
      <c r="I231" s="524"/>
      <c r="J231" s="524"/>
      <c r="K231" s="524"/>
      <c r="L231" s="524"/>
      <c r="M231" s="524"/>
      <c r="N231" s="524"/>
      <c r="O231" s="524"/>
      <c r="P231" s="524"/>
      <c r="Q231" s="524"/>
      <c r="R231" s="524"/>
      <c r="S231" s="524"/>
      <c r="T231" s="524"/>
      <c r="U231" s="525"/>
      <c r="V231" s="164"/>
      <c r="W231" s="165"/>
      <c r="X231" s="165"/>
      <c r="Y231" s="165"/>
    </row>
    <row r="232" spans="3:27" ht="14.1"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4.1"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4.1"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4.1"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4.1"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4.1"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4.1"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4.1"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1.1"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1.1"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349999999999994"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1.1"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xr:uid="{00000000-0002-0000-0000-000000000000}">
      <formula1>G92=ROUND(G92,1)</formula1>
    </dataValidation>
    <dataValidation type="list" allowBlank="1" showInputMessage="1" showErrorMessage="1" sqref="C37:F37" xr:uid="{00000000-0002-0000-0000-000002000000}">
      <formula1>$W$250:$W$254</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350文字以内としてください。" sqref="F231:U239 F136:U143 F147:U154 F160:U167 F172:U179 F185:U193 F197:U205 F214:U222" xr:uid="{00000000-0002-0000-0000-000007000000}">
      <formula1>350</formula1>
    </dataValidation>
    <dataValidation type="textLength" operator="lessThanOrEqual" allowBlank="1" showInputMessage="1" showErrorMessage="1" error="文字数を400文字以内としてください。" sqref="F94:U102 F109:U117" xr:uid="{00000000-0002-0000-0000-000008000000}">
      <formula1>400</formula1>
    </dataValidation>
    <dataValidation type="textLength" operator="lessThanOrEqual" allowBlank="1" showInputMessage="1" showErrorMessage="1" error="文字数を200文字以内としてください。" sqref="F120:U124 F126:U130" xr:uid="{00000000-0002-0000-0000-000009000000}">
      <formula1>200</formula1>
    </dataValidation>
    <dataValidation type="list" allowBlank="1" showInputMessage="1" showErrorMessage="1" sqref="F54:K54" xr:uid="{6AB5C873-F393-4B39-AF19-154A87A5E9F0}">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0.2</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0.2</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0.2</v>
      </c>
      <c r="P27" s="696"/>
      <c r="Q27" s="696"/>
      <c r="R27" s="696"/>
      <c r="S27" s="49" t="s">
        <v>38</v>
      </c>
      <c r="T27" s="70"/>
      <c r="U27" s="70"/>
      <c r="X27" s="68" t="s">
        <v>39</v>
      </c>
      <c r="Y27" s="71"/>
      <c r="AG27" s="58"/>
      <c r="AH27" s="58"/>
      <c r="AI27" s="58"/>
      <c r="AJ27" s="58"/>
      <c r="AK27" s="738">
        <f>+AG18+O27</f>
        <v>0.2</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0.2</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0.2</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0.2</v>
      </c>
      <c r="G30" s="708"/>
      <c r="H30" s="214" t="s">
        <v>199</v>
      </c>
      <c r="L30" s="705"/>
      <c r="O30" s="61"/>
      <c r="Q30" s="695">
        <f>+ROUND(Z28,1)+ROUND(Z29,1)+ROUND(Z30,1)</f>
        <v>0.2</v>
      </c>
      <c r="R30" s="696"/>
      <c r="S30" s="696"/>
      <c r="T30" s="696"/>
      <c r="U30" s="49" t="s">
        <v>16</v>
      </c>
      <c r="X30" s="693" t="s">
        <v>187</v>
      </c>
      <c r="Y30" s="694"/>
      <c r="Z30" s="686"/>
      <c r="AA30" s="687"/>
      <c r="AB30" s="687"/>
      <c r="AC30" s="687"/>
      <c r="AD30" s="687"/>
      <c r="AE30" s="49" t="s">
        <v>13</v>
      </c>
      <c r="AK30" s="647">
        <v>0.2</v>
      </c>
      <c r="AL30" s="648"/>
      <c r="AM30" s="648"/>
      <c r="AN30" s="648"/>
      <c r="AO30" s="57" t="s">
        <v>13</v>
      </c>
      <c r="AR30" s="753"/>
      <c r="AS30" s="750"/>
      <c r="AT30" s="750"/>
      <c r="AU30" s="751"/>
    </row>
    <row r="31" spans="2:48" ht="27" customHeight="1" thickTop="1" thickBot="1" x14ac:dyDescent="0.2">
      <c r="B31" s="721" t="s">
        <v>376</v>
      </c>
      <c r="C31" s="672"/>
      <c r="D31" s="672"/>
      <c r="E31" s="673"/>
      <c r="F31" s="707">
        <v>0.2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9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A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B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C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C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5.3</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6.2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5.3</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5.3</v>
      </c>
      <c r="P27" s="696"/>
      <c r="Q27" s="696"/>
      <c r="R27" s="696"/>
      <c r="S27" s="49" t="s">
        <v>38</v>
      </c>
      <c r="T27" s="70"/>
      <c r="U27" s="70"/>
      <c r="X27" s="68" t="s">
        <v>39</v>
      </c>
      <c r="Y27" s="71"/>
      <c r="AG27" s="58"/>
      <c r="AH27" s="58"/>
      <c r="AI27" s="58"/>
      <c r="AJ27" s="58"/>
      <c r="AK27" s="738">
        <f>+AG18+O27</f>
        <v>5.3</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5.3</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6.2</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6.2</v>
      </c>
      <c r="G30" s="708"/>
      <c r="H30" s="214" t="s">
        <v>199</v>
      </c>
      <c r="L30" s="705"/>
      <c r="O30" s="61"/>
      <c r="Q30" s="695">
        <f>+ROUND(Z28,1)+ROUND(Z29,1)+ROUND(Z30,1)</f>
        <v>5.3</v>
      </c>
      <c r="R30" s="696"/>
      <c r="S30" s="696"/>
      <c r="T30" s="696"/>
      <c r="U30" s="49" t="s">
        <v>16</v>
      </c>
      <c r="X30" s="693" t="s">
        <v>187</v>
      </c>
      <c r="Y30" s="694"/>
      <c r="Z30" s="686"/>
      <c r="AA30" s="687"/>
      <c r="AB30" s="687"/>
      <c r="AC30" s="687"/>
      <c r="AD30" s="687"/>
      <c r="AE30" s="49" t="s">
        <v>13</v>
      </c>
      <c r="AK30" s="647">
        <v>5.3</v>
      </c>
      <c r="AL30" s="648"/>
      <c r="AM30" s="648"/>
      <c r="AN30" s="648"/>
      <c r="AO30" s="57" t="s">
        <v>13</v>
      </c>
      <c r="AR30" s="753"/>
      <c r="AS30" s="750"/>
      <c r="AT30" s="750"/>
      <c r="AU30" s="751"/>
    </row>
    <row r="31" spans="2:48" ht="27" customHeight="1" thickTop="1" thickBot="1" x14ac:dyDescent="0.2">
      <c r="B31" s="721" t="s">
        <v>376</v>
      </c>
      <c r="C31" s="672"/>
      <c r="D31" s="672"/>
      <c r="E31" s="673"/>
      <c r="F31" s="707">
        <v>6.2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D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D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1610.7</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1894.9</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1610.7</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1610.7</v>
      </c>
      <c r="P27" s="696"/>
      <c r="Q27" s="696"/>
      <c r="R27" s="696"/>
      <c r="S27" s="49" t="s">
        <v>38</v>
      </c>
      <c r="T27" s="70"/>
      <c r="U27" s="70"/>
      <c r="X27" s="68" t="s">
        <v>39</v>
      </c>
      <c r="Y27" s="71"/>
      <c r="AG27" s="58"/>
      <c r="AH27" s="58"/>
      <c r="AI27" s="58"/>
      <c r="AJ27" s="58"/>
      <c r="AK27" s="738">
        <f>+AG18+O27</f>
        <v>1610.7</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1610.7</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1894.9</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1598</v>
      </c>
      <c r="G30" s="708"/>
      <c r="H30" s="214" t="s">
        <v>199</v>
      </c>
      <c r="L30" s="705"/>
      <c r="O30" s="61"/>
      <c r="Q30" s="695">
        <f>+ROUND(Z28,1)+ROUND(Z29,1)+ROUND(Z30,1)</f>
        <v>1610.7</v>
      </c>
      <c r="R30" s="696"/>
      <c r="S30" s="696"/>
      <c r="T30" s="696"/>
      <c r="U30" s="49" t="s">
        <v>16</v>
      </c>
      <c r="X30" s="693" t="s">
        <v>187</v>
      </c>
      <c r="Y30" s="694"/>
      <c r="Z30" s="686"/>
      <c r="AA30" s="687"/>
      <c r="AB30" s="687"/>
      <c r="AC30" s="687"/>
      <c r="AD30" s="687"/>
      <c r="AE30" s="49" t="s">
        <v>13</v>
      </c>
      <c r="AK30" s="647">
        <v>1358.3</v>
      </c>
      <c r="AL30" s="648"/>
      <c r="AM30" s="648"/>
      <c r="AN30" s="648"/>
      <c r="AO30" s="57" t="s">
        <v>13</v>
      </c>
      <c r="AR30" s="753"/>
      <c r="AS30" s="750"/>
      <c r="AT30" s="750"/>
      <c r="AU30" s="751"/>
    </row>
    <row r="31" spans="2:48" ht="27" customHeight="1" thickTop="1" thickBot="1" x14ac:dyDescent="0.2">
      <c r="B31" s="721" t="s">
        <v>376</v>
      </c>
      <c r="C31" s="672"/>
      <c r="D31" s="672"/>
      <c r="E31" s="673"/>
      <c r="F31" s="707">
        <v>1894.9</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E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E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F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F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1854.6</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2181.9</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1543.7</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1854.6</v>
      </c>
      <c r="P27" s="696"/>
      <c r="Q27" s="696"/>
      <c r="R27" s="696"/>
      <c r="S27" s="49" t="s">
        <v>38</v>
      </c>
      <c r="T27" s="70"/>
      <c r="U27" s="70"/>
      <c r="X27" s="68" t="s">
        <v>39</v>
      </c>
      <c r="Y27" s="71"/>
      <c r="AG27" s="58"/>
      <c r="AH27" s="58"/>
      <c r="AI27" s="58"/>
      <c r="AJ27" s="58"/>
      <c r="AK27" s="738">
        <f>+AG18+O27</f>
        <v>1854.6</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1543.7</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2181.9</v>
      </c>
      <c r="G29" s="708"/>
      <c r="H29" s="214" t="s">
        <v>199</v>
      </c>
      <c r="L29" s="705"/>
      <c r="O29" s="61"/>
      <c r="P29" s="148"/>
      <c r="Q29" s="56" t="s">
        <v>184</v>
      </c>
      <c r="R29" s="672" t="s">
        <v>33</v>
      </c>
      <c r="S29" s="688"/>
      <c r="T29" s="688"/>
      <c r="U29" s="689"/>
      <c r="V29" s="53"/>
      <c r="W29" s="72"/>
      <c r="X29" s="693" t="s">
        <v>316</v>
      </c>
      <c r="Y29" s="694"/>
      <c r="Z29" s="686">
        <v>310.89999999999998</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1612.4</v>
      </c>
      <c r="G30" s="708"/>
      <c r="H30" s="214" t="s">
        <v>199</v>
      </c>
      <c r="L30" s="705"/>
      <c r="O30" s="61"/>
      <c r="Q30" s="695">
        <f>+ROUND(Z28,1)+ROUND(Z29,1)+ROUND(Z30,1)</f>
        <v>1854.6</v>
      </c>
      <c r="R30" s="696"/>
      <c r="S30" s="696"/>
      <c r="T30" s="696"/>
      <c r="U30" s="49" t="s">
        <v>16</v>
      </c>
      <c r="X30" s="693" t="s">
        <v>187</v>
      </c>
      <c r="Y30" s="694"/>
      <c r="Z30" s="686"/>
      <c r="AA30" s="687"/>
      <c r="AB30" s="687"/>
      <c r="AC30" s="687"/>
      <c r="AD30" s="687"/>
      <c r="AE30" s="49" t="s">
        <v>13</v>
      </c>
      <c r="AK30" s="647">
        <v>1370.5</v>
      </c>
      <c r="AL30" s="648"/>
      <c r="AM30" s="648"/>
      <c r="AN30" s="648"/>
      <c r="AO30" s="57" t="s">
        <v>13</v>
      </c>
      <c r="AR30" s="753"/>
      <c r="AS30" s="750"/>
      <c r="AT30" s="750"/>
      <c r="AU30" s="751"/>
    </row>
    <row r="31" spans="2:48" ht="27" customHeight="1" thickTop="1" thickBot="1" x14ac:dyDescent="0.2">
      <c r="B31" s="721" t="s">
        <v>376</v>
      </c>
      <c r="C31" s="672"/>
      <c r="D31" s="672"/>
      <c r="E31" s="673"/>
      <c r="F31" s="707">
        <v>1816.1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0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0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xr:uid="{00000000-0002-0000-11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12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戸田建設株式会社　横浜支店</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xr:uid="{00000000-0002-0000-0100-000000000000}">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xr:uid="{00000000-0002-0000-0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1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3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505.20000000000005</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594.29999999999995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311.10000000000002</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505.20000000000005</v>
      </c>
      <c r="P27" s="696"/>
      <c r="Q27" s="696"/>
      <c r="R27" s="696"/>
      <c r="S27" s="49" t="s">
        <v>38</v>
      </c>
      <c r="T27" s="70"/>
      <c r="U27" s="70"/>
      <c r="X27" s="68" t="s">
        <v>39</v>
      </c>
      <c r="Y27" s="71"/>
      <c r="AG27" s="58"/>
      <c r="AH27" s="58"/>
      <c r="AI27" s="58"/>
      <c r="AJ27" s="58"/>
      <c r="AK27" s="738">
        <f>+AG18+O27</f>
        <v>505.20000000000005</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311.10000000000002</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594.29999999999995</v>
      </c>
      <c r="G29" s="708"/>
      <c r="H29" s="214" t="s">
        <v>199</v>
      </c>
      <c r="L29" s="705"/>
      <c r="O29" s="61"/>
      <c r="P29" s="148"/>
      <c r="Q29" s="56" t="s">
        <v>184</v>
      </c>
      <c r="R29" s="672" t="s">
        <v>33</v>
      </c>
      <c r="S29" s="688"/>
      <c r="T29" s="688"/>
      <c r="U29" s="689"/>
      <c r="V29" s="53"/>
      <c r="W29" s="72"/>
      <c r="X29" s="693" t="s">
        <v>316</v>
      </c>
      <c r="Y29" s="694"/>
      <c r="Z29" s="686">
        <v>147</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366</v>
      </c>
      <c r="G30" s="708"/>
      <c r="H30" s="214" t="s">
        <v>199</v>
      </c>
      <c r="L30" s="705"/>
      <c r="O30" s="61"/>
      <c r="Q30" s="695">
        <f>+ROUND(Z28,1)+ROUND(Z29,1)+ROUND(Z30,1)</f>
        <v>458.1</v>
      </c>
      <c r="R30" s="696"/>
      <c r="S30" s="696"/>
      <c r="T30" s="696"/>
      <c r="U30" s="49" t="s">
        <v>16</v>
      </c>
      <c r="X30" s="693" t="s">
        <v>187</v>
      </c>
      <c r="Y30" s="694"/>
      <c r="Z30" s="686"/>
      <c r="AA30" s="687"/>
      <c r="AB30" s="687"/>
      <c r="AC30" s="687"/>
      <c r="AD30" s="687"/>
      <c r="AE30" s="49" t="s">
        <v>13</v>
      </c>
      <c r="AK30" s="647">
        <v>311.10000000000002</v>
      </c>
      <c r="AL30" s="648"/>
      <c r="AM30" s="648"/>
      <c r="AN30" s="648"/>
      <c r="AO30" s="57" t="s">
        <v>13</v>
      </c>
      <c r="AR30" s="753"/>
      <c r="AS30" s="750"/>
      <c r="AT30" s="750"/>
      <c r="AU30" s="751"/>
    </row>
    <row r="31" spans="2:48" ht="27" customHeight="1" thickTop="1" thickBot="1" x14ac:dyDescent="0.2">
      <c r="B31" s="721" t="s">
        <v>376</v>
      </c>
      <c r="C31" s="672"/>
      <c r="D31" s="672"/>
      <c r="E31" s="673"/>
      <c r="F31" s="707">
        <v>366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47.1</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4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zoomScale="70" zoomScaleNormal="70" workbookViewId="0"/>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戸田建設株式会社　横浜支店</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4074.2</v>
      </c>
      <c r="I9" s="379">
        <f>IF(ｳ.廃油!F24&gt;0,ｳ.廃油!F24,IF(I$19&gt;0,"0",0))</f>
        <v>1.4</v>
      </c>
      <c r="J9" s="379">
        <f>IF(ｴ.廃酸!$F24&gt;0,ｴ.廃酸!F24,IF(J$19&gt;0,"0",0))</f>
        <v>0</v>
      </c>
      <c r="K9" s="379">
        <f>IF(ｵ.廃ｱﾙｶﾘ!$F24&gt;0,ｵ.廃ｱﾙｶﾘ!F24,IF(K$19&gt;0,"0",0))</f>
        <v>0</v>
      </c>
      <c r="L9" s="379">
        <f>IF(ｶ.廃ﾌﾟﾗ類!F24&gt;0,ｶ.廃ﾌﾟﾗ類!F24,IF(L$19&gt;0,"0",0))</f>
        <v>210.2</v>
      </c>
      <c r="M9" s="379">
        <f>IF(ｷ.紙くず!F24&gt;0,ｷ.紙くず!F24,IF(M$19&gt;0,"0",0))</f>
        <v>68.3</v>
      </c>
      <c r="N9" s="379">
        <f>IF(ｸ.木くず!F24&gt;0,ｸ.木くず!F24,IF(N$19&gt;0,"0",0))</f>
        <v>193.6</v>
      </c>
      <c r="O9" s="379">
        <f>IF(ｹ.繊維くず!F24&gt;0,ｹ.繊維くず!F24,IF(O$19&gt;0,"0",0))</f>
        <v>0.2</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6.2</v>
      </c>
      <c r="T9" s="379">
        <f>IF(ｾ.ｶﾞﾗｽ･ｺﾝｸﾘ･陶磁器くず!F24&gt;0,ｾ.ｶﾞﾗｽ･ｺﾝｸﾘ･陶磁器くず!F24,IF(T$19&gt;0,"0",0))</f>
        <v>1894.9</v>
      </c>
      <c r="U9" s="379">
        <f>IF(ｿ.鉱さい!F24&gt;0,ｿ.鉱さい!F24,IF(U$19&gt;0,"0",0))</f>
        <v>0</v>
      </c>
      <c r="V9" s="379">
        <f>IF(ﾀ.がれき類!F24&gt;0,ﾀ.がれき類!F24,IF(V$19&gt;0,"0",0))</f>
        <v>2181.9</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594.29999999999995</v>
      </c>
      <c r="AA9" s="381">
        <f>IF(SUM(G9:Z9)&gt;0,SUM(G9:Z9),IF(AA$19&gt;0,"0",0))</f>
        <v>9225.1999999999989</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t="str">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t="str">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t="str">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t="str">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t="str">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t="str">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t="str">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t="str">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4074.2</v>
      </c>
      <c r="I14" s="385">
        <f>IF(ｳ.廃油!F29&gt;0,ｳ.廃油!F29,IF(I$19&gt;0,"0",0))</f>
        <v>1.4</v>
      </c>
      <c r="J14" s="385">
        <f>IF(ｴ.廃酸!$F29&gt;0,ｴ.廃酸!F29,IF(J$19&gt;0,"0",0))</f>
        <v>0</v>
      </c>
      <c r="K14" s="385">
        <f>IF(ｵ.廃ｱﾙｶﾘ!$F29&gt;0,ｵ.廃ｱﾙｶﾘ!F29,IF(K$19&gt;0,"0",0))</f>
        <v>0</v>
      </c>
      <c r="L14" s="385">
        <f>IF(ｶ.廃ﾌﾟﾗ類!F29&gt;0,ｶ.廃ﾌﾟﾗ類!F29,IF(L$19&gt;0,"0",0))</f>
        <v>210.2</v>
      </c>
      <c r="M14" s="385">
        <f>IF(ｷ.紙くず!F29&gt;0,ｷ.紙くず!F29,IF(M$19&gt;0,"0",0))</f>
        <v>68.3</v>
      </c>
      <c r="N14" s="385">
        <f>IF(ｸ.木くず!F29&gt;0,ｸ.木くず!F29,IF(N$19&gt;0,"0",0))</f>
        <v>193.6</v>
      </c>
      <c r="O14" s="385">
        <f>IF(ｹ.繊維くず!F29&gt;0,ｹ.繊維くず!F29,IF(O$19&gt;0,"0",0))</f>
        <v>0.2</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6.2</v>
      </c>
      <c r="T14" s="385">
        <f>IF(ｾ.ｶﾞﾗｽ･ｺﾝｸﾘ･陶磁器くず!F29&gt;0,ｾ.ｶﾞﾗｽ･ｺﾝｸﾘ･陶磁器くず!F29,IF(T$19&gt;0,"0",0))</f>
        <v>1894.9</v>
      </c>
      <c r="U14" s="385">
        <f>IF(ｿ.鉱さい!F29&gt;0,ｿ.鉱さい!F29,IF(U$19&gt;0,"0",0))</f>
        <v>0</v>
      </c>
      <c r="V14" s="385">
        <f>IF(ﾀ.がれき類!F29&gt;0,ﾀ.がれき類!F29,IF(V$19&gt;0,"0",0))</f>
        <v>2181.9</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594.29999999999995</v>
      </c>
      <c r="AA14" s="387">
        <f t="shared" si="0"/>
        <v>9225.1999999999989</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1.4</v>
      </c>
      <c r="J15" s="385">
        <f>IF(ｴ.廃酸!$F30&gt;0,ｴ.廃酸!F30,IF(J$19&gt;0,"0",0))</f>
        <v>0</v>
      </c>
      <c r="K15" s="385">
        <f>IF(ｵ.廃ｱﾙｶﾘ!$F30&gt;0,ｵ.廃ｱﾙｶﾘ!F30,IF(K$19&gt;0,"0",0))</f>
        <v>0</v>
      </c>
      <c r="L15" s="385">
        <f>IF(ｶ.廃ﾌﾟﾗ類!F30&gt;0,ｶ.廃ﾌﾟﾗ類!F30,IF(L$19&gt;0,"0",0))</f>
        <v>210.2</v>
      </c>
      <c r="M15" s="385">
        <f>IF(ｷ.紙くず!F30&gt;0,ｷ.紙くず!F30,IF(M$19&gt;0,"0",0))</f>
        <v>68.3</v>
      </c>
      <c r="N15" s="385">
        <f>IF(ｸ.木くず!F30&gt;0,ｸ.木くず!F30,IF(N$19&gt;0,"0",0))</f>
        <v>163.1</v>
      </c>
      <c r="O15" s="385">
        <f>IF(ｹ.繊維くず!F30&gt;0,ｹ.繊維くず!F30,IF(O$19&gt;0,"0",0))</f>
        <v>0.2</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6.2</v>
      </c>
      <c r="T15" s="385">
        <f>IF(ｾ.ｶﾞﾗｽ･ｺﾝｸﾘ･陶磁器くず!F30&gt;0,ｾ.ｶﾞﾗｽ･ｺﾝｸﾘ･陶磁器くず!F30,IF(T$19&gt;0,"0",0))</f>
        <v>1598</v>
      </c>
      <c r="U15" s="385">
        <f>IF(ｿ.鉱さい!F30&gt;0,ｿ.鉱さい!F30,IF(U$19&gt;0,"0",0))</f>
        <v>0</v>
      </c>
      <c r="V15" s="385">
        <f>IF(ﾀ.がれき類!F30&gt;0,ﾀ.がれき類!F30,IF(V$19&gt;0,"0",0))</f>
        <v>1612.4</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366</v>
      </c>
      <c r="AA15" s="387">
        <f t="shared" si="0"/>
        <v>4025.8</v>
      </c>
    </row>
    <row r="16" spans="2:27" ht="24" customHeight="1" x14ac:dyDescent="0.15">
      <c r="B16" s="172" t="s">
        <v>230</v>
      </c>
      <c r="C16" s="780" t="s">
        <v>301</v>
      </c>
      <c r="D16" s="780"/>
      <c r="E16" s="780"/>
      <c r="F16" s="781"/>
      <c r="G16" s="385">
        <f>IF(ｱ.燃え殻!F31&gt;0,ｱ.燃え殻!F31,IF(G$19&gt;0,"0",0))</f>
        <v>0</v>
      </c>
      <c r="H16" s="385">
        <f>IF(ｲ.汚泥!F31&gt;0,ｲ.汚泥!F31,IF(H$19&gt;0,"0",0))</f>
        <v>4074.2</v>
      </c>
      <c r="I16" s="385">
        <f>IF(ｳ.廃油!F31&gt;0,ｳ.廃油!F31,IF(I$19&gt;0,"0",0))</f>
        <v>1.4</v>
      </c>
      <c r="J16" s="385">
        <f>IF(ｴ.廃酸!$F31&gt;0,ｴ.廃酸!F31,IF(J$19&gt;0,"0",0))</f>
        <v>0</v>
      </c>
      <c r="K16" s="385">
        <f>IF(ｵ.廃ｱﾙｶﾘ!$F31&gt;0,ｵ.廃ｱﾙｶﾘ!F31,IF(K$19&gt;0,"0",0))</f>
        <v>0</v>
      </c>
      <c r="L16" s="385">
        <f>IF(ｶ.廃ﾌﾟﾗ類!F31&gt;0,ｶ.廃ﾌﾟﾗ類!F31,IF(L$19&gt;0,"0",0))</f>
        <v>210.2</v>
      </c>
      <c r="M16" s="385">
        <f>IF(ｷ.紙くず!F31&gt;0,ｷ.紙くず!F31,IF(M$19&gt;0,"0",0))</f>
        <v>68.3</v>
      </c>
      <c r="N16" s="385">
        <f>IF(ｸ.木くず!F31&gt;0,ｸ.木くず!F31,IF(N$19&gt;0,"0",0))</f>
        <v>193.6</v>
      </c>
      <c r="O16" s="385">
        <f>IF(ｹ.繊維くず!F31&gt;0,ｹ.繊維くず!F31,IF(O$19&gt;0,"0",0))</f>
        <v>0.2</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6.2</v>
      </c>
      <c r="T16" s="385">
        <f>IF(ｾ.ｶﾞﾗｽ･ｺﾝｸﾘ･陶磁器くず!F31&gt;0,ｾ.ｶﾞﾗｽ･ｺﾝｸﾘ･陶磁器くず!F31,IF(T$19&gt;0,"0",0))</f>
        <v>1894.9</v>
      </c>
      <c r="U16" s="385">
        <f>IF(ｿ.鉱さい!F31&gt;0,ｿ.鉱さい!F31,IF(U$19&gt;0,"0",0))</f>
        <v>0</v>
      </c>
      <c r="V16" s="385">
        <f>IF(ﾀ.がれき類!F31&gt;0,ﾀ.がれき類!F31,IF(V$19&gt;0,"0",0))</f>
        <v>1816.1</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366</v>
      </c>
      <c r="AA16" s="387">
        <f t="shared" si="0"/>
        <v>8631.1</v>
      </c>
    </row>
    <row r="17" spans="2:27" ht="24" customHeight="1" x14ac:dyDescent="0.15">
      <c r="B17" s="172"/>
      <c r="C17" s="780" t="s">
        <v>416</v>
      </c>
      <c r="D17" s="780"/>
      <c r="E17" s="780"/>
      <c r="F17" s="781"/>
      <c r="G17" s="385">
        <f>IF(ｱ.燃え殻!F32&gt;0,ｱ.燃え殻!F32,IF(G$19&gt;0,"0",0))</f>
        <v>0</v>
      </c>
      <c r="H17" s="385" t="str">
        <f>IF(ｲ.汚泥!F32&gt;0,ｲ.汚泥!F32,IF(H$19&gt;0,"0",0))</f>
        <v>0</v>
      </c>
      <c r="I17" s="385" t="str">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t="str">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t="str">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t="str">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3463.1</v>
      </c>
      <c r="I19" s="391">
        <f t="shared" si="1"/>
        <v>1.2</v>
      </c>
      <c r="J19" s="391">
        <f t="shared" si="1"/>
        <v>0</v>
      </c>
      <c r="K19" s="391">
        <f t="shared" si="1"/>
        <v>0</v>
      </c>
      <c r="L19" s="391">
        <f t="shared" si="1"/>
        <v>178.7</v>
      </c>
      <c r="M19" s="391">
        <f t="shared" si="1"/>
        <v>58.1</v>
      </c>
      <c r="N19" s="391">
        <f t="shared" si="1"/>
        <v>164.6</v>
      </c>
      <c r="O19" s="391">
        <f t="shared" si="1"/>
        <v>0.2</v>
      </c>
      <c r="P19" s="391">
        <f t="shared" si="1"/>
        <v>0</v>
      </c>
      <c r="Q19" s="391">
        <f t="shared" si="1"/>
        <v>0</v>
      </c>
      <c r="R19" s="391">
        <f t="shared" si="1"/>
        <v>0</v>
      </c>
      <c r="S19" s="391">
        <f t="shared" si="1"/>
        <v>5.3</v>
      </c>
      <c r="T19" s="391">
        <f t="shared" si="1"/>
        <v>1610.7</v>
      </c>
      <c r="U19" s="391">
        <f t="shared" si="1"/>
        <v>0</v>
      </c>
      <c r="V19" s="391">
        <f t="shared" si="1"/>
        <v>1854.6</v>
      </c>
      <c r="W19" s="391">
        <f t="shared" si="1"/>
        <v>0</v>
      </c>
      <c r="X19" s="391">
        <f t="shared" si="1"/>
        <v>0</v>
      </c>
      <c r="Y19" s="391">
        <f t="shared" si="1"/>
        <v>0</v>
      </c>
      <c r="Z19" s="392">
        <f t="shared" si="1"/>
        <v>505.20000000000005</v>
      </c>
      <c r="AA19" s="393">
        <f t="shared" ref="AA19:AA25" si="2">SUM(G19:Z19)</f>
        <v>7841.7</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3463.1</v>
      </c>
      <c r="I37" s="426">
        <f t="shared" si="8"/>
        <v>1.2</v>
      </c>
      <c r="J37" s="426">
        <f t="shared" si="8"/>
        <v>0</v>
      </c>
      <c r="K37" s="426">
        <f t="shared" si="8"/>
        <v>0</v>
      </c>
      <c r="L37" s="426">
        <f t="shared" si="8"/>
        <v>178.7</v>
      </c>
      <c r="M37" s="426">
        <f t="shared" si="8"/>
        <v>58.1</v>
      </c>
      <c r="N37" s="426">
        <f t="shared" si="8"/>
        <v>164.6</v>
      </c>
      <c r="O37" s="426">
        <f t="shared" si="8"/>
        <v>0.2</v>
      </c>
      <c r="P37" s="426">
        <f t="shared" si="8"/>
        <v>0</v>
      </c>
      <c r="Q37" s="426">
        <f t="shared" si="8"/>
        <v>0</v>
      </c>
      <c r="R37" s="426">
        <f t="shared" si="8"/>
        <v>0</v>
      </c>
      <c r="S37" s="426">
        <f t="shared" si="8"/>
        <v>5.3</v>
      </c>
      <c r="T37" s="426">
        <f t="shared" si="8"/>
        <v>1610.7</v>
      </c>
      <c r="U37" s="426">
        <f t="shared" si="8"/>
        <v>0</v>
      </c>
      <c r="V37" s="426">
        <f t="shared" si="8"/>
        <v>1854.6</v>
      </c>
      <c r="W37" s="426">
        <f t="shared" si="8"/>
        <v>0</v>
      </c>
      <c r="X37" s="426">
        <f t="shared" si="8"/>
        <v>0</v>
      </c>
      <c r="Y37" s="426">
        <f t="shared" si="8"/>
        <v>0</v>
      </c>
      <c r="Z37" s="427">
        <f t="shared" si="8"/>
        <v>505.20000000000005</v>
      </c>
      <c r="AA37" s="428">
        <f t="shared" si="4"/>
        <v>7841.7</v>
      </c>
    </row>
    <row r="38" spans="2:27" ht="24" customHeight="1" x14ac:dyDescent="0.15">
      <c r="B38" s="170"/>
      <c r="C38" s="774"/>
      <c r="D38" s="227"/>
      <c r="E38" s="225" t="s">
        <v>320</v>
      </c>
      <c r="F38" s="445"/>
      <c r="G38" s="417">
        <f t="shared" ref="G38:Z38" si="9">SUM(G39:G41)</f>
        <v>0</v>
      </c>
      <c r="H38" s="417">
        <f t="shared" si="9"/>
        <v>3463.1</v>
      </c>
      <c r="I38" s="417">
        <f t="shared" si="9"/>
        <v>1.2</v>
      </c>
      <c r="J38" s="417">
        <f t="shared" si="9"/>
        <v>0</v>
      </c>
      <c r="K38" s="417">
        <f t="shared" si="9"/>
        <v>0</v>
      </c>
      <c r="L38" s="417">
        <f t="shared" si="9"/>
        <v>178.7</v>
      </c>
      <c r="M38" s="417">
        <f t="shared" si="9"/>
        <v>58.1</v>
      </c>
      <c r="N38" s="417">
        <f t="shared" si="9"/>
        <v>164.6</v>
      </c>
      <c r="O38" s="417">
        <f t="shared" si="9"/>
        <v>0.2</v>
      </c>
      <c r="P38" s="417">
        <f t="shared" si="9"/>
        <v>0</v>
      </c>
      <c r="Q38" s="417">
        <f t="shared" si="9"/>
        <v>0</v>
      </c>
      <c r="R38" s="417">
        <f t="shared" si="9"/>
        <v>0</v>
      </c>
      <c r="S38" s="417">
        <f t="shared" si="9"/>
        <v>5.3</v>
      </c>
      <c r="T38" s="417">
        <f t="shared" si="9"/>
        <v>1610.7</v>
      </c>
      <c r="U38" s="417">
        <f t="shared" si="9"/>
        <v>0</v>
      </c>
      <c r="V38" s="417">
        <f t="shared" si="9"/>
        <v>1854.6</v>
      </c>
      <c r="W38" s="417">
        <f t="shared" si="9"/>
        <v>0</v>
      </c>
      <c r="X38" s="417">
        <f t="shared" si="9"/>
        <v>0</v>
      </c>
      <c r="Y38" s="417">
        <f t="shared" si="9"/>
        <v>0</v>
      </c>
      <c r="Z38" s="418">
        <f t="shared" si="9"/>
        <v>458.1</v>
      </c>
      <c r="AA38" s="419">
        <f t="shared" si="4"/>
        <v>7794.6</v>
      </c>
    </row>
    <row r="39" spans="2:27" ht="24" customHeight="1" x14ac:dyDescent="0.15">
      <c r="B39" s="170"/>
      <c r="C39" s="774"/>
      <c r="D39" s="228"/>
      <c r="E39" s="223"/>
      <c r="F39" s="221" t="s">
        <v>234</v>
      </c>
      <c r="G39" s="420">
        <f>+ｱ.燃え殻!$Z$28</f>
        <v>0</v>
      </c>
      <c r="H39" s="420">
        <f>+ｲ.汚泥!$Z$28</f>
        <v>3463.1</v>
      </c>
      <c r="I39" s="420">
        <f>+ｳ.廃油!$Z$28</f>
        <v>1.2</v>
      </c>
      <c r="J39" s="420">
        <f>+ｴ.廃酸!$Z$28</f>
        <v>0</v>
      </c>
      <c r="K39" s="420">
        <f>+ｵ.廃ｱﾙｶﾘ!$Z$28</f>
        <v>0</v>
      </c>
      <c r="L39" s="420">
        <f>+ｶ.廃ﾌﾟﾗ類!$Z$28</f>
        <v>178.7</v>
      </c>
      <c r="M39" s="420">
        <f>+ｷ.紙くず!$Z$28</f>
        <v>58.1</v>
      </c>
      <c r="N39" s="420">
        <f>+ｸ.木くず!$Z$28</f>
        <v>164.6</v>
      </c>
      <c r="O39" s="420">
        <f>+ｹ.繊維くず!$Z$28</f>
        <v>0.2</v>
      </c>
      <c r="P39" s="420">
        <f>+ｺ.動植物性残さ!$Z$28</f>
        <v>0</v>
      </c>
      <c r="Q39" s="420">
        <f>+ｻ.動物系固形不要物!$Z$28</f>
        <v>0</v>
      </c>
      <c r="R39" s="420">
        <f>+ｼ.ｺﾞﾑくず!$Z$28</f>
        <v>0</v>
      </c>
      <c r="S39" s="420">
        <f>+ｽ.金属くず!$Z$28</f>
        <v>5.3</v>
      </c>
      <c r="T39" s="420">
        <f>+ｾ.ｶﾞﾗｽ･ｺﾝｸﾘ･陶磁器くず!$Z$28</f>
        <v>1610.7</v>
      </c>
      <c r="U39" s="420">
        <f>+ｿ.鉱さい!$Z$28</f>
        <v>0</v>
      </c>
      <c r="V39" s="420">
        <f>+ﾀ.がれき類!$Z$28</f>
        <v>1543.7</v>
      </c>
      <c r="W39" s="420">
        <f>+ﾁ.動物のふん尿!$Z$28</f>
        <v>0</v>
      </c>
      <c r="X39" s="420">
        <f>+ﾂ.動物の死体!$Z$28</f>
        <v>0</v>
      </c>
      <c r="Y39" s="420">
        <f>+ﾃ.ばいじん!$Z$28</f>
        <v>0</v>
      </c>
      <c r="Z39" s="421">
        <f>+ﾄ.混合廃棄物その他!$Z$28</f>
        <v>311.10000000000002</v>
      </c>
      <c r="AA39" s="422">
        <f t="shared" si="4"/>
        <v>7336.7</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310.89999999999998</v>
      </c>
      <c r="W40" s="420">
        <f>+ﾁ.動物のふん尿!$Z$29</f>
        <v>0</v>
      </c>
      <c r="X40" s="420">
        <f>+ﾂ.動物の死体!$Z$29</f>
        <v>0</v>
      </c>
      <c r="Y40" s="420">
        <f>+ﾃ.ばいじん!$Z$29</f>
        <v>0</v>
      </c>
      <c r="Z40" s="421">
        <f>+ﾄ.混合廃棄物その他!$Z$29</f>
        <v>147</v>
      </c>
      <c r="AA40" s="422">
        <f t="shared" si="4"/>
        <v>457.9</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47.1</v>
      </c>
      <c r="AA42" s="425">
        <f>SUM(G42:Z42)</f>
        <v>47.1</v>
      </c>
    </row>
    <row r="43" spans="2:27" ht="24" customHeight="1" x14ac:dyDescent="0.15">
      <c r="B43" s="170"/>
      <c r="C43" s="128" t="s">
        <v>236</v>
      </c>
      <c r="D43" s="793" t="s">
        <v>350</v>
      </c>
      <c r="E43" s="793"/>
      <c r="F43" s="794"/>
      <c r="G43" s="429">
        <f>+ｱ.燃え殻!$AK$27</f>
        <v>0</v>
      </c>
      <c r="H43" s="429">
        <f>+ｲ.汚泥!$AK$27</f>
        <v>3463.1</v>
      </c>
      <c r="I43" s="429">
        <f>+ｳ.廃油!$AK$27</f>
        <v>1.2</v>
      </c>
      <c r="J43" s="429">
        <f>+ｴ.廃酸!$AK$27</f>
        <v>0</v>
      </c>
      <c r="K43" s="429">
        <f>+ｵ.廃ｱﾙｶﾘ!$AK$27</f>
        <v>0</v>
      </c>
      <c r="L43" s="429">
        <f>+ｶ.廃ﾌﾟﾗ類!$AK$27</f>
        <v>178.7</v>
      </c>
      <c r="M43" s="429">
        <f>+ｷ.紙くず!$AK$27</f>
        <v>58.1</v>
      </c>
      <c r="N43" s="429">
        <f>+ｸ.木くず!$AK$27</f>
        <v>164.6</v>
      </c>
      <c r="O43" s="429">
        <f>+ｹ.繊維くず!$AK$27</f>
        <v>0.2</v>
      </c>
      <c r="P43" s="429">
        <f>+ｺ.動植物性残さ!$AK$27</f>
        <v>0</v>
      </c>
      <c r="Q43" s="429">
        <f>+ｻ.動物系固形不要物!$AK$27</f>
        <v>0</v>
      </c>
      <c r="R43" s="429">
        <f>+ｼ.ｺﾞﾑくず!$AK$27</f>
        <v>0</v>
      </c>
      <c r="S43" s="429">
        <f>+ｽ.金属くず!$AK$27</f>
        <v>5.3</v>
      </c>
      <c r="T43" s="429">
        <f>+ｾ.ｶﾞﾗｽ･ｺﾝｸﾘ･陶磁器くず!$AK$27</f>
        <v>1610.7</v>
      </c>
      <c r="U43" s="429">
        <f>+ｿ.鉱さい!$AK$27</f>
        <v>0</v>
      </c>
      <c r="V43" s="429">
        <f>+ﾀ.がれき類!$AK$27</f>
        <v>1854.6</v>
      </c>
      <c r="W43" s="429">
        <f>+ﾁ.動物のふん尿!$AK$27</f>
        <v>0</v>
      </c>
      <c r="X43" s="429">
        <f>+ﾂ.動物の死体!$AK$27</f>
        <v>0</v>
      </c>
      <c r="Y43" s="429">
        <f>+ﾃ.ばいじん!$AK$27</f>
        <v>0</v>
      </c>
      <c r="Z43" s="430">
        <f>+ﾄ.混合廃棄物その他!$AK$27</f>
        <v>505.20000000000005</v>
      </c>
      <c r="AA43" s="431">
        <f t="shared" si="4"/>
        <v>7841.7</v>
      </c>
    </row>
    <row r="44" spans="2:27" ht="24" customHeight="1" x14ac:dyDescent="0.15">
      <c r="B44" s="170"/>
      <c r="C44" s="177"/>
      <c r="D44" s="175" t="s">
        <v>189</v>
      </c>
      <c r="E44" s="776" t="s">
        <v>237</v>
      </c>
      <c r="F44" s="777"/>
      <c r="G44" s="432">
        <f>+ｱ.燃え殻!$AK$30</f>
        <v>0</v>
      </c>
      <c r="H44" s="432">
        <f>+ｲ.汚泥!$AK$30</f>
        <v>0</v>
      </c>
      <c r="I44" s="432">
        <f>+ｳ.廃油!$AK$30</f>
        <v>1.2</v>
      </c>
      <c r="J44" s="432">
        <f>+ｴ.廃酸!$AK$30</f>
        <v>0</v>
      </c>
      <c r="K44" s="432">
        <f>+ｵ.廃ｱﾙｶﾘ!$AK$30</f>
        <v>0</v>
      </c>
      <c r="L44" s="432">
        <f>+ｶ.廃ﾌﾟﾗ類!$AK$30</f>
        <v>178.7</v>
      </c>
      <c r="M44" s="432">
        <f>+ｷ.紙くず!$AK$30</f>
        <v>58.1</v>
      </c>
      <c r="N44" s="432">
        <f>+ｸ.木くず!$AK$30</f>
        <v>138.6</v>
      </c>
      <c r="O44" s="432">
        <f>+ｹ.繊維くず!$AK$30</f>
        <v>0.2</v>
      </c>
      <c r="P44" s="432">
        <f>+ｺ.動植物性残さ!$AK$30</f>
        <v>0</v>
      </c>
      <c r="Q44" s="432">
        <f>+ｻ.動物系固形不要物!$AK$30</f>
        <v>0</v>
      </c>
      <c r="R44" s="432">
        <f>+ｼ.ｺﾞﾑくず!$AK$30</f>
        <v>0</v>
      </c>
      <c r="S44" s="432">
        <f>+ｽ.金属くず!$AK$30</f>
        <v>5.3</v>
      </c>
      <c r="T44" s="432">
        <f>+ｾ.ｶﾞﾗｽ･ｺﾝｸﾘ･陶磁器くず!$AK$30</f>
        <v>1358.3</v>
      </c>
      <c r="U44" s="432">
        <f>+ｿ.鉱さい!$AK$30</f>
        <v>0</v>
      </c>
      <c r="V44" s="432">
        <f>+ﾀ.がれき類!$AK$30</f>
        <v>1370.5</v>
      </c>
      <c r="W44" s="432">
        <f>+ﾁ.動物のふん尿!$AK$30</f>
        <v>0</v>
      </c>
      <c r="X44" s="432">
        <f>+ﾂ.動物の死体!$AK$30</f>
        <v>0</v>
      </c>
      <c r="Y44" s="432">
        <f>+ﾃ.ばいじん!$AK$30</f>
        <v>0</v>
      </c>
      <c r="Z44" s="433">
        <f>+ﾄ.混合廃棄物その他!$AK$30</f>
        <v>311.10000000000002</v>
      </c>
      <c r="AA44" s="434">
        <f t="shared" si="4"/>
        <v>3421.9999999999995</v>
      </c>
    </row>
    <row r="45" spans="2:27" ht="24" customHeight="1" x14ac:dyDescent="0.15">
      <c r="B45" s="170"/>
      <c r="C45" s="177"/>
      <c r="D45" s="444" t="s">
        <v>191</v>
      </c>
      <c r="E45" s="803" t="s">
        <v>238</v>
      </c>
      <c r="F45" s="804"/>
      <c r="G45" s="435">
        <f>+ｱ.燃え殻!$AR$24</f>
        <v>0</v>
      </c>
      <c r="H45" s="435">
        <f>+ｲ.汚泥!$AR$24</f>
        <v>3463.1</v>
      </c>
      <c r="I45" s="435">
        <f>+ｳ.廃油!$AR$24</f>
        <v>1.2</v>
      </c>
      <c r="J45" s="435">
        <f>+ｴ.廃酸!$AR$24</f>
        <v>0</v>
      </c>
      <c r="K45" s="435">
        <f>+ｵ.廃ｱﾙｶﾘ!$AR$24</f>
        <v>0</v>
      </c>
      <c r="L45" s="435">
        <f>+ｶ.廃ﾌﾟﾗ類!$AR$24</f>
        <v>178.7</v>
      </c>
      <c r="M45" s="435">
        <f>+ｷ.紙くず!$AR$24</f>
        <v>58.1</v>
      </c>
      <c r="N45" s="435">
        <f>+ｸ.木くず!$AR$24</f>
        <v>164.6</v>
      </c>
      <c r="O45" s="435">
        <f>+ｹ.繊維くず!$AR$24</f>
        <v>0.2</v>
      </c>
      <c r="P45" s="435">
        <f>+ｺ.動植物性残さ!$AR$24</f>
        <v>0</v>
      </c>
      <c r="Q45" s="435">
        <f>+ｻ.動物系固形不要物!$AR$24</f>
        <v>0</v>
      </c>
      <c r="R45" s="435">
        <f>+ｼ.ｺﾞﾑくず!$AR$24</f>
        <v>0</v>
      </c>
      <c r="S45" s="435">
        <f>+ｽ.金属くず!$AR$24</f>
        <v>5.3</v>
      </c>
      <c r="T45" s="435">
        <f>+ｾ.ｶﾞﾗｽ･ｺﾝｸﾘ･陶磁器くず!$AR$24</f>
        <v>1610.7</v>
      </c>
      <c r="U45" s="435">
        <f>+ｿ.鉱さい!$AR$24</f>
        <v>0</v>
      </c>
      <c r="V45" s="435">
        <f>+ﾀ.がれき類!$AR$24</f>
        <v>1543.7</v>
      </c>
      <c r="W45" s="435">
        <f>+ﾁ.動物のふん尿!$AR$24</f>
        <v>0</v>
      </c>
      <c r="X45" s="435">
        <f>+ﾂ.動物の死体!$AR$24</f>
        <v>0</v>
      </c>
      <c r="Y45" s="435">
        <f>+ﾃ.ばいじん!$AR$24</f>
        <v>0</v>
      </c>
      <c r="Z45" s="436">
        <f>+ﾄ.混合廃棄物その他!$AR$24</f>
        <v>311.10000000000002</v>
      </c>
      <c r="AA45" s="437">
        <f t="shared" si="4"/>
        <v>7336.7</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7537.2999999999993</v>
      </c>
      <c r="I55" s="323">
        <f t="shared" si="10"/>
        <v>2.5999999999999996</v>
      </c>
      <c r="J55" s="323">
        <f t="shared" si="10"/>
        <v>0</v>
      </c>
      <c r="K55" s="323">
        <f t="shared" si="10"/>
        <v>0</v>
      </c>
      <c r="L55" s="323">
        <f t="shared" si="10"/>
        <v>388.9</v>
      </c>
      <c r="M55" s="323">
        <f t="shared" si="10"/>
        <v>126.4</v>
      </c>
      <c r="N55" s="323">
        <f t="shared" si="10"/>
        <v>358.2</v>
      </c>
      <c r="O55" s="323">
        <f t="shared" si="10"/>
        <v>0.4</v>
      </c>
      <c r="P55" s="323">
        <f t="shared" si="10"/>
        <v>0</v>
      </c>
      <c r="Q55" s="323">
        <f t="shared" si="10"/>
        <v>0</v>
      </c>
      <c r="R55" s="323">
        <f t="shared" si="10"/>
        <v>0</v>
      </c>
      <c r="S55" s="323">
        <f t="shared" si="10"/>
        <v>11.5</v>
      </c>
      <c r="T55" s="323">
        <f t="shared" si="10"/>
        <v>3505.6000000000004</v>
      </c>
      <c r="U55" s="323">
        <f t="shared" si="10"/>
        <v>0</v>
      </c>
      <c r="V55" s="323">
        <f t="shared" si="10"/>
        <v>4036.5</v>
      </c>
      <c r="W55" s="323">
        <f t="shared" si="10"/>
        <v>0</v>
      </c>
      <c r="X55" s="323">
        <f t="shared" si="10"/>
        <v>0</v>
      </c>
      <c r="Y55" s="323">
        <f t="shared" si="10"/>
        <v>0</v>
      </c>
      <c r="Z55" s="323">
        <f t="shared" si="10"/>
        <v>1099.5</v>
      </c>
      <c r="AA55" s="324">
        <f>+AA9+AA19+AA20</f>
        <v>17066.899999999998</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35" customHeight="1" x14ac:dyDescent="0.15">
      <c r="C6" s="604" t="s">
        <v>425</v>
      </c>
      <c r="D6" s="604"/>
      <c r="E6" s="604"/>
      <c r="F6" s="604"/>
      <c r="G6" s="604"/>
      <c r="H6" s="604"/>
      <c r="I6" s="604"/>
      <c r="J6" s="604"/>
      <c r="K6" s="604"/>
      <c r="L6" s="604"/>
      <c r="M6" s="604"/>
      <c r="N6" s="604"/>
      <c r="O6" s="604"/>
      <c r="P6" s="604"/>
      <c r="Q6" s="604"/>
      <c r="R6" s="604"/>
      <c r="S6" s="604"/>
      <c r="T6" s="604"/>
      <c r="U6" s="604"/>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35" customHeight="1" x14ac:dyDescent="0.15">
      <c r="C10" s="86"/>
      <c r="U10" s="87"/>
    </row>
    <row r="11" spans="1:23" ht="13.5" x14ac:dyDescent="0.15">
      <c r="C11" s="86"/>
      <c r="P11" s="840" t="str">
        <f>+表紙!P35</f>
        <v>令和5年5月29日</v>
      </c>
      <c r="Q11" s="841"/>
      <c r="R11" s="841"/>
      <c r="S11" s="841"/>
      <c r="T11" s="842"/>
      <c r="U11" s="281"/>
    </row>
    <row r="12" spans="1:23" ht="13.35" customHeight="1" x14ac:dyDescent="0.15">
      <c r="C12" s="86"/>
      <c r="S12" s="43"/>
      <c r="T12" s="43"/>
      <c r="U12" s="88"/>
    </row>
    <row r="13" spans="1:23" ht="13.5" x14ac:dyDescent="0.15">
      <c r="C13" s="850" t="str">
        <f>+表紙!C37</f>
        <v>横浜市長</v>
      </c>
      <c r="D13" s="851"/>
      <c r="E13" s="851"/>
      <c r="F13" s="851"/>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49" t="str">
        <f>+表紙!L40</f>
        <v>神奈川県横浜市西区みなとみらい４－４－２　</v>
      </c>
      <c r="M16" s="849"/>
      <c r="N16" s="849"/>
      <c r="O16" s="849"/>
      <c r="P16" s="849"/>
      <c r="Q16" s="849"/>
      <c r="R16" s="849"/>
      <c r="S16" s="849"/>
      <c r="T16" s="849"/>
      <c r="U16" s="282"/>
    </row>
    <row r="17" spans="1:21" ht="26.25" customHeight="1" x14ac:dyDescent="0.15">
      <c r="C17" s="86"/>
      <c r="I17" s="25"/>
      <c r="J17" s="25" t="s">
        <v>7</v>
      </c>
      <c r="K17" s="25"/>
      <c r="L17" s="849" t="str">
        <f>+表紙!L41</f>
        <v>戸田建設株式会社　横浜支店
支店長　縄田　浩</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045-228-8937</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戸田建設株式会社　横浜支店</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2191</v>
      </c>
      <c r="Q25" s="821"/>
      <c r="R25" s="821"/>
      <c r="S25" s="821"/>
      <c r="T25" s="821"/>
      <c r="U25" s="822"/>
    </row>
    <row r="26" spans="1:21" ht="26.25" customHeight="1" x14ac:dyDescent="0.15">
      <c r="C26" s="566" t="s">
        <v>11</v>
      </c>
      <c r="D26" s="567"/>
      <c r="E26" s="568"/>
      <c r="F26" s="836" t="str">
        <f>+表紙!F50</f>
        <v>神奈川県横浜市西区みなとみらい4-4-2　</v>
      </c>
      <c r="G26" s="837"/>
      <c r="H26" s="837"/>
      <c r="I26" s="837"/>
      <c r="J26" s="837"/>
      <c r="K26" s="837"/>
      <c r="L26" s="837"/>
      <c r="M26" s="837"/>
      <c r="N26" s="343" t="s">
        <v>173</v>
      </c>
      <c r="O26"/>
      <c r="P26"/>
      <c r="Q26" s="831" t="str">
        <f>IF(+表紙!Q50="","",+表紙!Q50)</f>
        <v>045-228-8937</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建築業（一般建築建設工事事業）</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t="str">
        <f>IF(+表紙!N56="","",+表紙!N56)</f>
        <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52" t="str">
        <f>IF(+表紙!F60="","",+表紙!F60)</f>
        <v>元請完成工事高　全社　　　　　507,134百万円
　　　　　　　　当該事業所　　  31,050百万円</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全社　4160人　当該事業所　247人</v>
      </c>
      <c r="G37" s="863"/>
      <c r="H37" s="863"/>
      <c r="I37" s="863"/>
      <c r="J37" s="863"/>
      <c r="K37" s="863"/>
      <c r="L37" s="863"/>
      <c r="M37" s="863"/>
      <c r="N37" s="863"/>
      <c r="O37" s="863"/>
      <c r="P37" s="863"/>
      <c r="Q37" s="863"/>
      <c r="R37" s="863"/>
      <c r="S37" s="863"/>
      <c r="T37" s="863"/>
      <c r="U37" s="864"/>
    </row>
    <row r="38" spans="3:21" ht="14.1"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4.1"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4.1"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4.1"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4.1"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4.1"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4.1"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4.1"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4.1"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4.1"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4.1"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4.1"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4.1"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4.1"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4.1"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4.1"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4.1"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4.1"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4.1"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4.1"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10</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9225.1999999999989</v>
      </c>
      <c r="L66" s="869"/>
      <c r="M66" s="869"/>
      <c r="N66" s="869"/>
      <c r="O66" s="869"/>
      <c r="P66" s="193" t="s">
        <v>13</v>
      </c>
      <c r="Q66" s="867"/>
      <c r="R66" s="867"/>
      <c r="S66" s="867"/>
      <c r="T66" s="867"/>
      <c r="U66" s="868"/>
      <c r="V66" s="292"/>
      <c r="W66" s="292"/>
      <c r="X66" s="102"/>
    </row>
    <row r="67" spans="1:24" ht="14.1"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4.1" customHeight="1" x14ac:dyDescent="0.15">
      <c r="C70" s="889"/>
      <c r="D70" s="484"/>
      <c r="E70" s="519"/>
      <c r="F70" s="854" t="str">
        <f>IF(COUNTA(表紙!F94)=1,+表紙!F94,"")</f>
        <v>・型枠パネル等転用回数を検討、余分な資材を持ち込ませない
・工業化工法の検討
・本社主催による研修及びセミナーに参加し、情報収集を行っている。
・外部の講習会及びセミナーに参加し、情報収集を行っている。</v>
      </c>
      <c r="G70" s="855"/>
      <c r="H70" s="855"/>
      <c r="I70" s="855"/>
      <c r="J70" s="855"/>
      <c r="K70" s="855"/>
      <c r="L70" s="855"/>
      <c r="M70" s="855"/>
      <c r="N70" s="855"/>
      <c r="O70" s="855"/>
      <c r="P70" s="855"/>
      <c r="Q70" s="855"/>
      <c r="R70" s="855"/>
      <c r="S70" s="855"/>
      <c r="T70" s="855"/>
      <c r="U70" s="856"/>
      <c r="V70" s="164"/>
    </row>
    <row r="71" spans="1:24" ht="14.1"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4.1"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4.1"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4.1"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4.1"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4.1"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4.1"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10</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7841.7</v>
      </c>
      <c r="L81" s="869"/>
      <c r="M81" s="869"/>
      <c r="N81" s="869"/>
      <c r="O81" s="869"/>
      <c r="P81" s="246" t="s">
        <v>13</v>
      </c>
      <c r="Q81" s="867"/>
      <c r="R81" s="867"/>
      <c r="S81" s="867"/>
      <c r="T81" s="867"/>
      <c r="U81" s="868"/>
      <c r="V81" s="292"/>
      <c r="W81" s="292"/>
      <c r="X81" s="102"/>
    </row>
    <row r="82" spans="1:24" ht="14.1"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4.1" customHeight="1" x14ac:dyDescent="0.15">
      <c r="C85" s="861"/>
      <c r="D85" s="533"/>
      <c r="E85" s="630"/>
      <c r="F85" s="854" t="str">
        <f>IF(COUNTA(表紙!F109)=1,+表紙!F109,"")</f>
        <v>・上記内容を継続して実施する。
・資材搬入の際の梱包材の削減やリターナブル容器による搬入の検討。</v>
      </c>
      <c r="G85" s="855"/>
      <c r="H85" s="855"/>
      <c r="I85" s="855"/>
      <c r="J85" s="855"/>
      <c r="K85" s="855"/>
      <c r="L85" s="855"/>
      <c r="M85" s="855"/>
      <c r="N85" s="855"/>
      <c r="O85" s="855"/>
      <c r="P85" s="855"/>
      <c r="Q85" s="855"/>
      <c r="R85" s="855"/>
      <c r="S85" s="855"/>
      <c r="T85" s="855"/>
      <c r="U85" s="856"/>
      <c r="V85" s="179"/>
    </row>
    <row r="86" spans="1:24" ht="14.1"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4.1"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4.1"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4.1"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4.1"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4.1"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4.1"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4.1"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533"/>
      <c r="E96" s="630"/>
      <c r="F96" s="854" t="str">
        <f>IF(COUNTA(表紙!F120)=1,+表紙!F120,"")</f>
        <v>・分別品目については、がれき類、木くず、廃プラスチック、紙くず、
　ダンボール、金属くず、石膏ボード（混合廃棄物）を基本として、
　現場の規模、分別ヤードの状況を考慮して更なる品目を検討している。
・定期的に処分業者による分別指導を実施。
・委託契約前の施設確認の実施。</v>
      </c>
      <c r="G96" s="855"/>
      <c r="H96" s="855"/>
      <c r="I96" s="855"/>
      <c r="J96" s="855"/>
      <c r="K96" s="855"/>
      <c r="L96" s="855"/>
      <c r="M96" s="855"/>
      <c r="N96" s="855"/>
      <c r="O96" s="855"/>
      <c r="P96" s="855"/>
      <c r="Q96" s="855"/>
      <c r="R96" s="855"/>
      <c r="S96" s="855"/>
      <c r="T96" s="855"/>
      <c r="U96" s="856"/>
      <c r="V96" s="179"/>
    </row>
    <row r="97" spans="3:24" ht="14.1"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4.1"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4.1"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4.1"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533"/>
      <c r="E102" s="630"/>
      <c r="F102" s="890" t="str">
        <f>IF(COUNTA(表紙!F126)=1,+表紙!F126,"")</f>
        <v>・上記内容を継続して実施。</v>
      </c>
      <c r="G102" s="891"/>
      <c r="H102" s="891"/>
      <c r="I102" s="891"/>
      <c r="J102" s="891"/>
      <c r="K102" s="891"/>
      <c r="L102" s="891"/>
      <c r="M102" s="891"/>
      <c r="N102" s="891"/>
      <c r="O102" s="891"/>
      <c r="P102" s="891"/>
      <c r="Q102" s="891"/>
      <c r="R102" s="891"/>
      <c r="S102" s="891"/>
      <c r="T102" s="891"/>
      <c r="U102" s="892"/>
      <c r="V102" s="179"/>
    </row>
    <row r="103" spans="3:24" ht="14.1"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4.1"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4.1"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4.1"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4.1"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4.1"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533"/>
      <c r="E112" s="633"/>
      <c r="F112" s="854" t="str">
        <f>IF(COUNTA(表紙!F136)=1,+表紙!F136,"")</f>
        <v>・外部の講習会及びセミナーに参加し、情報取集している。
・本社主催による研修会において教育を行っている他、都度通達などで
　フォローしている。</v>
      </c>
      <c r="G112" s="855"/>
      <c r="H112" s="855"/>
      <c r="I112" s="855"/>
      <c r="J112" s="855"/>
      <c r="K112" s="855"/>
      <c r="L112" s="855"/>
      <c r="M112" s="855"/>
      <c r="N112" s="855"/>
      <c r="O112" s="855"/>
      <c r="P112" s="855"/>
      <c r="Q112" s="855"/>
      <c r="R112" s="855"/>
      <c r="S112" s="855"/>
      <c r="T112" s="855"/>
      <c r="U112" s="856"/>
      <c r="V112" s="164"/>
    </row>
    <row r="113" spans="3:24" ht="14.1"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4.1"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4.1"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4.1"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4.1"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4.1"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4.1"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4.1"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533"/>
      <c r="E123" s="630"/>
      <c r="F123" s="854" t="str">
        <f>IF(COUNTA(表紙!F147)=1,+表紙!F147,"")</f>
        <v>・建設汚泥の再生利用の検討。</v>
      </c>
      <c r="G123" s="855"/>
      <c r="H123" s="855"/>
      <c r="I123" s="855"/>
      <c r="J123" s="855"/>
      <c r="K123" s="855"/>
      <c r="L123" s="855"/>
      <c r="M123" s="855"/>
      <c r="N123" s="855"/>
      <c r="O123" s="855"/>
      <c r="P123" s="855"/>
      <c r="Q123" s="855"/>
      <c r="R123" s="855"/>
      <c r="S123" s="855"/>
      <c r="T123" s="855"/>
      <c r="U123" s="856"/>
      <c r="V123" s="164"/>
    </row>
    <row r="124" spans="3:24" ht="14.1"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4.1"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4.1"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4.1"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4.1"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4.1"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4.1"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8.1"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4.1"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533"/>
      <c r="E136" s="630"/>
      <c r="F136" s="854" t="str">
        <f>IF(COUNTA(表紙!F160)=1,+表紙!F160,"")</f>
        <v>・特に無し。</v>
      </c>
      <c r="G136" s="855"/>
      <c r="H136" s="855"/>
      <c r="I136" s="855"/>
      <c r="J136" s="855"/>
      <c r="K136" s="855"/>
      <c r="L136" s="855"/>
      <c r="M136" s="855"/>
      <c r="N136" s="855"/>
      <c r="O136" s="855"/>
      <c r="P136" s="855"/>
      <c r="Q136" s="855"/>
      <c r="R136" s="855"/>
      <c r="S136" s="855"/>
      <c r="T136" s="855"/>
      <c r="U136" s="856"/>
      <c r="V136" s="164"/>
    </row>
    <row r="137" spans="3:24" ht="14.1"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4.1"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4.1"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4.1"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4.1"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4.1"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4.1"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4.1"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8.1"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533"/>
      <c r="E148" s="630"/>
      <c r="F148" s="854" t="str">
        <f>IF(COUNTA(表紙!F172)=1,+表紙!F172,"")</f>
        <v>・特に無し。</v>
      </c>
      <c r="G148" s="855"/>
      <c r="H148" s="855"/>
      <c r="I148" s="855"/>
      <c r="J148" s="855"/>
      <c r="K148" s="855"/>
      <c r="L148" s="855"/>
      <c r="M148" s="855"/>
      <c r="N148" s="855"/>
      <c r="O148" s="855"/>
      <c r="P148" s="855"/>
      <c r="Q148" s="855"/>
      <c r="R148" s="855"/>
      <c r="S148" s="855"/>
      <c r="T148" s="855"/>
      <c r="U148" s="856"/>
      <c r="V148" s="164"/>
    </row>
    <row r="149" spans="3:24" ht="14.1"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4.1"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4.1"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4.1"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4.1"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4.1"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4.1"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4.1"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533"/>
      <c r="E161" s="633"/>
      <c r="F161" s="854" t="str">
        <f>IF(COUNTA(表紙!F185)=1,+表紙!F185,"")</f>
        <v>・特に無し。</v>
      </c>
      <c r="G161" s="855"/>
      <c r="H161" s="855"/>
      <c r="I161" s="855"/>
      <c r="J161" s="855"/>
      <c r="K161" s="855"/>
      <c r="L161" s="855"/>
      <c r="M161" s="855"/>
      <c r="N161" s="855"/>
      <c r="O161" s="855"/>
      <c r="P161" s="855"/>
      <c r="Q161" s="855"/>
      <c r="R161" s="855"/>
      <c r="S161" s="855"/>
      <c r="T161" s="855"/>
      <c r="U161" s="856"/>
      <c r="V161" s="164"/>
    </row>
    <row r="162" spans="3:24" ht="14.1"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4.1"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4.1"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4.1"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4.1"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4.1"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4.1"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4.1"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533"/>
      <c r="E173" s="630"/>
      <c r="F173" s="854" t="str">
        <f>IF(COUNTA(表紙!F197)=1,+表紙!F197,"")</f>
        <v>・特に無し。</v>
      </c>
      <c r="G173" s="855"/>
      <c r="H173" s="855"/>
      <c r="I173" s="855"/>
      <c r="J173" s="855"/>
      <c r="K173" s="855"/>
      <c r="L173" s="855"/>
      <c r="M173" s="855"/>
      <c r="N173" s="855"/>
      <c r="O173" s="855"/>
      <c r="P173" s="855"/>
      <c r="Q173" s="855"/>
      <c r="R173" s="855"/>
      <c r="S173" s="855"/>
      <c r="T173" s="855"/>
      <c r="U173" s="856"/>
      <c r="V173" s="164"/>
    </row>
    <row r="174" spans="3:24" ht="14.1"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4.1"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4.1"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4.1"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4.1"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4.1"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4.1"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4.1"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533"/>
      <c r="E184" s="630"/>
      <c r="F184" s="636" t="s">
        <v>268</v>
      </c>
      <c r="G184" s="637"/>
      <c r="H184" s="637"/>
      <c r="I184" s="637"/>
      <c r="J184" s="637"/>
      <c r="K184" s="872">
        <f>+表紙!K208</f>
        <v>9225.1999999999989</v>
      </c>
      <c r="L184" s="872"/>
      <c r="M184" s="872"/>
      <c r="N184" s="872"/>
      <c r="O184" s="872"/>
      <c r="P184" s="198" t="s">
        <v>13</v>
      </c>
      <c r="Q184" s="896" t="s">
        <v>294</v>
      </c>
      <c r="R184" s="897"/>
      <c r="S184" s="897"/>
      <c r="T184" s="897"/>
      <c r="U184" s="898"/>
      <c r="V184" s="292"/>
      <c r="W184" s="292"/>
      <c r="X184" s="179"/>
    </row>
    <row r="185" spans="3:24" ht="43.35" customHeight="1" x14ac:dyDescent="0.15">
      <c r="C185" s="195"/>
      <c r="D185" s="533"/>
      <c r="E185" s="630"/>
      <c r="F185" s="263"/>
      <c r="G185" s="627" t="s">
        <v>224</v>
      </c>
      <c r="H185" s="628"/>
      <c r="I185" s="628"/>
      <c r="J185" s="628"/>
      <c r="K185" s="872">
        <f>+表紙!K209</f>
        <v>4025.8</v>
      </c>
      <c r="L185" s="872"/>
      <c r="M185" s="872"/>
      <c r="N185" s="872"/>
      <c r="O185" s="872"/>
      <c r="P185" s="348" t="s">
        <v>13</v>
      </c>
      <c r="Q185" s="899"/>
      <c r="R185" s="900"/>
      <c r="S185" s="900"/>
      <c r="T185" s="900"/>
      <c r="U185" s="901"/>
      <c r="V185" s="292"/>
      <c r="W185" s="292"/>
      <c r="X185" s="179"/>
    </row>
    <row r="186" spans="3:24" ht="43.35" customHeight="1" x14ac:dyDescent="0.15">
      <c r="C186" s="195"/>
      <c r="D186" s="533"/>
      <c r="E186" s="630"/>
      <c r="F186" s="263"/>
      <c r="G186" s="627" t="s">
        <v>225</v>
      </c>
      <c r="H186" s="628"/>
      <c r="I186" s="628"/>
      <c r="J186" s="628"/>
      <c r="K186" s="872">
        <f>+表紙!K210</f>
        <v>8631.1</v>
      </c>
      <c r="L186" s="872"/>
      <c r="M186" s="872"/>
      <c r="N186" s="872"/>
      <c r="O186" s="872"/>
      <c r="P186" s="348" t="s">
        <v>13</v>
      </c>
      <c r="Q186" s="899"/>
      <c r="R186" s="900"/>
      <c r="S186" s="900"/>
      <c r="T186" s="900"/>
      <c r="U186" s="901"/>
      <c r="V186" s="292"/>
      <c r="W186" s="292"/>
      <c r="X186" s="179"/>
    </row>
    <row r="187" spans="3:24" ht="43.3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3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4.1"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533"/>
      <c r="E190" s="630"/>
      <c r="F190" s="854" t="str">
        <f>IF(COUNTA(表紙!F214)=1,+表紙!F214,"")</f>
        <v>・委託先の選定に関しては、支店を通して検討、選定している。
・委託契約前の施設確認の実施。
・着工前に副産物処理計画書を作成し、それに基づき実施している。
・スクラップ、ダンボール等は有価売却を行っている。</v>
      </c>
      <c r="G190" s="855"/>
      <c r="H190" s="855"/>
      <c r="I190" s="855"/>
      <c r="J190" s="855"/>
      <c r="K190" s="855"/>
      <c r="L190" s="855"/>
      <c r="M190" s="855"/>
      <c r="N190" s="855"/>
      <c r="O190" s="855"/>
      <c r="P190" s="855"/>
      <c r="Q190" s="855"/>
      <c r="R190" s="855"/>
      <c r="S190" s="855"/>
      <c r="T190" s="855"/>
      <c r="U190" s="856"/>
      <c r="V190" s="164"/>
    </row>
    <row r="191" spans="3:24" ht="14.1"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4.1"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4.1"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4.1"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4.1"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4.1"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4.1"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4.1"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7841.7</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3421.9999999999995</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7336.7</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4.1"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533"/>
      <c r="E207" s="630"/>
      <c r="F207" s="854" t="str">
        <f>IF(COUNTA(表紙!F231)=1,+表紙!F231,"")</f>
        <v>・上記内容を継続して実施。</v>
      </c>
      <c r="G207" s="855"/>
      <c r="H207" s="855"/>
      <c r="I207" s="855"/>
      <c r="J207" s="855"/>
      <c r="K207" s="855"/>
      <c r="L207" s="855"/>
      <c r="M207" s="855"/>
      <c r="N207" s="855"/>
      <c r="O207" s="855"/>
      <c r="P207" s="855"/>
      <c r="Q207" s="855"/>
      <c r="R207" s="855"/>
      <c r="S207" s="855"/>
      <c r="T207" s="855"/>
      <c r="U207" s="856"/>
      <c r="V207" s="179"/>
    </row>
    <row r="208" spans="3:24" ht="14.1"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4.1"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4.1"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4.1"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4.1"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4.1"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4.1"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4.1"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1.1"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1.1"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349999999999994"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1.1"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3463.1</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4074.2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3463.1</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3463.1</v>
      </c>
      <c r="P27" s="696"/>
      <c r="Q27" s="696"/>
      <c r="R27" s="696"/>
      <c r="S27" s="49" t="s">
        <v>38</v>
      </c>
      <c r="T27" s="70"/>
      <c r="U27" s="70"/>
      <c r="X27" s="68" t="s">
        <v>39</v>
      </c>
      <c r="Y27" s="71"/>
      <c r="AG27" s="58"/>
      <c r="AH27" s="58"/>
      <c r="AI27" s="58"/>
      <c r="AJ27" s="58"/>
      <c r="AK27" s="738">
        <f>+AG18+O27</f>
        <v>3463.1</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3463.1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4074.2</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3463.1</v>
      </c>
      <c r="R30" s="696"/>
      <c r="S30" s="696"/>
      <c r="T30" s="696"/>
      <c r="U30" s="49" t="s">
        <v>16</v>
      </c>
      <c r="X30" s="693" t="s">
        <v>187</v>
      </c>
      <c r="Y30" s="694"/>
      <c r="Z30" s="686"/>
      <c r="AA30" s="687"/>
      <c r="AB30" s="687"/>
      <c r="AC30" s="687"/>
      <c r="AD30" s="687"/>
      <c r="AE30" s="49" t="s">
        <v>13</v>
      </c>
      <c r="AK30" s="647">
        <v>0</v>
      </c>
      <c r="AL30" s="648"/>
      <c r="AM30" s="648"/>
      <c r="AN30" s="648"/>
      <c r="AO30" s="57" t="s">
        <v>13</v>
      </c>
      <c r="AR30" s="753"/>
      <c r="AS30" s="750"/>
      <c r="AT30" s="750"/>
      <c r="AU30" s="751"/>
    </row>
    <row r="31" spans="2:48" ht="27" customHeight="1" thickTop="1" thickBot="1" x14ac:dyDescent="0.2">
      <c r="B31" s="721" t="s">
        <v>376</v>
      </c>
      <c r="C31" s="672"/>
      <c r="D31" s="672"/>
      <c r="E31" s="673"/>
      <c r="F31" s="707">
        <v>4074.2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2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1.2</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1.4</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1.2</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1.2</v>
      </c>
      <c r="P27" s="696"/>
      <c r="Q27" s="696"/>
      <c r="R27" s="696"/>
      <c r="S27" s="49" t="s">
        <v>38</v>
      </c>
      <c r="T27" s="70"/>
      <c r="U27" s="70"/>
      <c r="X27" s="68" t="s">
        <v>39</v>
      </c>
      <c r="Y27" s="71"/>
      <c r="AG27" s="58"/>
      <c r="AH27" s="58"/>
      <c r="AI27" s="58"/>
      <c r="AJ27" s="58"/>
      <c r="AK27" s="738">
        <f>+AG18+O27</f>
        <v>1.2</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1.2</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1.4</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1.4</v>
      </c>
      <c r="G30" s="708"/>
      <c r="H30" s="214" t="s">
        <v>199</v>
      </c>
      <c r="L30" s="705"/>
      <c r="O30" s="61"/>
      <c r="Q30" s="695">
        <f>+ROUND(Z28,1)+ROUND(Z29,1)+ROUND(Z30,1)</f>
        <v>1.2</v>
      </c>
      <c r="R30" s="696"/>
      <c r="S30" s="696"/>
      <c r="T30" s="696"/>
      <c r="U30" s="49" t="s">
        <v>16</v>
      </c>
      <c r="X30" s="693" t="s">
        <v>187</v>
      </c>
      <c r="Y30" s="694"/>
      <c r="Z30" s="686"/>
      <c r="AA30" s="687"/>
      <c r="AB30" s="687"/>
      <c r="AC30" s="687"/>
      <c r="AD30" s="687"/>
      <c r="AE30" s="49" t="s">
        <v>13</v>
      </c>
      <c r="AK30" s="647">
        <v>1.2</v>
      </c>
      <c r="AL30" s="648"/>
      <c r="AM30" s="648"/>
      <c r="AN30" s="648"/>
      <c r="AO30" s="57" t="s">
        <v>13</v>
      </c>
      <c r="AR30" s="753"/>
      <c r="AS30" s="750"/>
      <c r="AT30" s="750"/>
      <c r="AU30" s="751"/>
    </row>
    <row r="31" spans="2:48" ht="27" customHeight="1" thickTop="1" thickBot="1" x14ac:dyDescent="0.2">
      <c r="B31" s="721" t="s">
        <v>376</v>
      </c>
      <c r="C31" s="672"/>
      <c r="D31" s="672"/>
      <c r="E31" s="673"/>
      <c r="F31" s="707">
        <v>1.4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300-000001000000}">
      <formula1>F9=ROUND(F9,1)</formula1>
    </dataValidation>
    <dataValidation type="textLength" allowBlank="1" showErrorMessage="1" errorTitle="要確認" error="「廃油」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xr:uid="{00000000-0002-0000-0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400-000001000000}">
      <formula1>F9=ROUND(F9,1)</formula1>
    </dataValidation>
    <dataValidation type="textLength" allowBlank="1" showInputMessage="1" showErrorMessage="1" errorTitle="要確認" error="「廃酸」は、中間処理を経ずに「最終処分」はできません。" sqref="Q33:T33" xr:uid="{00000000-0002-0000-04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5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500-000001000000}">
      <formula1>F9=ROUND(F9,1)</formula1>
    </dataValidation>
    <dataValidation type="textLength" allowBlank="1" showInputMessage="1" showErrorMessage="1" errorTitle="要確認" error="「廃ｱﾙｶﾘ」は、中間処理を経ずに「最終処分」はできません。" sqref="Q33:T33" xr:uid="{00000000-0002-0000-05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178.7</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210.2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178.7</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178.7</v>
      </c>
      <c r="P27" s="696"/>
      <c r="Q27" s="696"/>
      <c r="R27" s="696"/>
      <c r="S27" s="49" t="s">
        <v>38</v>
      </c>
      <c r="T27" s="70"/>
      <c r="U27" s="70"/>
      <c r="X27" s="68" t="s">
        <v>39</v>
      </c>
      <c r="Y27" s="71"/>
      <c r="AG27" s="58"/>
      <c r="AH27" s="58"/>
      <c r="AI27" s="58"/>
      <c r="AJ27" s="58"/>
      <c r="AK27" s="738">
        <f>+AG18+O27</f>
        <v>178.7</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178.7</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210.2</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210.2</v>
      </c>
      <c r="G30" s="708"/>
      <c r="H30" s="214" t="s">
        <v>199</v>
      </c>
      <c r="L30" s="705"/>
      <c r="O30" s="61"/>
      <c r="Q30" s="695">
        <f>+ROUND(Z28,1)+ROUND(Z29,1)+ROUND(Z30,1)</f>
        <v>178.7</v>
      </c>
      <c r="R30" s="696"/>
      <c r="S30" s="696"/>
      <c r="T30" s="696"/>
      <c r="U30" s="49" t="s">
        <v>16</v>
      </c>
      <c r="X30" s="693" t="s">
        <v>187</v>
      </c>
      <c r="Y30" s="694"/>
      <c r="Z30" s="686"/>
      <c r="AA30" s="687"/>
      <c r="AB30" s="687"/>
      <c r="AC30" s="687"/>
      <c r="AD30" s="687"/>
      <c r="AE30" s="49" t="s">
        <v>13</v>
      </c>
      <c r="AK30" s="647">
        <v>178.7</v>
      </c>
      <c r="AL30" s="648"/>
      <c r="AM30" s="648"/>
      <c r="AN30" s="648"/>
      <c r="AO30" s="57" t="s">
        <v>13</v>
      </c>
      <c r="AR30" s="753"/>
      <c r="AS30" s="750"/>
      <c r="AT30" s="750"/>
      <c r="AU30" s="751"/>
    </row>
    <row r="31" spans="2:48" ht="27" customHeight="1" thickTop="1" thickBot="1" x14ac:dyDescent="0.2">
      <c r="B31" s="721" t="s">
        <v>376</v>
      </c>
      <c r="C31" s="672"/>
      <c r="D31" s="672"/>
      <c r="E31" s="673"/>
      <c r="F31" s="707">
        <v>210.2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6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6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58.1</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68.3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58.1</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58.1</v>
      </c>
      <c r="P27" s="696"/>
      <c r="Q27" s="696"/>
      <c r="R27" s="696"/>
      <c r="S27" s="49" t="s">
        <v>38</v>
      </c>
      <c r="T27" s="70"/>
      <c r="U27" s="70"/>
      <c r="X27" s="68" t="s">
        <v>39</v>
      </c>
      <c r="Y27" s="71"/>
      <c r="AG27" s="58"/>
      <c r="AH27" s="58"/>
      <c r="AI27" s="58"/>
      <c r="AJ27" s="58"/>
      <c r="AK27" s="738">
        <f>+AG18+O27</f>
        <v>58.1</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58.1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68.3</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68.3</v>
      </c>
      <c r="G30" s="708"/>
      <c r="H30" s="214" t="s">
        <v>199</v>
      </c>
      <c r="L30" s="705"/>
      <c r="O30" s="61"/>
      <c r="Q30" s="695">
        <f>+ROUND(Z28,1)+ROUND(Z29,1)+ROUND(Z30,1)</f>
        <v>58.1</v>
      </c>
      <c r="R30" s="696"/>
      <c r="S30" s="696"/>
      <c r="T30" s="696"/>
      <c r="U30" s="49" t="s">
        <v>16</v>
      </c>
      <c r="X30" s="693" t="s">
        <v>187</v>
      </c>
      <c r="Y30" s="694"/>
      <c r="Z30" s="686"/>
      <c r="AA30" s="687"/>
      <c r="AB30" s="687"/>
      <c r="AC30" s="687"/>
      <c r="AD30" s="687"/>
      <c r="AE30" s="49" t="s">
        <v>13</v>
      </c>
      <c r="AK30" s="647">
        <v>58.1</v>
      </c>
      <c r="AL30" s="648"/>
      <c r="AM30" s="648"/>
      <c r="AN30" s="648"/>
      <c r="AO30" s="57" t="s">
        <v>13</v>
      </c>
      <c r="AR30" s="753"/>
      <c r="AS30" s="750"/>
      <c r="AT30" s="750"/>
      <c r="AU30" s="751"/>
    </row>
    <row r="31" spans="2:48" ht="27" customHeight="1" thickTop="1" thickBot="1" x14ac:dyDescent="0.2">
      <c r="B31" s="721" t="s">
        <v>376</v>
      </c>
      <c r="C31" s="672"/>
      <c r="D31" s="672"/>
      <c r="E31" s="673"/>
      <c r="F31" s="707">
        <v>68.3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7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戸田建設株式会社　横浜支店</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164.6</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193.6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164.6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164.6</v>
      </c>
      <c r="P27" s="696"/>
      <c r="Q27" s="696"/>
      <c r="R27" s="696"/>
      <c r="S27" s="49" t="s">
        <v>38</v>
      </c>
      <c r="T27" s="70"/>
      <c r="U27" s="70"/>
      <c r="X27" s="68" t="s">
        <v>39</v>
      </c>
      <c r="Y27" s="71"/>
      <c r="AG27" s="58"/>
      <c r="AH27" s="58"/>
      <c r="AI27" s="58"/>
      <c r="AJ27" s="58"/>
      <c r="AK27" s="738">
        <f>+AG18+O27</f>
        <v>164.6</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164.6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193.6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163.1</v>
      </c>
      <c r="G30" s="708"/>
      <c r="H30" s="214" t="s">
        <v>199</v>
      </c>
      <c r="L30" s="705"/>
      <c r="O30" s="61"/>
      <c r="Q30" s="695">
        <f>+ROUND(Z28,1)+ROUND(Z29,1)+ROUND(Z30,1)</f>
        <v>164.6</v>
      </c>
      <c r="R30" s="696"/>
      <c r="S30" s="696"/>
      <c r="T30" s="696"/>
      <c r="U30" s="49" t="s">
        <v>16</v>
      </c>
      <c r="X30" s="693" t="s">
        <v>187</v>
      </c>
      <c r="Y30" s="694"/>
      <c r="Z30" s="686"/>
      <c r="AA30" s="687"/>
      <c r="AB30" s="687"/>
      <c r="AC30" s="687"/>
      <c r="AD30" s="687"/>
      <c r="AE30" s="49" t="s">
        <v>13</v>
      </c>
      <c r="AK30" s="647">
        <v>138.6</v>
      </c>
      <c r="AL30" s="648"/>
      <c r="AM30" s="648"/>
      <c r="AN30" s="648"/>
      <c r="AO30" s="57" t="s">
        <v>13</v>
      </c>
      <c r="AR30" s="753"/>
      <c r="AS30" s="750"/>
      <c r="AT30" s="750"/>
      <c r="AU30" s="751"/>
    </row>
    <row r="31" spans="2:48" ht="27" customHeight="1" thickTop="1" thickBot="1" x14ac:dyDescent="0.2">
      <c r="B31" s="721" t="s">
        <v>376</v>
      </c>
      <c r="C31" s="672"/>
      <c r="D31" s="672"/>
      <c r="E31" s="673"/>
      <c r="F31" s="707">
        <v>193.6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8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