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98" l="1"/>
  <c r="F70" i="98" l="1"/>
  <c r="Z47" i="94" l="1"/>
  <c r="Z46" i="94"/>
  <c r="Z44" i="94"/>
  <c r="Z24" i="94"/>
  <c r="Z23" i="94"/>
  <c r="Z54" i="94"/>
  <c r="Z53" i="94"/>
  <c r="Z52" i="94"/>
  <c r="Z51" i="94"/>
  <c r="Y47" i="94"/>
  <c r="Y46" i="94"/>
  <c r="Y44" i="94"/>
  <c r="Y24" i="94"/>
  <c r="Y23" i="94"/>
  <c r="Y54" i="94"/>
  <c r="Y53" i="94"/>
  <c r="Y52" i="94"/>
  <c r="Y51" i="94"/>
  <c r="X47" i="94"/>
  <c r="X46" i="94"/>
  <c r="X44" i="94"/>
  <c r="X24" i="94"/>
  <c r="X23" i="94"/>
  <c r="X54" i="94"/>
  <c r="X53" i="94"/>
  <c r="X52" i="94"/>
  <c r="X51" i="94"/>
  <c r="W47" i="94"/>
  <c r="W46" i="94"/>
  <c r="W44" i="94"/>
  <c r="W24" i="94"/>
  <c r="W23" i="94"/>
  <c r="W54" i="94"/>
  <c r="W53" i="94"/>
  <c r="W52" i="94"/>
  <c r="W51" i="94"/>
  <c r="V47" i="94"/>
  <c r="V46" i="94"/>
  <c r="V44" i="94"/>
  <c r="V24" i="94"/>
  <c r="V23" i="94"/>
  <c r="V54" i="94"/>
  <c r="V53" i="94"/>
  <c r="V52" i="94"/>
  <c r="V51" i="94"/>
  <c r="U47" i="94"/>
  <c r="U46" i="94"/>
  <c r="U44" i="94"/>
  <c r="U24" i="94"/>
  <c r="U23" i="94"/>
  <c r="U54" i="94"/>
  <c r="U53" i="94"/>
  <c r="U52" i="94"/>
  <c r="U51" i="94"/>
  <c r="T47" i="94"/>
  <c r="T46" i="94"/>
  <c r="T44" i="94"/>
  <c r="T24" i="94"/>
  <c r="T23" i="94"/>
  <c r="T54" i="94"/>
  <c r="T53" i="94"/>
  <c r="T52" i="94"/>
  <c r="T51" i="94"/>
  <c r="S47" i="94"/>
  <c r="S46" i="94"/>
  <c r="S44" i="94"/>
  <c r="S24" i="94"/>
  <c r="S23" i="94"/>
  <c r="S54" i="94"/>
  <c r="S53" i="94"/>
  <c r="S52" i="94"/>
  <c r="S51" i="94"/>
  <c r="R47" i="94"/>
  <c r="R46" i="94"/>
  <c r="R44" i="94"/>
  <c r="R24" i="94"/>
  <c r="R23" i="94"/>
  <c r="R54" i="94"/>
  <c r="R53" i="94"/>
  <c r="R52" i="94"/>
  <c r="R51" i="94"/>
  <c r="Q47" i="94"/>
  <c r="Q46" i="94"/>
  <c r="Q44" i="94"/>
  <c r="Q24" i="94"/>
  <c r="Q23" i="94"/>
  <c r="Q54" i="94"/>
  <c r="Q53" i="94"/>
  <c r="Q52" i="94"/>
  <c r="Q51" i="94"/>
  <c r="P47" i="94"/>
  <c r="P46" i="94"/>
  <c r="P44" i="94"/>
  <c r="O47" i="94"/>
  <c r="O46" i="94"/>
  <c r="O44" i="94"/>
  <c r="P24" i="94"/>
  <c r="P23" i="94"/>
  <c r="P54" i="94"/>
  <c r="P53" i="94"/>
  <c r="P52" i="94"/>
  <c r="P51" i="94"/>
  <c r="O24" i="94"/>
  <c r="O23" i="94"/>
  <c r="O54" i="94"/>
  <c r="O53" i="94"/>
  <c r="O52" i="94"/>
  <c r="O51" i="94"/>
  <c r="N47" i="94"/>
  <c r="N46" i="94"/>
  <c r="N44" i="94"/>
  <c r="N24" i="94"/>
  <c r="N23" i="94"/>
  <c r="M47" i="94"/>
  <c r="M46" i="94"/>
  <c r="M44" i="94"/>
  <c r="N54" i="94"/>
  <c r="N53" i="94"/>
  <c r="N52" i="94"/>
  <c r="N51" i="94"/>
  <c r="M24" i="94"/>
  <c r="M23" i="94"/>
  <c r="L54" i="94"/>
  <c r="L53" i="94"/>
  <c r="L52" i="94"/>
  <c r="L51" i="94"/>
  <c r="L47" i="94"/>
  <c r="L46" i="94"/>
  <c r="L44" i="94"/>
  <c r="L42" i="94"/>
  <c r="L41" i="94"/>
  <c r="L40" i="94"/>
  <c r="L39" i="94"/>
  <c r="L36" i="94"/>
  <c r="L35" i="94"/>
  <c r="L34" i="94"/>
  <c r="L33" i="94"/>
  <c r="L30" i="94"/>
  <c r="L29" i="94"/>
  <c r="L28" i="94"/>
  <c r="L25" i="94"/>
  <c r="L24" i="94"/>
  <c r="L23" i="94"/>
  <c r="L22" i="94"/>
  <c r="L21" i="94"/>
  <c r="L20" i="94"/>
  <c r="M54" i="94"/>
  <c r="M53" i="94"/>
  <c r="M52" i="94"/>
  <c r="M51" i="94"/>
  <c r="K47" i="94"/>
  <c r="K46" i="94"/>
  <c r="K44" i="94"/>
  <c r="K24" i="94"/>
  <c r="K23" i="94"/>
  <c r="K54" i="94"/>
  <c r="K53" i="94"/>
  <c r="K52" i="94"/>
  <c r="K51" i="94"/>
  <c r="J47" i="94"/>
  <c r="J46" i="94"/>
  <c r="J44" i="94"/>
  <c r="I54" i="94"/>
  <c r="I53" i="94"/>
  <c r="I52" i="94"/>
  <c r="I51" i="94"/>
  <c r="I47" i="94"/>
  <c r="I46" i="94"/>
  <c r="I44" i="94"/>
  <c r="I42" i="94"/>
  <c r="I41" i="94"/>
  <c r="I40" i="94"/>
  <c r="I39" i="94"/>
  <c r="I36" i="94"/>
  <c r="I35" i="94"/>
  <c r="I34" i="94"/>
  <c r="I33" i="94"/>
  <c r="I30" i="94"/>
  <c r="I29" i="94"/>
  <c r="I28" i="94"/>
  <c r="I25" i="94"/>
  <c r="I24" i="94"/>
  <c r="I23" i="94"/>
  <c r="I22" i="94"/>
  <c r="I21" i="94"/>
  <c r="I20" i="94"/>
  <c r="J24" i="94"/>
  <c r="J23" i="94"/>
  <c r="J54" i="94"/>
  <c r="J53" i="94"/>
  <c r="J52" i="94"/>
  <c r="J51" i="94"/>
  <c r="H54" i="94"/>
  <c r="H53" i="94"/>
  <c r="H52" i="94"/>
  <c r="H51" i="94"/>
  <c r="G54" i="94"/>
  <c r="G53" i="94"/>
  <c r="G52" i="94"/>
  <c r="G51" i="94"/>
  <c r="H47" i="94"/>
  <c r="H46" i="94"/>
  <c r="H44" i="94"/>
  <c r="H42" i="94"/>
  <c r="H41" i="94"/>
  <c r="H40" i="94"/>
  <c r="H39" i="94"/>
  <c r="H36" i="94"/>
  <c r="H35" i="94"/>
  <c r="H34" i="94"/>
  <c r="H33" i="94"/>
  <c r="H30" i="94"/>
  <c r="H29" i="94"/>
  <c r="H28" i="94"/>
  <c r="H25" i="94"/>
  <c r="H24" i="94"/>
  <c r="H23" i="94"/>
  <c r="H22" i="94"/>
  <c r="H21" i="94"/>
  <c r="H20" i="94"/>
  <c r="G47" i="94"/>
  <c r="G46" i="94"/>
  <c r="G45" i="94"/>
  <c r="G44" i="94"/>
  <c r="G42" i="94"/>
  <c r="G41" i="94"/>
  <c r="G40" i="94"/>
  <c r="G39" i="94"/>
  <c r="G36" i="94"/>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F102" i="98"/>
  <c r="N30" i="98"/>
  <c r="F207" i="98"/>
  <c r="F190" i="98"/>
  <c r="F173" i="98"/>
  <c r="F161" i="98"/>
  <c r="F148" i="98"/>
  <c r="F136" i="98"/>
  <c r="F123" i="98"/>
  <c r="F112" i="98"/>
  <c r="F96" i="98"/>
  <c r="F85" i="98"/>
  <c r="N27" i="98"/>
  <c r="F36" i="98"/>
  <c r="H45" i="94"/>
  <c r="I45" i="94"/>
  <c r="J45" i="94"/>
  <c r="K45" i="94"/>
  <c r="L45" i="94"/>
  <c r="M45" i="94"/>
  <c r="N45" i="94"/>
  <c r="O45" i="94"/>
  <c r="P45" i="94"/>
  <c r="Q45" i="94"/>
  <c r="R45" i="94"/>
  <c r="S45" i="94"/>
  <c r="T45" i="94"/>
  <c r="U45" i="94"/>
  <c r="V45" i="94"/>
  <c r="W45" i="94"/>
  <c r="X45" i="94"/>
  <c r="Y45" i="94"/>
  <c r="Z45" i="94"/>
  <c r="N34" i="98"/>
  <c r="N33" i="98"/>
  <c r="N32" i="98"/>
  <c r="N31" i="98"/>
  <c r="F37" i="98"/>
  <c r="O19" i="98"/>
  <c r="Q26" i="98"/>
  <c r="Q50" i="94"/>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K29" i="94"/>
  <c r="J29" i="94"/>
  <c r="Z28" i="94"/>
  <c r="Y28" i="94"/>
  <c r="X28" i="94"/>
  <c r="W28" i="94"/>
  <c r="V28" i="94"/>
  <c r="U28" i="94"/>
  <c r="T28" i="94"/>
  <c r="S28" i="94"/>
  <c r="R28" i="94"/>
  <c r="Q28" i="94"/>
  <c r="P28" i="94"/>
  <c r="O28" i="94"/>
  <c r="M28" i="94"/>
  <c r="K28" i="94"/>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Y43" i="94"/>
  <c r="Y30" i="94"/>
  <c r="X30" i="94"/>
  <c r="W30" i="94"/>
  <c r="U30" i="94"/>
  <c r="T30" i="94"/>
  <c r="S30" i="94"/>
  <c r="R30" i="94"/>
  <c r="Q30" i="94"/>
  <c r="P30" i="94"/>
  <c r="O30" i="94"/>
  <c r="M30" i="94"/>
  <c r="K30" i="94"/>
  <c r="J30" i="94"/>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R50" i="94"/>
  <c r="U43" i="94"/>
  <c r="U50" i="94"/>
  <c r="Y50" i="94"/>
  <c r="L50" i="94"/>
  <c r="X32" i="94" l="1"/>
  <c r="X31" i="94" s="1"/>
  <c r="X26" i="94" s="1"/>
  <c r="X27" i="94" s="1"/>
  <c r="O38" i="94"/>
  <c r="O37" i="94" s="1"/>
  <c r="O19" i="94" s="1"/>
  <c r="O15" i="94" s="1"/>
  <c r="AA44" i="94"/>
  <c r="K202" i="98" s="1"/>
  <c r="AA28" i="94"/>
  <c r="I32" i="94"/>
  <c r="AA29" i="94"/>
  <c r="H38" i="94"/>
  <c r="H37" i="94" s="1"/>
  <c r="AA36" i="94"/>
  <c r="H32" i="94"/>
  <c r="H31" i="94" s="1"/>
  <c r="H26" i="94" s="1"/>
  <c r="H27" i="94" s="1"/>
  <c r="AA23" i="94"/>
  <c r="Y38" i="94"/>
  <c r="Y37" i="94" s="1"/>
  <c r="Y19" i="94" s="1"/>
  <c r="Y14" i="94" s="1"/>
  <c r="AA40" i="94"/>
  <c r="K43" i="94"/>
  <c r="H43" i="94"/>
  <c r="G43" i="94"/>
  <c r="G38" i="94"/>
  <c r="G37" i="94" s="1"/>
  <c r="G19" i="94" s="1"/>
  <c r="G10" i="94" s="1"/>
  <c r="M50" i="94"/>
  <c r="L43" i="94"/>
  <c r="O13" i="94"/>
  <c r="O11" i="94"/>
  <c r="S43" i="94"/>
  <c r="P38" i="94"/>
  <c r="P37" i="94" s="1"/>
  <c r="P19" i="94" s="1"/>
  <c r="P16" i="94" s="1"/>
  <c r="V32" i="94"/>
  <c r="V31" i="94" s="1"/>
  <c r="V26" i="94" s="1"/>
  <c r="V27" i="94" s="1"/>
  <c r="U32" i="94"/>
  <c r="U31" i="94" s="1"/>
  <c r="U26" i="94" s="1"/>
  <c r="U27" i="94" s="1"/>
  <c r="AA21" i="94"/>
  <c r="K121" i="98" s="1"/>
  <c r="AA35" i="94"/>
  <c r="P32" i="94"/>
  <c r="P31" i="94" s="1"/>
  <c r="P26" i="94" s="1"/>
  <c r="P27" i="94" s="1"/>
  <c r="O32" i="94"/>
  <c r="O31" i="94" s="1"/>
  <c r="O26" i="94" s="1"/>
  <c r="O27" i="94" s="1"/>
  <c r="I38" i="94"/>
  <c r="I37" i="94" s="1"/>
  <c r="I19" i="94" s="1"/>
  <c r="I31" i="94"/>
  <c r="Q32" i="94"/>
  <c r="Q31" i="94" s="1"/>
  <c r="T32" i="94"/>
  <c r="T31" i="94" s="1"/>
  <c r="J32" i="94"/>
  <c r="J31" i="94" s="1"/>
  <c r="J26" i="94" s="1"/>
  <c r="J27" i="94" s="1"/>
  <c r="AA30" i="94"/>
  <c r="R38" i="94"/>
  <c r="R37" i="94" s="1"/>
  <c r="R19" i="94" s="1"/>
  <c r="M38" i="94"/>
  <c r="M37" i="94" s="1"/>
  <c r="M19" i="94" s="1"/>
  <c r="M32" i="94"/>
  <c r="M31" i="94" s="1"/>
  <c r="M26" i="94" s="1"/>
  <c r="M27" i="94" s="1"/>
  <c r="AA25" i="94"/>
  <c r="M43" i="94"/>
  <c r="AA39" i="94"/>
  <c r="P10" i="94"/>
  <c r="Q26" i="94"/>
  <c r="Q27" i="94" s="1"/>
  <c r="Z50" i="94"/>
  <c r="AA45" i="94"/>
  <c r="K203" i="98" s="1"/>
  <c r="T43" i="94"/>
  <c r="I50" i="94"/>
  <c r="Q43" i="94"/>
  <c r="O16" i="94"/>
  <c r="AA41" i="94"/>
  <c r="I43" i="94"/>
  <c r="O9" i="94"/>
  <c r="O55" i="94" s="1"/>
  <c r="AA34" i="94"/>
  <c r="Z43" i="94"/>
  <c r="T38" i="94"/>
  <c r="T37" i="94" s="1"/>
  <c r="T19" i="94" s="1"/>
  <c r="T9" i="94" s="1"/>
  <c r="T55" i="94" s="1"/>
  <c r="O14" i="94"/>
  <c r="V38" i="94"/>
  <c r="V37" i="94" s="1"/>
  <c r="V19" i="94" s="1"/>
  <c r="V10" i="94" s="1"/>
  <c r="J38" i="94"/>
  <c r="J37" i="94" s="1"/>
  <c r="J19" i="94" s="1"/>
  <c r="Z32" i="94"/>
  <c r="Z31" i="94" s="1"/>
  <c r="Z26" i="94" s="1"/>
  <c r="Z27" i="94" s="1"/>
  <c r="W32" i="94"/>
  <c r="W31" i="94" s="1"/>
  <c r="K32" i="94"/>
  <c r="K31" i="94" s="1"/>
  <c r="K26" i="94" s="1"/>
  <c r="K27" i="94" s="1"/>
  <c r="AA46" i="94"/>
  <c r="K204" i="98" s="1"/>
  <c r="I26" i="94"/>
  <c r="I27" i="94" s="1"/>
  <c r="Q38" i="94"/>
  <c r="Q37" i="94" s="1"/>
  <c r="Q19" i="94" s="1"/>
  <c r="Q10" i="94" s="1"/>
  <c r="AA20" i="94"/>
  <c r="O17" i="94"/>
  <c r="U38" i="94"/>
  <c r="U37" i="94" s="1"/>
  <c r="U19" i="94" s="1"/>
  <c r="N50" i="94"/>
  <c r="O43" i="94"/>
  <c r="O18" i="94"/>
  <c r="N43" i="94"/>
  <c r="V50" i="94"/>
  <c r="AA33" i="94"/>
  <c r="S38" i="94"/>
  <c r="S37" i="94" s="1"/>
  <c r="S19" i="94" s="1"/>
  <c r="S13" i="94" s="1"/>
  <c r="X38" i="94"/>
  <c r="X37" i="94" s="1"/>
  <c r="X19" i="94" s="1"/>
  <c r="X10" i="94" s="1"/>
  <c r="N38" i="94"/>
  <c r="N37" i="94" s="1"/>
  <c r="N19" i="94" s="1"/>
  <c r="N12" i="94" s="1"/>
  <c r="N32" i="94"/>
  <c r="N31" i="94" s="1"/>
  <c r="N26" i="94" s="1"/>
  <c r="N27" i="94" s="1"/>
  <c r="G32" i="94"/>
  <c r="G31" i="94" s="1"/>
  <c r="G26" i="94" s="1"/>
  <c r="G27" i="94" s="1"/>
  <c r="AA24" i="94"/>
  <c r="K145" i="98" s="1"/>
  <c r="L32" i="94"/>
  <c r="L31" i="94" s="1"/>
  <c r="L26" i="94" s="1"/>
  <c r="L27" i="94" s="1"/>
  <c r="T16" i="94"/>
  <c r="T14" i="94"/>
  <c r="T15" i="94"/>
  <c r="Y12" i="94"/>
  <c r="Y17" i="94"/>
  <c r="Y9" i="94"/>
  <c r="Y55" i="94" s="1"/>
  <c r="K38" i="94"/>
  <c r="W26" i="94"/>
  <c r="W27" i="94" s="1"/>
  <c r="T26" i="94"/>
  <c r="T27" i="94" s="1"/>
  <c r="W43" i="94"/>
  <c r="Y32" i="94"/>
  <c r="Y31" i="94" s="1"/>
  <c r="Y26" i="94" s="1"/>
  <c r="Y27" i="94" s="1"/>
  <c r="AA22" i="94"/>
  <c r="K171" i="98" s="1"/>
  <c r="P43" i="94"/>
  <c r="AA42" i="94"/>
  <c r="AA47" i="94"/>
  <c r="K205" i="98" s="1"/>
  <c r="V14" i="94"/>
  <c r="S32" i="94"/>
  <c r="S31" i="94" s="1"/>
  <c r="S26" i="94" s="1"/>
  <c r="S27" i="94" s="1"/>
  <c r="V43" i="94"/>
  <c r="R43" i="94"/>
  <c r="X43" i="94"/>
  <c r="J43" i="94"/>
  <c r="L38" i="94"/>
  <c r="L37" i="94" s="1"/>
  <c r="L19" i="94" s="1"/>
  <c r="U11" i="94"/>
  <c r="O50" i="94"/>
  <c r="Z38" i="94"/>
  <c r="Z37" i="94" s="1"/>
  <c r="Z19" i="94" s="1"/>
  <c r="W38" i="94"/>
  <c r="W37" i="94" s="1"/>
  <c r="W19" i="94" s="1"/>
  <c r="R32" i="94"/>
  <c r="R31" i="94" s="1"/>
  <c r="R26" i="94" s="1"/>
  <c r="R27" i="94" s="1"/>
  <c r="Y18" i="94" l="1"/>
  <c r="Y16" i="94"/>
  <c r="Y11" i="94"/>
  <c r="Y13" i="94"/>
  <c r="Y15" i="94"/>
  <c r="Y10" i="94"/>
  <c r="X11" i="94"/>
  <c r="X17" i="94"/>
  <c r="V13" i="94"/>
  <c r="Q16" i="94"/>
  <c r="Q18" i="94"/>
  <c r="Q12" i="94"/>
  <c r="O10" i="94"/>
  <c r="O12"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H50" i="94"/>
  <c r="S50" i="94"/>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T50" i="94"/>
  <c r="AA26" i="94"/>
  <c r="M18" i="94"/>
  <c r="M16" i="94"/>
  <c r="T12" i="94"/>
  <c r="T13" i="94"/>
  <c r="S12" i="94"/>
  <c r="S15" i="94"/>
  <c r="S9" i="94"/>
  <c r="S55" i="94" s="1"/>
  <c r="S16" i="94"/>
  <c r="S11" i="94"/>
  <c r="S10" i="94"/>
  <c r="AA27" i="94"/>
  <c r="K146" i="98" s="1"/>
  <c r="AA43" i="94"/>
  <c r="K201" i="98" s="1"/>
  <c r="M11" i="94"/>
  <c r="M13" i="94"/>
  <c r="T10" i="94"/>
  <c r="T17" i="94"/>
  <c r="K50" i="94"/>
  <c r="I18" i="94"/>
  <c r="I10" i="94"/>
  <c r="I17" i="94"/>
  <c r="I9" i="94"/>
  <c r="I55" i="94" s="1"/>
  <c r="I14" i="94"/>
  <c r="I16" i="94"/>
  <c r="I12" i="94"/>
  <c r="I11" i="94"/>
  <c r="I13" i="94"/>
  <c r="I15" i="94"/>
  <c r="L13" i="94"/>
  <c r="L17" i="94"/>
  <c r="L14" i="94"/>
  <c r="L12" i="94"/>
  <c r="L15" i="94"/>
  <c r="L9" i="94"/>
  <c r="L55" i="94" s="1"/>
  <c r="L10" i="94"/>
  <c r="L16" i="94"/>
  <c r="L18" i="94"/>
  <c r="L11" i="94"/>
  <c r="W50" i="94"/>
  <c r="H19" i="94"/>
  <c r="X50" i="94"/>
  <c r="W17" i="94"/>
  <c r="W16" i="94"/>
  <c r="W10" i="94"/>
  <c r="W13" i="94"/>
  <c r="W9" i="94"/>
  <c r="W55" i="94" s="1"/>
  <c r="W12" i="94"/>
  <c r="W11" i="94"/>
  <c r="W14" i="94"/>
  <c r="W15" i="94"/>
  <c r="W18" i="94"/>
  <c r="J50" i="94"/>
  <c r="AA31" i="94"/>
  <c r="P50" i="94"/>
  <c r="G50" i="94"/>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80" i="98"/>
  <c r="AA19" i="94"/>
  <c r="K81" i="98" s="1"/>
  <c r="K17" i="94"/>
  <c r="K12" i="94"/>
  <c r="K9" i="94"/>
  <c r="K55" i="94" s="1"/>
  <c r="K13" i="94"/>
  <c r="K11" i="94"/>
  <c r="K10" i="94"/>
  <c r="K18" i="94"/>
  <c r="K15" i="94"/>
  <c r="K16" i="94"/>
  <c r="K14" i="94"/>
  <c r="AA12" i="94" l="1"/>
  <c r="K134" i="98" s="1"/>
  <c r="AA16" i="94"/>
  <c r="K186" i="98" s="1"/>
  <c r="H55" i="94"/>
  <c r="K65" i="98"/>
  <c r="AA9" i="94"/>
  <c r="AA17" i="94"/>
  <c r="K187" i="98" s="1"/>
  <c r="AA14" i="94"/>
  <c r="K184" i="98" s="1"/>
  <c r="AA15" i="94"/>
  <c r="K185" i="98" s="1"/>
  <c r="AA11" i="94"/>
  <c r="K133" i="98" s="1"/>
  <c r="AA10" i="94"/>
  <c r="K110" i="98" s="1"/>
  <c r="AA13" i="94"/>
  <c r="K159" i="98" s="1"/>
  <c r="AA18" i="94"/>
  <c r="K188" i="98" s="1"/>
  <c r="AA55" i="94" l="1"/>
  <c r="K66" i="98" l="1"/>
  <c r="T5" i="98" l="1"/>
  <c r="AA5" i="94"/>
  <c r="Z5" i="94"/>
  <c r="Q5" i="98"/>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前年度（令和３年度）の実績を記入してください。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前年度（令和３年度）の実績を記入してください。</t>
        </r>
      </text>
    </comment>
    <comment ref="F26" authorId="0" shapeId="0">
      <text>
        <r>
          <rPr>
            <sz val="9"/>
            <color indexed="81"/>
            <rFont val="ＭＳ Ｐゴシック"/>
            <family val="3"/>
            <charset val="128"/>
          </rPr>
          <t>前年度（令和３年度）の実績を記入してください。</t>
        </r>
      </text>
    </comment>
    <comment ref="F27" authorId="0" shapeId="0">
      <text>
        <r>
          <rPr>
            <sz val="9"/>
            <color indexed="81"/>
            <rFont val="ＭＳ Ｐゴシック"/>
            <family val="3"/>
            <charset val="128"/>
          </rPr>
          <t>前年度（令和３年度）の実績を記入してください。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前年度（令和３年度）の実績を記入してください。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前年度（令和３年度）の実績を記入してください。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前年度（令和３年度）の実績を記入してください。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前年度（令和３年度）の実績を記入してください。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前年度（令和３年度）の実績を記入してください。</t>
        </r>
      </text>
    </comment>
    <comment ref="F33" authorId="0" shapeId="0">
      <text>
        <r>
          <rPr>
            <sz val="9"/>
            <color indexed="81"/>
            <rFont val="ＭＳ Ｐゴシック"/>
            <family val="3"/>
            <charset val="128"/>
          </rPr>
          <t>前年度（令和３年度）の実績を記入してください。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<sst xmlns="http://schemas.openxmlformats.org/spreadsheetml/2006/main" count="3444" uniqueCount="450">
  <si>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</si>
  <si>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</si>
  <si>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</si>
  <si>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</si>
  <si>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</si>
  <si>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</si>
  <si>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</si>
  <si>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</si>
  <si>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</si>
  <si>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</si>
  <si>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</si>
  <si>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</si>
  <si>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</si>
  <si>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</si>
  <si>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　事務処理欄</t>
    <rPh sb="2" eb="4">
      <t>ジム</t>
    </rPh>
    <rPh sb="4" eb="6">
      <t>ショリ</t>
    </rPh>
    <rPh sb="6" eb="7">
      <t>ラン</t>
    </rPh>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</si>
  <si>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</si>
  <si>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</si>
  <si>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</si>
  <si>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</si>
  <si>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</si>
  <si>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</si>
  <si>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</si>
  <si>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</si>
  <si>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</si>
  <si>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</si>
  <si>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</si>
  <si>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</si>
  <si>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</si>
  <si>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</si>
  <si>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</si>
  <si>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</si>
  <si>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</si>
  <si>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</si>
  <si>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</si>
  <si>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</si>
  <si>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</si>
  <si>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</si>
  <si>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</si>
  <si>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</si>
  <si>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</si>
  <si>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</si>
  <si>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</si>
  <si>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</si>
  <si>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</si>
  <si>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</si>
  <si>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</si>
  <si>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</si>
  <si>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</si>
  <si>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</si>
  <si>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</si>
  <si>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</si>
  <si>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</si>
  <si>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</si>
  <si>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</si>
  <si>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</si>
  <si>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</si>
  <si>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</si>
  <si>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</si>
  <si>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</si>
  <si>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</si>
  <si>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</si>
  <si>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</si>
  <si>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</si>
  <si>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</si>
  <si>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</si>
  <si>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</si>
  <si>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</si>
  <si>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</si>
  <si>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</si>
  <si>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</si>
  <si>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</si>
  <si>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</si>
  <si>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</si>
  <si>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</si>
  <si>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</si>
  <si>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</si>
  <si>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</si>
  <si>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</si>
  <si>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</si>
  <si>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</si>
  <si>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</si>
  <si>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</si>
  <si>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</si>
  <si>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</si>
  <si>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</si>
  <si>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</si>
  <si>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</si>
  <si>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</si>
  <si>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</si>
  <si>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</si>
  <si>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</si>
  <si>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</si>
  <si>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</si>
  <si>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</si>
  <si>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</si>
  <si>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</si>
  <si>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</si>
  <si>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</si>
  <si>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</si>
  <si>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</si>
  <si>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</si>
  <si>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</si>
  <si>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</si>
  <si>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</si>
  <si>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</si>
  <si>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</si>
  <si>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</si>
  <si>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</si>
  <si>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</si>
  <si>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</si>
  <si>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</si>
  <si>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</si>
  <si>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</si>
  <si>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</si>
  <si>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</si>
  <si>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</si>
  <si>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</si>
  <si>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</si>
  <si>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</si>
  <si>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</si>
  <si>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</si>
  <si>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</si>
  <si>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</si>
  <si>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</si>
  <si>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</si>
  <si>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</si>
  <si>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</si>
  <si>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</si>
  <si>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</si>
  <si>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</si>
  <si>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</si>
  <si>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</si>
  <si>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</si>
  <si>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</si>
  <si>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</si>
  <si>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</si>
  <si>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</si>
  <si>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</si>
  <si>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</si>
  <si>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</si>
  <si>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</si>
  <si>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</si>
  <si>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</si>
  <si>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</si>
  <si>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</si>
  <si>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</si>
  <si>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</si>
  <si>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</si>
  <si>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</si>
  <si>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</si>
  <si>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</si>
  <si>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</si>
  <si>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</si>
  <si>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</si>
  <si>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</si>
  <si>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</si>
  <si>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</si>
  <si>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</si>
  <si>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</si>
  <si>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</si>
  <si>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</si>
  <si>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</si>
  <si>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</si>
  <si>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</si>
  <si>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</si>
  <si>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</si>
  <si>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</si>
  <si>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</si>
  <si>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</si>
  <si>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</si>
  <si>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</si>
  <si>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</si>
  <si>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</si>
  <si>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</si>
  <si>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</si>
  <si>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</si>
  <si>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</si>
  <si>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</si>
  <si>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</si>
  <si>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</si>
  <si>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</si>
  <si>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</si>
  <si>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</si>
  <si>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</si>
  <si>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</si>
  <si>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</si>
  <si>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</si>
  <si>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</si>
  <si>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</si>
  <si>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</si>
  <si>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</si>
  <si>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</si>
  <si>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</si>
  <si>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</si>
  <si>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</si>
  <si>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</si>
  <si>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</si>
  <si>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</si>
  <si>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</si>
  <si>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</si>
  <si>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</si>
  <si>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</si>
  <si>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</si>
  <si>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</si>
  <si>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</si>
  <si>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</si>
  <si>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</si>
  <si>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</si>
  <si>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</si>
  <si>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</si>
  <si>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</si>
  <si>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</si>
  <si>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</si>
  <si>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</si>
  <si>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</si>
  <si>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</si>
  <si>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</si>
  <si>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</si>
  <si>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</si>
  <si>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</si>
  <si>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</si>
  <si>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</si>
  <si>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</si>
  <si>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</si>
  <si>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</si>
  <si>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</si>
  <si>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</si>
  <si>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</si>
  <si>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</si>
  <si>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</si>
  <si>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</si>
  <si>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</si>
  <si>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</si>
  <si>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</si>
  <si>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</si>
  <si>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</si>
  <si>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</si>
  <si>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</si>
  <si>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</si>
  <si>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</si>
  <si>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</si>
  <si>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</si>
  <si>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</si>
  <si>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</si>
  <si>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</si>
  <si>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</si>
  <si>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</si>
  <si>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</si>
  <si>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</si>
  <si>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</si>
  <si>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</si>
  <si>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</si>
  <si>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</si>
  <si>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</si>
  <si>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</si>
  <si>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</si>
  <si>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</si>
  <si>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</si>
  <si>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</si>
  <si>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</si>
  <si>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</si>
  <si>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</si>
  <si>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</si>
  <si>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</si>
  <si>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</si>
  <si>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</si>
  <si>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</si>
  <si>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</si>
  <si>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</si>
  <si>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</si>
  <si>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</si>
  <si>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</si>
  <si>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</si>
  <si>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</si>
  <si>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</si>
  <si>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</si>
  <si>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</si>
  <si>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</si>
  <si>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</si>
  <si>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</si>
  <si>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</si>
  <si>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</si>
  <si>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</si>
  <si>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</si>
  <si>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</si>
  <si>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</si>
  <si>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</si>
  <si>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</si>
  <si>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</si>
  <si>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</si>
  <si>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</si>
  <si>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</si>
  <si>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</si>
  <si>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</si>
  <si>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</si>
  <si>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</si>
  <si>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</si>
  <si>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</si>
  <si>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</si>
  <si>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</si>
  <si>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</si>
  <si>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</si>
  <si>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</si>
  <si>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</si>
  <si>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</si>
  <si>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</si>
  <si>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</si>
  <si>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</si>
  <si>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</si>
  <si>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</si>
  <si>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</si>
  <si>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</si>
  <si>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</si>
  <si>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</si>
  <si>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</si>
  <si>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</si>
  <si>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</si>
  <si>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</si>
  <si>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</si>
  <si>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</si>
  <si>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</si>
  <si>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</si>
  <si>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</si>
  <si>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</si>
  <si>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</si>
  <si>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</si>
  <si>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</si>
  <si>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</si>
  <si>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</si>
  <si>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</si>
  <si>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</si>
  <si>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</si>
  <si>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</si>
  <si>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</si>
  <si>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</si>
  <si>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</si>
  <si>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</si>
  <si>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</si>
  <si>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</si>
  <si>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</si>
  <si>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</si>
  <si>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</si>
  <si>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</si>
  <si>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</si>
  <si>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</si>
  <si>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</si>
  <si>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</si>
  <si>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</si>
  <si>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</si>
  <si>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</si>
  <si>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</si>
  <si>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</si>
  <si>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</si>
  <si>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</si>
  <si>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</si>
  <si>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</si>
  <si>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</si>
  <si>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</si>
  <si>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</si>
  <si>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</si>
  <si>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</si>
  <si>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</si>
  <si>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</si>
  <si>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</si>
  <si>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</si>
  <si>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</si>
  <si>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</si>
  <si>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</si>
  <si>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</si>
  <si>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</si>
  <si>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</si>
  <si>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</si>
  <si>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</si>
  <si>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</si>
  <si>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</si>
  <si>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</si>
  <si>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</si>
  <si>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</si>
  <si>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</si>
  <si>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</si>
  <si>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</si>
  <si>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</si>
  <si>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</si>
  <si>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</si>
  <si>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</si>
  <si>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</si>
  <si>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</si>
  <si>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</si>
  <si>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</si>
  <si>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</si>
  <si>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</si>
  <si>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</si>
  <si>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</si>
  <si>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</si>
  <si>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</si>
  <si>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</si>
  <si>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</si>
  <si>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</si>
  <si>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</si>
  <si>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</si>
  <si>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</si>
  <si>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</si>
  <si>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8"/>
  </si>
  <si>
    <t>※　産業廃棄物の種類ごとに記入</t>
    <phoneticPr fontId="48"/>
  </si>
  <si>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</si>
  <si>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</si>
  <si>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</si>
  <si>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</si>
  <si>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</si>
  <si>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</si>
  <si>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</si>
  <si>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</si>
  <si>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</si>
  <si>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</si>
  <si>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</si>
  <si>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</si>
  <si>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</si>
  <si>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</si>
  <si>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</si>
  <si>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</si>
  <si>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該当する欄に○印を記入してください。</t>
  </si>
  <si>
    <t>※1</t>
    <phoneticPr fontId="3"/>
  </si>
  <si>
    <t>※2</t>
    <phoneticPr fontId="3"/>
  </si>
  <si>
    <t>⑩のうち熱回収認定業者への処理委託量</t>
    <rPh sb="4" eb="5">
      <t>ネツ</t>
    </rPh>
    <rPh sb="5" eb="7">
      <t>カイシュウ</t>
    </rPh>
    <rPh sb="7" eb="9">
      <t>ニンテイ</t>
    </rPh>
    <rPh sb="9" eb="11">
      <t>ギョウシャ</t>
    </rPh>
    <rPh sb="13" eb="15">
      <t>ショリ</t>
    </rPh>
    <rPh sb="15" eb="17">
      <t>イタク</t>
    </rPh>
    <rPh sb="17" eb="18">
      <t>リョウ</t>
    </rPh>
    <phoneticPr fontId="3"/>
  </si>
  <si>
    <t>⑩のうち熱回収認定業者以外の熱回収を行う業者への処理委託量</t>
    <rPh sb="4" eb="5">
      <t>ネツ</t>
    </rPh>
    <rPh sb="5" eb="7">
      <t>カイシュウ</t>
    </rPh>
    <rPh sb="7" eb="9">
      <t>ニンテイ</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</si>
  <si>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⑬　熱回収認定業者への処理委託量</t>
  </si>
  <si>
    <t>⑭　熱回収認定業者以外の熱回収を行う業者への処理委託量</t>
  </si>
  <si>
    <t>　</t>
  </si>
  <si>
    <t/>
  </si>
  <si>
    <t>令和５年　６月３０日</t>
    <phoneticPr fontId="3"/>
  </si>
  <si>
    <t>東京都千代田区内幸町二丁目2番3号</t>
    <phoneticPr fontId="3"/>
  </si>
  <si>
    <t>ＪＦＥエンジニアリング株式会社
代表取締役社長　大下　元</t>
    <phoneticPr fontId="3"/>
  </si>
  <si>
    <t>０４５－５０５－７７０３（担当部署）</t>
    <phoneticPr fontId="3"/>
  </si>
  <si>
    <t>　ＪＦＥエンジニアリング株式会社
　（神奈川県横浜市鶴見区末広町二丁目１番地）</t>
    <phoneticPr fontId="3"/>
  </si>
  <si>
    <t>神奈川県横浜市 管轄内建設工事（工事現場：横浜市 横浜横須賀道路　釜利谷第二高架橋床版取替工事建設工事 他28件）</t>
    <phoneticPr fontId="3"/>
  </si>
  <si>
    <t>　0611　一般土木建設工事業</t>
    <phoneticPr fontId="3"/>
  </si>
  <si>
    <t>　３,９６１名（令和４年度）</t>
    <phoneticPr fontId="3"/>
  </si>
  <si>
    <t>別紙のとおり</t>
    <phoneticPr fontId="3"/>
  </si>
  <si>
    <t>別紙のとおり</t>
    <rPh sb="0" eb="2">
      <t>ベッシ</t>
    </rPh>
    <phoneticPr fontId="3"/>
  </si>
  <si>
    <t>自ら再生利用は行っていない</t>
    <phoneticPr fontId="3"/>
  </si>
  <si>
    <t>今後も自ら再生利用する予定はない</t>
    <phoneticPr fontId="3"/>
  </si>
  <si>
    <t>自ら中間処理は行っていない</t>
    <phoneticPr fontId="3"/>
  </si>
  <si>
    <t>今後も自ら中間処理する予定はない</t>
    <phoneticPr fontId="3"/>
  </si>
  <si>
    <t>自ら埋立処分又は海洋投入処分は行っていない</t>
    <phoneticPr fontId="3"/>
  </si>
  <si>
    <t>今後も自ら埋立処分又は海洋投入処分する予定はない</t>
    <phoneticPr fontId="3"/>
  </si>
  <si>
    <t>〇</t>
  </si>
  <si>
    <t xml:space="preserve"> </t>
    <phoneticPr fontId="3"/>
  </si>
  <si>
    <t>〇</t>
    <phoneticPr fontId="3"/>
  </si>
  <si>
    <t>０４５－５０５－７７０３（担当部署）</t>
    <phoneticPr fontId="3"/>
  </si>
  <si>
    <t>ＪＦＥエンジニアリング株式会社（神奈川県横浜市鶴見区末広町二丁目１番地）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</si>
</sst>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4">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0" fontId="35" fillId="0" borderId="0" xfId="4" applyFont="1"/>
    <xf numFmtId="0" fontId="36" fillId="0" borderId="0" xfId="0" applyFont="1">
      <alignment vertical="center"/>
    </xf>
    <xf numFmtId="49" fontId="36" fillId="0" borderId="0" xfId="0" applyNumberFormat="1" applyFont="1">
      <alignment vertical="center"/>
    </xf>
    <xf numFmtId="0" fontId="36"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7" fillId="0" borderId="0" xfId="0" applyFont="1">
      <alignment vertical="center"/>
    </xf>
    <xf numFmtId="38" fontId="37" fillId="0" borderId="0" xfId="0" applyNumberFormat="1" applyFont="1">
      <alignment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8" fillId="0" borderId="0" xfId="4" applyFont="1" applyProtection="1">
      <protection hidden="1"/>
    </xf>
    <xf numFmtId="0" fontId="38" fillId="0" borderId="0" xfId="4" applyFont="1"/>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2" fillId="0" borderId="0" xfId="2" applyFont="1"/>
    <xf numFmtId="0" fontId="46"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0"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1" fillId="0" borderId="45" xfId="0" applyFont="1" applyBorder="1" applyAlignment="1">
      <alignment horizontal="center"/>
    </xf>
    <xf numFmtId="0" fontId="1" fillId="4" borderId="29" xfId="0" applyFont="1" applyFill="1" applyBorder="1" applyAlignment="1">
      <alignment horizontal="center" vertical="center"/>
    </xf>
    <xf numFmtId="38" fontId="1" fillId="0" borderId="0" xfId="1" applyFont="1" applyAlignment="1">
      <alignment vertical="top"/>
    </xf>
    <xf numFmtId="38" fontId="15" fillId="0" borderId="54" xfId="1" applyFont="1" applyBorder="1" applyAlignment="1"/>
    <xf numFmtId="38" fontId="15" fillId="0" borderId="0" xfId="1" applyFont="1" applyBorder="1" applyAlignment="1">
      <alignment vertical="center"/>
    </xf>
    <xf numFmtId="0" fontId="1" fillId="0" borderId="0" xfId="2"/>
    <xf numFmtId="0" fontId="4" fillId="0" borderId="0" xfId="0" applyFont="1" applyAlignment="1">
      <alignment vertical="top" wrapText="1"/>
    </xf>
    <xf numFmtId="0" fontId="4" fillId="0" borderId="17" xfId="0" applyFont="1" applyBorder="1" applyAlignment="1">
      <alignment vertical="top" wrapText="1"/>
    </xf>
    <xf numFmtId="0" fontId="4" fillId="0" borderId="13" xfId="4" applyFont="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178" fontId="4" fillId="4" borderId="14" xfId="1" applyNumberFormat="1" applyFont="1" applyFill="1" applyBorder="1" applyAlignment="1">
      <alignment horizontal="center" vertical="center"/>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pplyProtection="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86" fontId="4" fillId="0" borderId="13" xfId="4" applyNumberFormat="1" applyFont="1" applyBorder="1" applyAlignment="1" applyProtection="1">
      <alignment vertical="center" shrinkToFit="1"/>
      <protection locked="0"/>
    </xf>
    <xf numFmtId="0" fontId="45" fillId="0" borderId="0" xfId="2" applyFont="1" applyAlignment="1">
      <alignment horizontal="left" vertical="center" wrapText="1" indent="2"/>
    </xf>
    <xf numFmtId="0" fontId="47" fillId="0" borderId="0" xfId="0" applyFont="1" applyAlignment="1">
      <alignment horizontal="left" vertical="center" wrapText="1" indent="2"/>
    </xf>
    <xf numFmtId="0" fontId="46"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0" applyFont="1" applyBorder="1" applyAlignment="1">
      <alignment horizontal="center" vertical="center"/>
    </xf>
    <xf numFmtId="0" fontId="4" fillId="0" borderId="83"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81" xfId="4" applyFont="1" applyBorder="1" applyAlignment="1">
      <alignment horizontal="distributed" vertical="center" indent="1"/>
    </xf>
    <xf numFmtId="0" fontId="4" fillId="0" borderId="1" xfId="0" applyFont="1" applyBorder="1" applyAlignment="1">
      <alignment horizontal="distributed" vertical="center" indent="1"/>
    </xf>
    <xf numFmtId="0" fontId="4" fillId="0" borderId="16" xfId="0" applyFont="1" applyBorder="1" applyAlignment="1">
      <alignment horizontal="distributed" vertical="center" indent="1"/>
    </xf>
    <xf numFmtId="0" fontId="4" fillId="0" borderId="83" xfId="0" applyFont="1" applyBorder="1" applyAlignment="1">
      <alignment horizontal="distributed" vertical="center" indent="1"/>
    </xf>
    <xf numFmtId="0" fontId="4" fillId="0" borderId="13"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 fillId="0" borderId="2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0"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9" fillId="0" borderId="17" xfId="0" applyFont="1" applyBorder="1" applyAlignment="1">
      <alignment vertical="top" wrapText="1"/>
    </xf>
    <xf numFmtId="0" fontId="8" fillId="0" borderId="60" xfId="4" applyFont="1" applyBorder="1" applyAlignment="1">
      <alignment horizontal="left" vertical="center" wrapText="1"/>
    </xf>
    <xf numFmtId="0" fontId="49" fillId="0" borderId="17" xfId="0" applyFont="1" applyBorder="1" applyAlignment="1">
      <alignment vertical="center" wrapText="1"/>
    </xf>
    <xf numFmtId="0" fontId="49" fillId="0" borderId="60" xfId="0" applyFont="1" applyBorder="1" applyAlignment="1">
      <alignment vertical="center" wrapText="1"/>
    </xf>
    <xf numFmtId="38" fontId="1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141" xfId="1" applyFont="1" applyBorder="1" applyAlignment="1">
      <alignment vertical="center" wrapText="1"/>
    </xf>
    <xf numFmtId="38" fontId="1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1" fillId="0" borderId="120" xfId="0" applyFont="1" applyBorder="1" applyAlignment="1">
      <alignment horizontal="center"/>
    </xf>
    <xf numFmtId="0" fontId="0" fillId="0" borderId="45" xfId="0" applyBorder="1" applyAlignment="1">
      <alignment horizontal="center"/>
    </xf>
    <xf numFmtId="0" fontId="1"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1" fillId="0" borderId="54"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57" xfId="0" applyNumberFormat="1" applyFont="1" applyBorder="1" applyAlignment="1">
      <alignment horizontal="center" vertical="center" shrinkToFit="1"/>
    </xf>
    <xf numFmtId="49" fontId="1" fillId="0" borderId="21" xfId="0" applyNumberFormat="1" applyFont="1" applyBorder="1" applyAlignment="1">
      <alignment horizontal="center" vertical="center" shrinkToFit="1"/>
    </xf>
    <xf numFmtId="49" fontId="1"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1"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179" fontId="4" fillId="0" borderId="14" xfId="1" applyNumberFormat="1" applyFont="1" applyFill="1" applyBorder="1" applyAlignment="1" applyProtection="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179" fontId="4" fillId="0" borderId="13" xfId="0" applyNumberFormat="1" applyFont="1" applyBorder="1" applyAlignment="1">
      <alignment vertical="center" shrinkToFit="1"/>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7" fontId="4" fillId="0" borderId="1" xfId="4" applyNumberFormat="1" applyFon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08068" y="2206487"/>
          <a:ext cx="421171" cy="639003"/>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59467582-A7AF-4720-AC2B-2AFD76E35609}"/>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CE9C4A0B-25AD-42BF-897C-6D223463B801}"/>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D3BD118A-FA9E-4801-ACC2-A4F00D0C776E}"/>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4A0C3327-46E7-43C1-B32E-3EDF73CBE4CC}"/>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CA53A098-9BD2-49B1-802E-8BF5C0C315D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2F0D3E1E-9CF6-47DA-929C-349A4249CE44}"/>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7E404488-1D41-41B2-9B19-2B7568260C0E}"/>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77653F10-3D5E-45FE-8425-6D0942A58D3F}"/>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93FFCA47-563E-4F9A-B01D-0A6899792FDB}"/>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1" name="AutoShape 15">
          <a:extLst>
            <a:ext uri="{FF2B5EF4-FFF2-40B4-BE49-F238E27FC236}">
              <a16:creationId xmlns:a16="http://schemas.microsoft.com/office/drawing/2014/main" id="{3A070A32-D080-43A7-98BE-31F00E78D762}"/>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2" name="Line 16">
          <a:extLst>
            <a:ext uri="{FF2B5EF4-FFF2-40B4-BE49-F238E27FC236}">
              <a16:creationId xmlns:a16="http://schemas.microsoft.com/office/drawing/2014/main" id="{E920AB8E-E68D-4D14-8DE6-CED2E0B9220E}"/>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13" name="AutoShape 18">
          <a:extLst>
            <a:ext uri="{FF2B5EF4-FFF2-40B4-BE49-F238E27FC236}">
              <a16:creationId xmlns:a16="http://schemas.microsoft.com/office/drawing/2014/main" id="{D01C621B-281D-45D0-9C9D-60421D86FDA4}"/>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4" name="Line 27">
          <a:extLst>
            <a:ext uri="{FF2B5EF4-FFF2-40B4-BE49-F238E27FC236}">
              <a16:creationId xmlns:a16="http://schemas.microsoft.com/office/drawing/2014/main" id="{45AA6668-12ED-48CC-BA7E-F5FFC3470E5D}"/>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5" name="Line 28">
          <a:extLst>
            <a:ext uri="{FF2B5EF4-FFF2-40B4-BE49-F238E27FC236}">
              <a16:creationId xmlns:a16="http://schemas.microsoft.com/office/drawing/2014/main" id="{232594B5-9FC8-4A11-9E9C-0E56D517D0A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6" name="Line 29">
          <a:extLst>
            <a:ext uri="{FF2B5EF4-FFF2-40B4-BE49-F238E27FC236}">
              <a16:creationId xmlns:a16="http://schemas.microsoft.com/office/drawing/2014/main" id="{BC66D1CA-FB99-49CA-ABA7-50363667EC73}"/>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17" name="Line 30">
          <a:extLst>
            <a:ext uri="{FF2B5EF4-FFF2-40B4-BE49-F238E27FC236}">
              <a16:creationId xmlns:a16="http://schemas.microsoft.com/office/drawing/2014/main" id="{971126EA-B3D6-46BD-BC81-7B5A37ACE6FC}"/>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18" name="Line 28">
          <a:extLst>
            <a:ext uri="{FF2B5EF4-FFF2-40B4-BE49-F238E27FC236}">
              <a16:creationId xmlns:a16="http://schemas.microsoft.com/office/drawing/2014/main" id="{9365CE80-920D-4883-818D-689DF01BE22B}"/>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19" name="グループ化 32">
          <a:extLst>
            <a:ext uri="{FF2B5EF4-FFF2-40B4-BE49-F238E27FC236}">
              <a16:creationId xmlns:a16="http://schemas.microsoft.com/office/drawing/2014/main" id="{FBFE5052-CFF3-466A-8F37-A7C91A4D3DF8}"/>
            </a:ext>
          </a:extLst>
        </xdr:cNvPr>
        <xdr:cNvGrpSpPr>
          <a:grpSpLocks/>
        </xdr:cNvGrpSpPr>
      </xdr:nvGrpSpPr>
      <xdr:grpSpPr bwMode="auto">
        <a:xfrm>
          <a:off x="1608068" y="2206487"/>
          <a:ext cx="421171" cy="639003"/>
          <a:chOff x="1455420" y="2194560"/>
          <a:chExt cx="388620" cy="632460"/>
        </a:xfrm>
      </xdr:grpSpPr>
      <xdr:cxnSp macro="">
        <xdr:nvCxnSpPr>
          <xdr:cNvPr id="20" name="直線コネクタ 19">
            <a:extLst>
              <a:ext uri="{FF2B5EF4-FFF2-40B4-BE49-F238E27FC236}">
                <a16:creationId xmlns:a16="http://schemas.microsoft.com/office/drawing/2014/main" id="{312BCB74-8894-5B08-3F11-0D772D6B1821}"/>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E5B01A5A-F250-CD4E-0886-264FD489270C}"/>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7022967F-67F2-EA72-CB06-7ACB2E586707}"/>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23" name="Line 5">
          <a:extLst>
            <a:ext uri="{FF2B5EF4-FFF2-40B4-BE49-F238E27FC236}">
              <a16:creationId xmlns:a16="http://schemas.microsoft.com/office/drawing/2014/main" id="{52C920C5-3B99-48B5-8D72-E9DA25132649}"/>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24" name="Line 5">
          <a:extLst>
            <a:ext uri="{FF2B5EF4-FFF2-40B4-BE49-F238E27FC236}">
              <a16:creationId xmlns:a16="http://schemas.microsoft.com/office/drawing/2014/main" id="{54A4FA97-28EA-4604-B2AE-A3344CF3392B}"/>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25" name="Line 19">
          <a:extLst>
            <a:ext uri="{FF2B5EF4-FFF2-40B4-BE49-F238E27FC236}">
              <a16:creationId xmlns:a16="http://schemas.microsoft.com/office/drawing/2014/main" id="{4593BF31-9DC0-41BD-A39E-4A7B389006E7}"/>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26" name="Line 30">
          <a:extLst>
            <a:ext uri="{FF2B5EF4-FFF2-40B4-BE49-F238E27FC236}">
              <a16:creationId xmlns:a16="http://schemas.microsoft.com/office/drawing/2014/main" id="{372D65D7-6CCB-4C1D-BD55-B92D224D9F4F}"/>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27" name="Line 1">
          <a:extLst>
            <a:ext uri="{FF2B5EF4-FFF2-40B4-BE49-F238E27FC236}">
              <a16:creationId xmlns:a16="http://schemas.microsoft.com/office/drawing/2014/main" id="{F8DA792B-C393-4A97-8487-C0939E3CA767}"/>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28" name="Line 1">
          <a:extLst>
            <a:ext uri="{FF2B5EF4-FFF2-40B4-BE49-F238E27FC236}">
              <a16:creationId xmlns:a16="http://schemas.microsoft.com/office/drawing/2014/main" id="{FB7018B9-54A7-4735-8E38-B43AF5BEB737}"/>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56467955-CCBD-47B2-863A-D052B00A8C6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3AD92438-E11F-49CE-A4C3-608710C2C127}"/>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56801A94-EF08-42F4-ABD3-54CE1C873EF4}"/>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8F728E10-F11B-4278-B761-40949A58A967}"/>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1D43CE2C-CE6C-466A-8E0D-03F5AF4433FA}"/>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F259E42D-5046-4677-BD92-D7F3E86BA67E}"/>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AD0E711A-E303-4557-AFD4-8F3EEB48638B}"/>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74B8BD3A-0F41-4425-B04C-8FDCF0EFEA39}"/>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C54833AF-F17B-4F2D-94FA-69EABCCFF3E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4C3B07E4-780F-4A5B-8BB8-C4563C275B43}"/>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8523B3AF-13C3-41B1-ADD9-F3779A623D99}"/>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4B0431F9-45D7-40AA-AE47-AE3965876E95}"/>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7BBC171D-E47D-4447-95D3-8355D61D4A72}"/>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8">
          <a:extLst>
            <a:ext uri="{FF2B5EF4-FFF2-40B4-BE49-F238E27FC236}">
              <a16:creationId xmlns:a16="http://schemas.microsoft.com/office/drawing/2014/main" id="{789EAB6E-ADCB-4812-9377-5526378270B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6">
          <a:extLst>
            <a:ext uri="{FF2B5EF4-FFF2-40B4-BE49-F238E27FC236}">
              <a16:creationId xmlns:a16="http://schemas.microsoft.com/office/drawing/2014/main" id="{DCB79D19-1F41-45AC-8338-39E0DDEB60D7}"/>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9">
          <a:extLst>
            <a:ext uri="{FF2B5EF4-FFF2-40B4-BE49-F238E27FC236}">
              <a16:creationId xmlns:a16="http://schemas.microsoft.com/office/drawing/2014/main" id="{BABBC5F4-50A3-409A-93D0-93840EF3F74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7">
          <a:extLst>
            <a:ext uri="{FF2B5EF4-FFF2-40B4-BE49-F238E27FC236}">
              <a16:creationId xmlns:a16="http://schemas.microsoft.com/office/drawing/2014/main" id="{07FE95D6-2E49-450A-9BEC-0A2F83CC95F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40">
          <a:extLst>
            <a:ext uri="{FF2B5EF4-FFF2-40B4-BE49-F238E27FC236}">
              <a16:creationId xmlns:a16="http://schemas.microsoft.com/office/drawing/2014/main" id="{34DAC698-AC70-41BE-BD69-196F75A53DA8}"/>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8">
          <a:extLst>
            <a:ext uri="{FF2B5EF4-FFF2-40B4-BE49-F238E27FC236}">
              <a16:creationId xmlns:a16="http://schemas.microsoft.com/office/drawing/2014/main" id="{994DD514-EA07-494A-B577-5A50BA203C5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1">
          <a:extLst>
            <a:ext uri="{FF2B5EF4-FFF2-40B4-BE49-F238E27FC236}">
              <a16:creationId xmlns:a16="http://schemas.microsoft.com/office/drawing/2014/main" id="{B4CAB7C2-1DD9-4C64-A1D3-FA922FFAB47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9">
          <a:extLst>
            <a:ext uri="{FF2B5EF4-FFF2-40B4-BE49-F238E27FC236}">
              <a16:creationId xmlns:a16="http://schemas.microsoft.com/office/drawing/2014/main" id="{F31C7248-7507-43EF-9A9A-EEA0BB6CE738}"/>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2">
          <a:extLst>
            <a:ext uri="{FF2B5EF4-FFF2-40B4-BE49-F238E27FC236}">
              <a16:creationId xmlns:a16="http://schemas.microsoft.com/office/drawing/2014/main" id="{A4C5D0C3-8F31-4C2B-A9AA-4790F761FF43}"/>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9">
          <a:extLst>
            <a:ext uri="{FF2B5EF4-FFF2-40B4-BE49-F238E27FC236}">
              <a16:creationId xmlns:a16="http://schemas.microsoft.com/office/drawing/2014/main" id="{58FAEDD9-A874-4C4A-9708-8D14A1A2F3F1}"/>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10">
          <a:extLst>
            <a:ext uri="{FF2B5EF4-FFF2-40B4-BE49-F238E27FC236}">
              <a16:creationId xmlns:a16="http://schemas.microsoft.com/office/drawing/2014/main" id="{3CA2BB2C-711F-4803-9760-0ED9C224069D}"/>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26" name="AutoShape 212">
          <a:extLst>
            <a:ext uri="{FF2B5EF4-FFF2-40B4-BE49-F238E27FC236}">
              <a16:creationId xmlns:a16="http://schemas.microsoft.com/office/drawing/2014/main" id="{92CADF6B-392C-4826-9219-619DBF112E72}"/>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27" name="Line 213">
          <a:extLst>
            <a:ext uri="{FF2B5EF4-FFF2-40B4-BE49-F238E27FC236}">
              <a16:creationId xmlns:a16="http://schemas.microsoft.com/office/drawing/2014/main" id="{0BCB1238-B561-465F-BEC4-E6A75B442AEB}"/>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8" name="Line 224">
          <a:extLst>
            <a:ext uri="{FF2B5EF4-FFF2-40B4-BE49-F238E27FC236}">
              <a16:creationId xmlns:a16="http://schemas.microsoft.com/office/drawing/2014/main" id="{9F46C373-8B13-46FD-B3ED-F109222B2CEE}"/>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29" name="Line 222">
          <a:extLst>
            <a:ext uri="{FF2B5EF4-FFF2-40B4-BE49-F238E27FC236}">
              <a16:creationId xmlns:a16="http://schemas.microsoft.com/office/drawing/2014/main" id="{BFA88597-7F00-49DA-9160-C9AF8EBBFC3C}"/>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30" name="グループ化 41">
          <a:extLst>
            <a:ext uri="{FF2B5EF4-FFF2-40B4-BE49-F238E27FC236}">
              <a16:creationId xmlns:a16="http://schemas.microsoft.com/office/drawing/2014/main" id="{2FCBC7EC-0257-4434-B32C-6CEB1191869C}"/>
            </a:ext>
          </a:extLst>
        </xdr:cNvPr>
        <xdr:cNvGrpSpPr>
          <a:grpSpLocks/>
        </xdr:cNvGrpSpPr>
      </xdr:nvGrpSpPr>
      <xdr:grpSpPr bwMode="auto">
        <a:xfrm>
          <a:off x="1478280" y="1993174"/>
          <a:ext cx="393845" cy="579556"/>
          <a:chOff x="1447800" y="2186940"/>
          <a:chExt cx="388620" cy="632460"/>
        </a:xfrm>
      </xdr:grpSpPr>
      <xdr:cxnSp macro="">
        <xdr:nvCxnSpPr>
          <xdr:cNvPr id="31" name="直線コネクタ 30">
            <a:extLst>
              <a:ext uri="{FF2B5EF4-FFF2-40B4-BE49-F238E27FC236}">
                <a16:creationId xmlns:a16="http://schemas.microsoft.com/office/drawing/2014/main" id="{59F0CA4C-ACA9-ECED-DD6A-29F658230846}"/>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1600" name="直線コネクタ 941599">
            <a:extLst>
              <a:ext uri="{FF2B5EF4-FFF2-40B4-BE49-F238E27FC236}">
                <a16:creationId xmlns:a16="http://schemas.microsoft.com/office/drawing/2014/main" id="{70D4F40C-92C0-13B8-E1BF-F16790F415F1}"/>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1601" name="直線コネクタ 941600">
            <a:extLst>
              <a:ext uri="{FF2B5EF4-FFF2-40B4-BE49-F238E27FC236}">
                <a16:creationId xmlns:a16="http://schemas.microsoft.com/office/drawing/2014/main" id="{0C822821-AD4A-863C-BD1B-2CDF290A08D3}"/>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02" name="Line 5">
          <a:extLst>
            <a:ext uri="{FF2B5EF4-FFF2-40B4-BE49-F238E27FC236}">
              <a16:creationId xmlns:a16="http://schemas.microsoft.com/office/drawing/2014/main" id="{28582203-E606-4348-8BFD-3DF18FB6D96D}"/>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03" name="Line 5">
          <a:extLst>
            <a:ext uri="{FF2B5EF4-FFF2-40B4-BE49-F238E27FC236}">
              <a16:creationId xmlns:a16="http://schemas.microsoft.com/office/drawing/2014/main" id="{ADCB41E3-E435-4DBC-92CF-3BB87270B044}"/>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04" name="Line 224">
          <a:extLst>
            <a:ext uri="{FF2B5EF4-FFF2-40B4-BE49-F238E27FC236}">
              <a16:creationId xmlns:a16="http://schemas.microsoft.com/office/drawing/2014/main" id="{095B6593-FDC7-434F-A3F3-5BBE59E842AA}"/>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05" name="Line 1">
          <a:extLst>
            <a:ext uri="{FF2B5EF4-FFF2-40B4-BE49-F238E27FC236}">
              <a16:creationId xmlns:a16="http://schemas.microsoft.com/office/drawing/2014/main" id="{33549B14-7802-4D69-87A0-E8BBF23558A1}"/>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06" name="Line 1">
          <a:extLst>
            <a:ext uri="{FF2B5EF4-FFF2-40B4-BE49-F238E27FC236}">
              <a16:creationId xmlns:a16="http://schemas.microsoft.com/office/drawing/2014/main" id="{16E54185-36CE-45ED-951D-1A6DB4A16794}"/>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E4CFEF45-A81F-4A89-A41A-4D8AB2F32FD5}"/>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406890CF-783C-4287-AC95-E36DEA47DFE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150F12CB-5376-4B95-9077-B9DDFAE52D53}"/>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033C401D-8C1D-4B62-8DE2-ABC7F1E9381F}"/>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1A5A4CE2-3197-42A9-AC98-158314033D83}"/>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2D547E77-2950-4C20-B43F-1FB4A39D9946}"/>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49573AF7-6461-4D2F-8FF8-5871071D667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ED52FCCF-EE79-40BB-B6BC-A0940F3FF487}"/>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E71E6DA3-9CDA-42F7-9428-05C9E7569887}"/>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B68129F1-E4BF-4354-9135-EEC73721F47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A87A4F9A-2A82-4D61-A829-64DBB6FF4092}"/>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36520E74-988E-4989-AA56-93CC4627E992}"/>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DD6D5DB0-EAB2-4E31-B56E-B4619FACB7B6}"/>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8">
          <a:extLst>
            <a:ext uri="{FF2B5EF4-FFF2-40B4-BE49-F238E27FC236}">
              <a16:creationId xmlns:a16="http://schemas.microsoft.com/office/drawing/2014/main" id="{A3D708FC-51F1-4516-ABAC-792BD64D6482}"/>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6">
          <a:extLst>
            <a:ext uri="{FF2B5EF4-FFF2-40B4-BE49-F238E27FC236}">
              <a16:creationId xmlns:a16="http://schemas.microsoft.com/office/drawing/2014/main" id="{D3FA9E61-04CB-4A87-A550-E4D2A1EAF1C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9">
          <a:extLst>
            <a:ext uri="{FF2B5EF4-FFF2-40B4-BE49-F238E27FC236}">
              <a16:creationId xmlns:a16="http://schemas.microsoft.com/office/drawing/2014/main" id="{33333055-CDE9-466D-8A88-AE0E11E6454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7">
          <a:extLst>
            <a:ext uri="{FF2B5EF4-FFF2-40B4-BE49-F238E27FC236}">
              <a16:creationId xmlns:a16="http://schemas.microsoft.com/office/drawing/2014/main" id="{0CEEA28E-6697-465D-8E55-190C6485733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40">
          <a:extLst>
            <a:ext uri="{FF2B5EF4-FFF2-40B4-BE49-F238E27FC236}">
              <a16:creationId xmlns:a16="http://schemas.microsoft.com/office/drawing/2014/main" id="{D3751166-621C-41B2-99A6-9642BA306C4A}"/>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8">
          <a:extLst>
            <a:ext uri="{FF2B5EF4-FFF2-40B4-BE49-F238E27FC236}">
              <a16:creationId xmlns:a16="http://schemas.microsoft.com/office/drawing/2014/main" id="{F7D89397-82C7-4C81-9145-A2E05F2BA25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1">
          <a:extLst>
            <a:ext uri="{FF2B5EF4-FFF2-40B4-BE49-F238E27FC236}">
              <a16:creationId xmlns:a16="http://schemas.microsoft.com/office/drawing/2014/main" id="{0182B871-90FF-495A-8943-ACD6DF313BED}"/>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9">
          <a:extLst>
            <a:ext uri="{FF2B5EF4-FFF2-40B4-BE49-F238E27FC236}">
              <a16:creationId xmlns:a16="http://schemas.microsoft.com/office/drawing/2014/main" id="{E137EFF9-BF6C-44FC-9E02-E362447FC445}"/>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2">
          <a:extLst>
            <a:ext uri="{FF2B5EF4-FFF2-40B4-BE49-F238E27FC236}">
              <a16:creationId xmlns:a16="http://schemas.microsoft.com/office/drawing/2014/main" id="{E2DA8C26-8577-43CE-95BF-CFEBAE55344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9">
          <a:extLst>
            <a:ext uri="{FF2B5EF4-FFF2-40B4-BE49-F238E27FC236}">
              <a16:creationId xmlns:a16="http://schemas.microsoft.com/office/drawing/2014/main" id="{40E01492-CB53-49FB-8EEA-48D9988F82A7}"/>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10">
          <a:extLst>
            <a:ext uri="{FF2B5EF4-FFF2-40B4-BE49-F238E27FC236}">
              <a16:creationId xmlns:a16="http://schemas.microsoft.com/office/drawing/2014/main" id="{0D7764F2-0757-46F0-A408-93273A8E85E7}"/>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26" name="AutoShape 212">
          <a:extLst>
            <a:ext uri="{FF2B5EF4-FFF2-40B4-BE49-F238E27FC236}">
              <a16:creationId xmlns:a16="http://schemas.microsoft.com/office/drawing/2014/main" id="{97370AC9-4233-440C-A11A-31D2B9D3BC4A}"/>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27" name="Line 213">
          <a:extLst>
            <a:ext uri="{FF2B5EF4-FFF2-40B4-BE49-F238E27FC236}">
              <a16:creationId xmlns:a16="http://schemas.microsoft.com/office/drawing/2014/main" id="{37708FA2-6F35-4C36-9EDC-1AECC35FF31D}"/>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28" name="Line 224">
          <a:extLst>
            <a:ext uri="{FF2B5EF4-FFF2-40B4-BE49-F238E27FC236}">
              <a16:creationId xmlns:a16="http://schemas.microsoft.com/office/drawing/2014/main" id="{6665C466-F6C6-47E5-AAD1-028078182FA6}"/>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29" name="Line 222">
          <a:extLst>
            <a:ext uri="{FF2B5EF4-FFF2-40B4-BE49-F238E27FC236}">
              <a16:creationId xmlns:a16="http://schemas.microsoft.com/office/drawing/2014/main" id="{890CB427-CF40-4B45-BA9D-CB52A166FB5F}"/>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30" name="グループ化 41">
          <a:extLst>
            <a:ext uri="{FF2B5EF4-FFF2-40B4-BE49-F238E27FC236}">
              <a16:creationId xmlns:a16="http://schemas.microsoft.com/office/drawing/2014/main" id="{3FD2BD67-B87E-4478-841A-9417A94CEBD0}"/>
            </a:ext>
          </a:extLst>
        </xdr:cNvPr>
        <xdr:cNvGrpSpPr>
          <a:grpSpLocks/>
        </xdr:cNvGrpSpPr>
      </xdr:nvGrpSpPr>
      <xdr:grpSpPr bwMode="auto">
        <a:xfrm>
          <a:off x="1478280" y="2002318"/>
          <a:ext cx="393845" cy="578032"/>
          <a:chOff x="1447800" y="2194560"/>
          <a:chExt cx="388620" cy="632460"/>
        </a:xfrm>
      </xdr:grpSpPr>
      <xdr:cxnSp macro="">
        <xdr:nvCxnSpPr>
          <xdr:cNvPr id="31" name="直線コネクタ 30">
            <a:extLst>
              <a:ext uri="{FF2B5EF4-FFF2-40B4-BE49-F238E27FC236}">
                <a16:creationId xmlns:a16="http://schemas.microsoft.com/office/drawing/2014/main" id="{0764FE41-9A34-E6DC-E6C0-193128076605}"/>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2624" name="直線コネクタ 942623">
            <a:extLst>
              <a:ext uri="{FF2B5EF4-FFF2-40B4-BE49-F238E27FC236}">
                <a16:creationId xmlns:a16="http://schemas.microsoft.com/office/drawing/2014/main" id="{4344E272-9271-7A94-B3E7-0C726A4E9B2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2625" name="直線コネクタ 942624">
            <a:extLst>
              <a:ext uri="{FF2B5EF4-FFF2-40B4-BE49-F238E27FC236}">
                <a16:creationId xmlns:a16="http://schemas.microsoft.com/office/drawing/2014/main" id="{4CFB2237-0F84-69BA-1599-1A8D84B5ABF3}"/>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26" name="Line 5">
          <a:extLst>
            <a:ext uri="{FF2B5EF4-FFF2-40B4-BE49-F238E27FC236}">
              <a16:creationId xmlns:a16="http://schemas.microsoft.com/office/drawing/2014/main" id="{39F10905-27C5-4FCE-90BD-8CC4086EB124}"/>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27" name="Line 5">
          <a:extLst>
            <a:ext uri="{FF2B5EF4-FFF2-40B4-BE49-F238E27FC236}">
              <a16:creationId xmlns:a16="http://schemas.microsoft.com/office/drawing/2014/main" id="{6371EE3C-3D5B-4E65-9670-76B28CA6D85C}"/>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28" name="Line 224">
          <a:extLst>
            <a:ext uri="{FF2B5EF4-FFF2-40B4-BE49-F238E27FC236}">
              <a16:creationId xmlns:a16="http://schemas.microsoft.com/office/drawing/2014/main" id="{0339DAFA-1D52-4EA0-BC35-AF920C817C2A}"/>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29" name="Line 1">
          <a:extLst>
            <a:ext uri="{FF2B5EF4-FFF2-40B4-BE49-F238E27FC236}">
              <a16:creationId xmlns:a16="http://schemas.microsoft.com/office/drawing/2014/main" id="{57368F2C-5FB2-4851-8B1B-8E84D35F6CB3}"/>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30" name="Line 1">
          <a:extLst>
            <a:ext uri="{FF2B5EF4-FFF2-40B4-BE49-F238E27FC236}">
              <a16:creationId xmlns:a16="http://schemas.microsoft.com/office/drawing/2014/main" id="{F561604C-7EA0-4C1D-AE8F-9BB8CD14F747}"/>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79E238A6-171F-486D-B0F6-CF9E9D8DA291}"/>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E5397E7F-DDFE-4C44-ACA0-1BFAAE96BBEB}"/>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ACC43E70-8BEA-4838-AF67-FFFD6549482D}"/>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EF4E45AF-836F-4430-B077-3935F230014B}"/>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A0501451-5A8C-470E-A67E-FC7CCB288AC5}"/>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8C04FAC4-A27F-4F63-9F42-615729F71729}"/>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A4B28CE5-6A5B-4547-9235-AF1343E9DF2B}"/>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AA9ECFCF-D2F9-471B-B294-ABFEA06E68A8}"/>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6DA39282-6BA3-4575-924D-F2B375FC7AB6}"/>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3B552E7C-A009-4F6A-AC3A-590872D127A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94B30F5C-439C-435D-B666-5789FE5A61BD}"/>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C4F59EC1-73F9-4CCC-A51B-EB42DD6485EC}"/>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278AC5D2-F8B0-4349-9C4B-AEDC595E698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7">
          <a:extLst>
            <a:ext uri="{FF2B5EF4-FFF2-40B4-BE49-F238E27FC236}">
              <a16:creationId xmlns:a16="http://schemas.microsoft.com/office/drawing/2014/main" id="{993EB91A-60F3-4B2F-86FE-93BEB606395D}"/>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5">
          <a:extLst>
            <a:ext uri="{FF2B5EF4-FFF2-40B4-BE49-F238E27FC236}">
              <a16:creationId xmlns:a16="http://schemas.microsoft.com/office/drawing/2014/main" id="{A3B03C05-DEA6-4C24-8A99-1F3BD6F8913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8">
          <a:extLst>
            <a:ext uri="{FF2B5EF4-FFF2-40B4-BE49-F238E27FC236}">
              <a16:creationId xmlns:a16="http://schemas.microsoft.com/office/drawing/2014/main" id="{A63ACAE9-3C1B-4CA7-AD86-558D251283D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6">
          <a:extLst>
            <a:ext uri="{FF2B5EF4-FFF2-40B4-BE49-F238E27FC236}">
              <a16:creationId xmlns:a16="http://schemas.microsoft.com/office/drawing/2014/main" id="{76653F28-06D6-4D02-BDCA-5131E413188A}"/>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39">
          <a:extLst>
            <a:ext uri="{FF2B5EF4-FFF2-40B4-BE49-F238E27FC236}">
              <a16:creationId xmlns:a16="http://schemas.microsoft.com/office/drawing/2014/main" id="{1080A971-BF48-42C3-AC6E-0A7C2532F107}"/>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7">
          <a:extLst>
            <a:ext uri="{FF2B5EF4-FFF2-40B4-BE49-F238E27FC236}">
              <a16:creationId xmlns:a16="http://schemas.microsoft.com/office/drawing/2014/main" id="{5BF65D9A-8C19-4697-940B-E10EEDDFB67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0">
          <a:extLst>
            <a:ext uri="{FF2B5EF4-FFF2-40B4-BE49-F238E27FC236}">
              <a16:creationId xmlns:a16="http://schemas.microsoft.com/office/drawing/2014/main" id="{B7E1F160-0ECA-49E7-A9E4-0AD405C8EA9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8">
          <a:extLst>
            <a:ext uri="{FF2B5EF4-FFF2-40B4-BE49-F238E27FC236}">
              <a16:creationId xmlns:a16="http://schemas.microsoft.com/office/drawing/2014/main" id="{231D0A6D-F8F8-4EF6-976C-F3FF5C018012}"/>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1">
          <a:extLst>
            <a:ext uri="{FF2B5EF4-FFF2-40B4-BE49-F238E27FC236}">
              <a16:creationId xmlns:a16="http://schemas.microsoft.com/office/drawing/2014/main" id="{1DABD023-11A1-437D-9134-8D185C278DD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8">
          <a:extLst>
            <a:ext uri="{FF2B5EF4-FFF2-40B4-BE49-F238E27FC236}">
              <a16:creationId xmlns:a16="http://schemas.microsoft.com/office/drawing/2014/main" id="{644C9890-58DF-4EB2-B7C9-51ABA60E2A24}"/>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09">
          <a:extLst>
            <a:ext uri="{FF2B5EF4-FFF2-40B4-BE49-F238E27FC236}">
              <a16:creationId xmlns:a16="http://schemas.microsoft.com/office/drawing/2014/main" id="{4230A6AD-3890-4256-B040-7D341309D55E}"/>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26" name="AutoShape 211">
          <a:extLst>
            <a:ext uri="{FF2B5EF4-FFF2-40B4-BE49-F238E27FC236}">
              <a16:creationId xmlns:a16="http://schemas.microsoft.com/office/drawing/2014/main" id="{D94DBD75-2457-427F-ADA7-86514C06764A}"/>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27" name="Line 212">
          <a:extLst>
            <a:ext uri="{FF2B5EF4-FFF2-40B4-BE49-F238E27FC236}">
              <a16:creationId xmlns:a16="http://schemas.microsoft.com/office/drawing/2014/main" id="{A6529B10-9F51-4069-9D07-22E048DF128F}"/>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28" name="Line 223">
          <a:extLst>
            <a:ext uri="{FF2B5EF4-FFF2-40B4-BE49-F238E27FC236}">
              <a16:creationId xmlns:a16="http://schemas.microsoft.com/office/drawing/2014/main" id="{B0AB7E96-BA0A-409D-8F0F-F089081E698B}"/>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29" name="Line 221">
          <a:extLst>
            <a:ext uri="{FF2B5EF4-FFF2-40B4-BE49-F238E27FC236}">
              <a16:creationId xmlns:a16="http://schemas.microsoft.com/office/drawing/2014/main" id="{C0BA90B9-ED9D-4380-B511-37F8221053FD}"/>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30" name="グループ化 41">
          <a:extLst>
            <a:ext uri="{FF2B5EF4-FFF2-40B4-BE49-F238E27FC236}">
              <a16:creationId xmlns:a16="http://schemas.microsoft.com/office/drawing/2014/main" id="{151748E9-8216-46DB-9D3F-630DA9D01B6D}"/>
            </a:ext>
          </a:extLst>
        </xdr:cNvPr>
        <xdr:cNvGrpSpPr>
          <a:grpSpLocks/>
        </xdr:cNvGrpSpPr>
      </xdr:nvGrpSpPr>
      <xdr:grpSpPr bwMode="auto">
        <a:xfrm>
          <a:off x="1478280" y="1993174"/>
          <a:ext cx="393845" cy="579556"/>
          <a:chOff x="1447800" y="2186940"/>
          <a:chExt cx="388620" cy="632460"/>
        </a:xfrm>
      </xdr:grpSpPr>
      <xdr:cxnSp macro="">
        <xdr:nvCxnSpPr>
          <xdr:cNvPr id="31" name="直線コネクタ 30">
            <a:extLst>
              <a:ext uri="{FF2B5EF4-FFF2-40B4-BE49-F238E27FC236}">
                <a16:creationId xmlns:a16="http://schemas.microsoft.com/office/drawing/2014/main" id="{A727B82C-47AB-9DBE-5DAD-3EB99B174E5E}"/>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3648" name="直線コネクタ 943647">
            <a:extLst>
              <a:ext uri="{FF2B5EF4-FFF2-40B4-BE49-F238E27FC236}">
                <a16:creationId xmlns:a16="http://schemas.microsoft.com/office/drawing/2014/main" id="{87C69FCA-298B-913D-E06A-316523719973}"/>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3649" name="直線コネクタ 943648">
            <a:extLst>
              <a:ext uri="{FF2B5EF4-FFF2-40B4-BE49-F238E27FC236}">
                <a16:creationId xmlns:a16="http://schemas.microsoft.com/office/drawing/2014/main" id="{3BB10A9A-0668-690F-83D4-29AA56D6F108}"/>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50" name="Line 5">
          <a:extLst>
            <a:ext uri="{FF2B5EF4-FFF2-40B4-BE49-F238E27FC236}">
              <a16:creationId xmlns:a16="http://schemas.microsoft.com/office/drawing/2014/main" id="{D77E8918-62DD-4308-97A2-29FA210055AA}"/>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51" name="Line 5">
          <a:extLst>
            <a:ext uri="{FF2B5EF4-FFF2-40B4-BE49-F238E27FC236}">
              <a16:creationId xmlns:a16="http://schemas.microsoft.com/office/drawing/2014/main" id="{E5B7DDDB-2985-4299-9E17-8AFA9CA54341}"/>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52" name="Line 223">
          <a:extLst>
            <a:ext uri="{FF2B5EF4-FFF2-40B4-BE49-F238E27FC236}">
              <a16:creationId xmlns:a16="http://schemas.microsoft.com/office/drawing/2014/main" id="{07A8729D-4110-4AA3-B45F-67C6363A7F8D}"/>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53" name="Line 1">
          <a:extLst>
            <a:ext uri="{FF2B5EF4-FFF2-40B4-BE49-F238E27FC236}">
              <a16:creationId xmlns:a16="http://schemas.microsoft.com/office/drawing/2014/main" id="{2DB04535-ACB3-4A79-8316-944E8E92728D}"/>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54" name="Line 1">
          <a:extLst>
            <a:ext uri="{FF2B5EF4-FFF2-40B4-BE49-F238E27FC236}">
              <a16:creationId xmlns:a16="http://schemas.microsoft.com/office/drawing/2014/main" id="{FCB32DE4-F4FA-4C7F-AB15-57D4E689245F}"/>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8280" y="1984030"/>
          <a:ext cx="393845" cy="570412"/>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80F3CDBF-C523-4360-AFC2-6E6696DFF9AD}"/>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3EBEFE25-CB03-438C-915B-3F14567D5E3E}"/>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7838A4AE-F863-4D70-A5AD-C3ED8CEA0ABA}"/>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790507C2-4188-44B7-8040-DA5681823A64}"/>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BFCFC44B-FFA2-40B3-B960-DD295DDD4B9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5B91CE41-B56A-4229-9211-46C8427245A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AE794054-8048-41F9-ACE9-6A7F01BE2D4B}"/>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091A23DF-2D90-4B8C-B940-C0C00009F0E2}"/>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FE86BA32-DBC5-4611-9FCA-2B9A2CF7F6F7}"/>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D0327F42-852F-4342-9527-A2E5214A9A53}"/>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CE9E92CA-8810-43B4-90DB-C33CBD9B8346}"/>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58FE800F-C8C8-4E8B-823C-93F76920E897}"/>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D09D1FDC-5042-40D2-B6F3-6523E056A43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7">
          <a:extLst>
            <a:ext uri="{FF2B5EF4-FFF2-40B4-BE49-F238E27FC236}">
              <a16:creationId xmlns:a16="http://schemas.microsoft.com/office/drawing/2014/main" id="{FE731478-EF30-4501-AF5A-D49D727A160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5">
          <a:extLst>
            <a:ext uri="{FF2B5EF4-FFF2-40B4-BE49-F238E27FC236}">
              <a16:creationId xmlns:a16="http://schemas.microsoft.com/office/drawing/2014/main" id="{8992ACB1-2D80-4743-AE3D-44675928141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8">
          <a:extLst>
            <a:ext uri="{FF2B5EF4-FFF2-40B4-BE49-F238E27FC236}">
              <a16:creationId xmlns:a16="http://schemas.microsoft.com/office/drawing/2014/main" id="{02C9B8FD-3EA5-4FCB-AC4C-0951A319708B}"/>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6">
          <a:extLst>
            <a:ext uri="{FF2B5EF4-FFF2-40B4-BE49-F238E27FC236}">
              <a16:creationId xmlns:a16="http://schemas.microsoft.com/office/drawing/2014/main" id="{8F29550A-5E42-4F5C-BA49-15383BED7C5F}"/>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39">
          <a:extLst>
            <a:ext uri="{FF2B5EF4-FFF2-40B4-BE49-F238E27FC236}">
              <a16:creationId xmlns:a16="http://schemas.microsoft.com/office/drawing/2014/main" id="{638274AF-2B8A-48F0-B963-C365CA590F4D}"/>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7">
          <a:extLst>
            <a:ext uri="{FF2B5EF4-FFF2-40B4-BE49-F238E27FC236}">
              <a16:creationId xmlns:a16="http://schemas.microsoft.com/office/drawing/2014/main" id="{49CC5B43-2FCD-4241-8831-ECA2900FC34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0">
          <a:extLst>
            <a:ext uri="{FF2B5EF4-FFF2-40B4-BE49-F238E27FC236}">
              <a16:creationId xmlns:a16="http://schemas.microsoft.com/office/drawing/2014/main" id="{AC4F7407-B8E7-4AD6-8950-A357828AAD2C}"/>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8">
          <a:extLst>
            <a:ext uri="{FF2B5EF4-FFF2-40B4-BE49-F238E27FC236}">
              <a16:creationId xmlns:a16="http://schemas.microsoft.com/office/drawing/2014/main" id="{B746F18A-98DA-4740-93E7-D80AD2B090B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1">
          <a:extLst>
            <a:ext uri="{FF2B5EF4-FFF2-40B4-BE49-F238E27FC236}">
              <a16:creationId xmlns:a16="http://schemas.microsoft.com/office/drawing/2014/main" id="{B5A8A4D2-E8C2-4153-AD64-3B38ED42F5FE}"/>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8">
          <a:extLst>
            <a:ext uri="{FF2B5EF4-FFF2-40B4-BE49-F238E27FC236}">
              <a16:creationId xmlns:a16="http://schemas.microsoft.com/office/drawing/2014/main" id="{010854A3-C619-498F-87B9-EA5161D61141}"/>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09">
          <a:extLst>
            <a:ext uri="{FF2B5EF4-FFF2-40B4-BE49-F238E27FC236}">
              <a16:creationId xmlns:a16="http://schemas.microsoft.com/office/drawing/2014/main" id="{C4E78098-873A-4B05-8F1C-848516B8ECD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26" name="AutoShape 211">
          <a:extLst>
            <a:ext uri="{FF2B5EF4-FFF2-40B4-BE49-F238E27FC236}">
              <a16:creationId xmlns:a16="http://schemas.microsoft.com/office/drawing/2014/main" id="{DF4591F7-E905-465C-BDF7-679E63B0A109}"/>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27" name="Line 212">
          <a:extLst>
            <a:ext uri="{FF2B5EF4-FFF2-40B4-BE49-F238E27FC236}">
              <a16:creationId xmlns:a16="http://schemas.microsoft.com/office/drawing/2014/main" id="{70E333FD-9963-44C2-AB83-52A367C0AB25}"/>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8" name="Line 223">
          <a:extLst>
            <a:ext uri="{FF2B5EF4-FFF2-40B4-BE49-F238E27FC236}">
              <a16:creationId xmlns:a16="http://schemas.microsoft.com/office/drawing/2014/main" id="{DAFFAB97-3601-4A8B-AB15-CB6EED0E088E}"/>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29" name="Line 221">
          <a:extLst>
            <a:ext uri="{FF2B5EF4-FFF2-40B4-BE49-F238E27FC236}">
              <a16:creationId xmlns:a16="http://schemas.microsoft.com/office/drawing/2014/main" id="{1E5AEC26-0A73-49B5-B761-C56C89A0B4AA}"/>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30" name="グループ化 41">
          <a:extLst>
            <a:ext uri="{FF2B5EF4-FFF2-40B4-BE49-F238E27FC236}">
              <a16:creationId xmlns:a16="http://schemas.microsoft.com/office/drawing/2014/main" id="{B8EB7489-8909-42C3-982A-C7F1DE6702A0}"/>
            </a:ext>
          </a:extLst>
        </xdr:cNvPr>
        <xdr:cNvGrpSpPr>
          <a:grpSpLocks/>
        </xdr:cNvGrpSpPr>
      </xdr:nvGrpSpPr>
      <xdr:grpSpPr bwMode="auto">
        <a:xfrm>
          <a:off x="1478280" y="1984030"/>
          <a:ext cx="393845" cy="570412"/>
          <a:chOff x="1447800" y="2171700"/>
          <a:chExt cx="388620" cy="632460"/>
        </a:xfrm>
      </xdr:grpSpPr>
      <xdr:cxnSp macro="">
        <xdr:nvCxnSpPr>
          <xdr:cNvPr id="31" name="直線コネクタ 30">
            <a:extLst>
              <a:ext uri="{FF2B5EF4-FFF2-40B4-BE49-F238E27FC236}">
                <a16:creationId xmlns:a16="http://schemas.microsoft.com/office/drawing/2014/main" id="{18AAB948-BF62-0124-F880-068FF848F527}"/>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4672" name="直線コネクタ 944671">
            <a:extLst>
              <a:ext uri="{FF2B5EF4-FFF2-40B4-BE49-F238E27FC236}">
                <a16:creationId xmlns:a16="http://schemas.microsoft.com/office/drawing/2014/main" id="{0954B611-CA2B-E9FA-1746-A7B4FDDF42A8}"/>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4673" name="直線コネクタ 944672">
            <a:extLst>
              <a:ext uri="{FF2B5EF4-FFF2-40B4-BE49-F238E27FC236}">
                <a16:creationId xmlns:a16="http://schemas.microsoft.com/office/drawing/2014/main" id="{3D57750B-AABF-1C63-B4B8-8657A39F544C}"/>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674" name="Line 5">
          <a:extLst>
            <a:ext uri="{FF2B5EF4-FFF2-40B4-BE49-F238E27FC236}">
              <a16:creationId xmlns:a16="http://schemas.microsoft.com/office/drawing/2014/main" id="{38F4B3ED-0EC9-4D86-B58A-206A137C0F7F}"/>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675" name="Line 5">
          <a:extLst>
            <a:ext uri="{FF2B5EF4-FFF2-40B4-BE49-F238E27FC236}">
              <a16:creationId xmlns:a16="http://schemas.microsoft.com/office/drawing/2014/main" id="{D49EB59B-140A-464A-9245-F330DB61DE87}"/>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676" name="Line 223">
          <a:extLst>
            <a:ext uri="{FF2B5EF4-FFF2-40B4-BE49-F238E27FC236}">
              <a16:creationId xmlns:a16="http://schemas.microsoft.com/office/drawing/2014/main" id="{B4EEAE93-7496-462C-B816-7EC40C72FC78}"/>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677" name="Line 1">
          <a:extLst>
            <a:ext uri="{FF2B5EF4-FFF2-40B4-BE49-F238E27FC236}">
              <a16:creationId xmlns:a16="http://schemas.microsoft.com/office/drawing/2014/main" id="{A06356CA-0089-4AEE-972C-9E3C6430F974}"/>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678" name="Line 1">
          <a:extLst>
            <a:ext uri="{FF2B5EF4-FFF2-40B4-BE49-F238E27FC236}">
              <a16:creationId xmlns:a16="http://schemas.microsoft.com/office/drawing/2014/main" id="{EE989D53-8AB9-44B4-A715-051832DF8AFB}"/>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51C7B668-C185-4019-B919-45F363089EF4}"/>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1FDE3FAE-1FBC-40AE-886A-7E2658EC0B51}"/>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E8662593-FBF9-483E-B632-0C867B339FB1}"/>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969CA57C-F47A-44C1-BBCA-871206794A98}"/>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C680B03C-88A0-457B-93D1-0DCABD7BF964}"/>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55D75C69-22A6-4E18-816B-380F0F4B15D1}"/>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57226D25-0E4D-42F1-91C5-9CAD14BCB75E}"/>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2CF4F0AB-3DBB-4344-B8BF-673A0E2D5079}"/>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FD3BF9B9-A53B-4CC5-AB31-3B88DE27C0A2}"/>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B0B20112-1C57-4EE8-B6F6-1DFB0DA74FF5}"/>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BEEFE37A-D748-4C8E-991C-126DE38E6FA9}"/>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941C01ED-3B46-45F7-953A-42C8DA3118D3}"/>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13F15D25-E343-4E36-B7D3-4D351E3587B4}"/>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28CEF09D-ACF5-4032-8DE9-9750D8F3553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D6B9BEFB-7CBE-4B6E-9E81-CAEFADD1D6C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EE104B34-41A1-4A2C-91A1-E3D57FE1F65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265FD217-7342-45DA-B685-05A2962626B3}"/>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F8748812-DC37-46BD-A844-E4410D91534A}"/>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D177E57E-2C91-400E-AB43-CDDF97B09728}"/>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21" name="AutoShape 211">
          <a:extLst>
            <a:ext uri="{FF2B5EF4-FFF2-40B4-BE49-F238E27FC236}">
              <a16:creationId xmlns:a16="http://schemas.microsoft.com/office/drawing/2014/main" id="{CB4D352C-C0B2-46BE-9DE3-3BAFC1B7E531}"/>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22" name="Line 212">
          <a:extLst>
            <a:ext uri="{FF2B5EF4-FFF2-40B4-BE49-F238E27FC236}">
              <a16:creationId xmlns:a16="http://schemas.microsoft.com/office/drawing/2014/main" id="{665748E4-29AF-452E-B52B-4DE61614A7A7}"/>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3" name="Line 223">
          <a:extLst>
            <a:ext uri="{FF2B5EF4-FFF2-40B4-BE49-F238E27FC236}">
              <a16:creationId xmlns:a16="http://schemas.microsoft.com/office/drawing/2014/main" id="{CD7DA63A-1461-4D5A-AD84-32198748EF58}"/>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24" name="Line 221">
          <a:extLst>
            <a:ext uri="{FF2B5EF4-FFF2-40B4-BE49-F238E27FC236}">
              <a16:creationId xmlns:a16="http://schemas.microsoft.com/office/drawing/2014/main" id="{09149E5E-0E9E-4B9F-A9BF-D2DCC97F526B}"/>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25" name="グループ化 36">
          <a:extLst>
            <a:ext uri="{FF2B5EF4-FFF2-40B4-BE49-F238E27FC236}">
              <a16:creationId xmlns:a16="http://schemas.microsoft.com/office/drawing/2014/main" id="{4E6F567F-FC15-44C5-BEED-09FB77538B33}"/>
            </a:ext>
          </a:extLst>
        </xdr:cNvPr>
        <xdr:cNvGrpSpPr>
          <a:grpSpLocks/>
        </xdr:cNvGrpSpPr>
      </xdr:nvGrpSpPr>
      <xdr:grpSpPr bwMode="auto">
        <a:xfrm>
          <a:off x="1478280" y="2009938"/>
          <a:ext cx="393845" cy="579556"/>
          <a:chOff x="1447800" y="2202180"/>
          <a:chExt cx="388620" cy="632460"/>
        </a:xfrm>
      </xdr:grpSpPr>
      <xdr:cxnSp macro="">
        <xdr:nvCxnSpPr>
          <xdr:cNvPr id="26" name="直線コネクタ 25">
            <a:extLst>
              <a:ext uri="{FF2B5EF4-FFF2-40B4-BE49-F238E27FC236}">
                <a16:creationId xmlns:a16="http://schemas.microsoft.com/office/drawing/2014/main" id="{CDBBFE64-CA8D-5FB6-FD54-340FC36AC33F}"/>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B5ACB19C-3C58-101A-4CD4-CC34611CD89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16903B2C-AFED-AEA1-B4A7-C580CC0C219B}"/>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29" name="Line 5">
          <a:extLst>
            <a:ext uri="{FF2B5EF4-FFF2-40B4-BE49-F238E27FC236}">
              <a16:creationId xmlns:a16="http://schemas.microsoft.com/office/drawing/2014/main" id="{4BDB66D8-6AFE-4528-808A-53DAAABBCE3F}"/>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30" name="Line 5">
          <a:extLst>
            <a:ext uri="{FF2B5EF4-FFF2-40B4-BE49-F238E27FC236}">
              <a16:creationId xmlns:a16="http://schemas.microsoft.com/office/drawing/2014/main" id="{629FDEB9-DE88-4CBA-826C-0BF6B632F16D}"/>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31" name="Line 223">
          <a:extLst>
            <a:ext uri="{FF2B5EF4-FFF2-40B4-BE49-F238E27FC236}">
              <a16:creationId xmlns:a16="http://schemas.microsoft.com/office/drawing/2014/main" id="{4B4C2B09-8203-4757-9ECA-FB7596FAD09B}"/>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9" name="Line 1">
          <a:extLst>
            <a:ext uri="{FF2B5EF4-FFF2-40B4-BE49-F238E27FC236}">
              <a16:creationId xmlns:a16="http://schemas.microsoft.com/office/drawing/2014/main" id="{002F37AC-6D06-4B04-AB4A-B9FE5223A915}"/>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90" name="Line 1">
          <a:extLst>
            <a:ext uri="{FF2B5EF4-FFF2-40B4-BE49-F238E27FC236}">
              <a16:creationId xmlns:a16="http://schemas.microsoft.com/office/drawing/2014/main" id="{8E05EB3F-7E34-4636-A4A2-165F979D68BB}"/>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EF43AF77-DE5A-44F3-9496-80CC740A22DC}"/>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CAED62AD-C559-4083-BE9A-41D9150A6644}"/>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90DDE06E-A0F0-4FB6-ABE9-3F70014F8CDF}"/>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4DB8049D-DF5B-4A15-9906-CAA63D8D3FC9}"/>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0FF20D01-132B-4C07-8778-C17B36E03DE3}"/>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9A5FC48A-7B69-4C3D-82B1-52DA5081C8F4}"/>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83210A88-738C-485C-B219-2181E2ED02A3}"/>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BCD78876-9B77-4759-9F27-FF1B9AAC1C03}"/>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DB803163-467F-47CA-A4BC-D4A91835FF2B}"/>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FDB84B21-2E1C-4127-886D-E68D29E1F94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E38CB82B-81D5-42EF-A86D-D2F76F359F9B}"/>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8E85109D-A773-4C45-AC95-AE25A39212D1}"/>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40DA934E-8D19-4962-BC96-CE618796F223}"/>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19993162-3220-4086-9294-12B830A26D17}"/>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91409F2B-F60A-4AE4-89D0-88BD7589A775}"/>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0D816F2B-5AA5-4A73-8E09-5F90E5842FE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B1615662-A5BB-42BC-A183-5D6ADCA6E2FC}"/>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0DD0FBE1-F71B-4307-96F5-6C51AE4BB4D8}"/>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0D7567E5-BBB2-48BF-A3D6-07F664B8F7E4}"/>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21" name="AutoShape 211">
          <a:extLst>
            <a:ext uri="{FF2B5EF4-FFF2-40B4-BE49-F238E27FC236}">
              <a16:creationId xmlns:a16="http://schemas.microsoft.com/office/drawing/2014/main" id="{8491C7A4-0994-4BA6-BED9-1EE072538D8E}"/>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22" name="Line 212">
          <a:extLst>
            <a:ext uri="{FF2B5EF4-FFF2-40B4-BE49-F238E27FC236}">
              <a16:creationId xmlns:a16="http://schemas.microsoft.com/office/drawing/2014/main" id="{37E67F87-4F3D-4E58-B0B1-C8508C08EAA8}"/>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23" name="Line 223">
          <a:extLst>
            <a:ext uri="{FF2B5EF4-FFF2-40B4-BE49-F238E27FC236}">
              <a16:creationId xmlns:a16="http://schemas.microsoft.com/office/drawing/2014/main" id="{250B2D59-86C6-4B80-A0CD-67667A44F109}"/>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24" name="Line 221">
          <a:extLst>
            <a:ext uri="{FF2B5EF4-FFF2-40B4-BE49-F238E27FC236}">
              <a16:creationId xmlns:a16="http://schemas.microsoft.com/office/drawing/2014/main" id="{E8B248D1-6F91-4BC4-8810-8D6A4C1788EA}"/>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25" name="グループ化 36">
          <a:extLst>
            <a:ext uri="{FF2B5EF4-FFF2-40B4-BE49-F238E27FC236}">
              <a16:creationId xmlns:a16="http://schemas.microsoft.com/office/drawing/2014/main" id="{BF3CACC4-96FD-44BC-8779-FBF9F166FA7B}"/>
            </a:ext>
          </a:extLst>
        </xdr:cNvPr>
        <xdr:cNvGrpSpPr>
          <a:grpSpLocks/>
        </xdr:cNvGrpSpPr>
      </xdr:nvGrpSpPr>
      <xdr:grpSpPr bwMode="auto">
        <a:xfrm>
          <a:off x="1478280" y="2002318"/>
          <a:ext cx="393845" cy="578032"/>
          <a:chOff x="1447800" y="2194560"/>
          <a:chExt cx="388620" cy="632460"/>
        </a:xfrm>
      </xdr:grpSpPr>
      <xdr:cxnSp macro="">
        <xdr:nvCxnSpPr>
          <xdr:cNvPr id="26" name="直線コネクタ 25">
            <a:extLst>
              <a:ext uri="{FF2B5EF4-FFF2-40B4-BE49-F238E27FC236}">
                <a16:creationId xmlns:a16="http://schemas.microsoft.com/office/drawing/2014/main" id="{7FB01FF2-29C8-35B1-4A07-AFD860917B48}"/>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E07B6480-E475-5C09-6984-B1F477C8F13A}"/>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EE904D6A-831D-C457-D37A-558614F956FE}"/>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29" name="Line 5">
          <a:extLst>
            <a:ext uri="{FF2B5EF4-FFF2-40B4-BE49-F238E27FC236}">
              <a16:creationId xmlns:a16="http://schemas.microsoft.com/office/drawing/2014/main" id="{BA539059-0E53-4970-8FEA-1E11A45120AF}"/>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30" name="Line 5">
          <a:extLst>
            <a:ext uri="{FF2B5EF4-FFF2-40B4-BE49-F238E27FC236}">
              <a16:creationId xmlns:a16="http://schemas.microsoft.com/office/drawing/2014/main" id="{466E022D-CD7A-4A52-917B-F78C44371817}"/>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31" name="Line 223">
          <a:extLst>
            <a:ext uri="{FF2B5EF4-FFF2-40B4-BE49-F238E27FC236}">
              <a16:creationId xmlns:a16="http://schemas.microsoft.com/office/drawing/2014/main" id="{B68ADB28-E9D2-458F-8808-CF86033AE0E2}"/>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00" name="Line 1">
          <a:extLst>
            <a:ext uri="{FF2B5EF4-FFF2-40B4-BE49-F238E27FC236}">
              <a16:creationId xmlns:a16="http://schemas.microsoft.com/office/drawing/2014/main" id="{1C1C0E18-3E40-476E-A5B8-C209FB64CF0D}"/>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01" name="Line 1">
          <a:extLst>
            <a:ext uri="{FF2B5EF4-FFF2-40B4-BE49-F238E27FC236}">
              <a16:creationId xmlns:a16="http://schemas.microsoft.com/office/drawing/2014/main" id="{5A66DBAF-51A6-4790-9653-A0D6706BE2EE}"/>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420CB187-745D-4649-B559-571905DDE9EB}"/>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42E7B50D-7474-4A36-B268-403606E8EBBB}"/>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3DCA4E79-2DD9-4D33-99BE-7AAE98096794}"/>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7F409D7A-D442-4982-9064-A23E983A234B}"/>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49DB7F64-B45C-4BC4-A85A-B861B5686F21}"/>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AB6C9860-400C-487F-8271-2BA752F76DF5}"/>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BC9CBCBE-5898-4D13-9B1F-46215A76B94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DB957140-75E9-4639-85CA-0741714F38A8}"/>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7B4E3F51-22A0-4C04-B6A7-1FE79F440C2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43F05FF4-49C3-4805-9DE0-8D5AC6208062}"/>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8120025F-3836-4DF7-8450-48F0EA3CA425}"/>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EA3A0D35-697F-4665-9CF6-F3DD7BD7368E}"/>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FDA1F2EF-E8CF-4BBB-8E59-9A893A34A59A}"/>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3786C4CC-BD46-45E1-90B4-2F9056570F0C}"/>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2211BD5D-FF7A-4BEB-A762-BEC82353677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3B53694C-C67E-4779-ADA3-94EDCFFFB2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35647936-1272-42FF-BEAC-195442CEB30A}"/>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108BFBF0-F88B-4848-8E46-06241DCDA02D}"/>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46AA25E4-9D82-4B2F-AC38-2D7AE801488D}"/>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21" name="AutoShape 211">
          <a:extLst>
            <a:ext uri="{FF2B5EF4-FFF2-40B4-BE49-F238E27FC236}">
              <a16:creationId xmlns:a16="http://schemas.microsoft.com/office/drawing/2014/main" id="{93471518-308A-47E6-B177-18D01156D6D9}"/>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22" name="Line 212">
          <a:extLst>
            <a:ext uri="{FF2B5EF4-FFF2-40B4-BE49-F238E27FC236}">
              <a16:creationId xmlns:a16="http://schemas.microsoft.com/office/drawing/2014/main" id="{16D68658-B979-47AA-ADA4-BA66571B6683}"/>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23" name="Line 223">
          <a:extLst>
            <a:ext uri="{FF2B5EF4-FFF2-40B4-BE49-F238E27FC236}">
              <a16:creationId xmlns:a16="http://schemas.microsoft.com/office/drawing/2014/main" id="{2820972F-B80F-4EAA-BDBE-5D12C7A4B115}"/>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24" name="Line 221">
          <a:extLst>
            <a:ext uri="{FF2B5EF4-FFF2-40B4-BE49-F238E27FC236}">
              <a16:creationId xmlns:a16="http://schemas.microsoft.com/office/drawing/2014/main" id="{9A7FFFC0-C942-48ED-A1A6-D1BBC9809502}"/>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25" name="グループ化 46">
          <a:extLst>
            <a:ext uri="{FF2B5EF4-FFF2-40B4-BE49-F238E27FC236}">
              <a16:creationId xmlns:a16="http://schemas.microsoft.com/office/drawing/2014/main" id="{1A2D9A3D-CDDB-4E22-8885-8FBF38B40C61}"/>
            </a:ext>
          </a:extLst>
        </xdr:cNvPr>
        <xdr:cNvGrpSpPr>
          <a:grpSpLocks/>
        </xdr:cNvGrpSpPr>
      </xdr:nvGrpSpPr>
      <xdr:grpSpPr bwMode="auto">
        <a:xfrm>
          <a:off x="1478280" y="2002318"/>
          <a:ext cx="393845" cy="578032"/>
          <a:chOff x="1447800" y="2194560"/>
          <a:chExt cx="388620" cy="632460"/>
        </a:xfrm>
      </xdr:grpSpPr>
      <xdr:cxnSp macro="">
        <xdr:nvCxnSpPr>
          <xdr:cNvPr id="26" name="直線コネクタ 25">
            <a:extLst>
              <a:ext uri="{FF2B5EF4-FFF2-40B4-BE49-F238E27FC236}">
                <a16:creationId xmlns:a16="http://schemas.microsoft.com/office/drawing/2014/main" id="{3963AFC5-0133-C514-FB3F-6FD9C4960BE9}"/>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98BF2A98-5D56-A72B-F53D-9FCE9A50E59A}"/>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D2E4C044-5A63-B68D-B6DB-E7FB028921FF}"/>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29" name="Line 5">
          <a:extLst>
            <a:ext uri="{FF2B5EF4-FFF2-40B4-BE49-F238E27FC236}">
              <a16:creationId xmlns:a16="http://schemas.microsoft.com/office/drawing/2014/main" id="{8174166E-8842-4581-AF13-0D3174CB1E8E}"/>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30" name="Line 5">
          <a:extLst>
            <a:ext uri="{FF2B5EF4-FFF2-40B4-BE49-F238E27FC236}">
              <a16:creationId xmlns:a16="http://schemas.microsoft.com/office/drawing/2014/main" id="{24A09BA5-C18E-4D22-BC0E-B451816E8164}"/>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31" name="Line 223">
          <a:extLst>
            <a:ext uri="{FF2B5EF4-FFF2-40B4-BE49-F238E27FC236}">
              <a16:creationId xmlns:a16="http://schemas.microsoft.com/office/drawing/2014/main" id="{B2DAE3CD-C0F4-4B9E-9E47-0C9AA70CF206}"/>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32" name="Line 1">
          <a:extLst>
            <a:ext uri="{FF2B5EF4-FFF2-40B4-BE49-F238E27FC236}">
              <a16:creationId xmlns:a16="http://schemas.microsoft.com/office/drawing/2014/main" id="{AAF69F17-9583-43F7-87E0-25E71768B6A1}"/>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33" name="Line 1">
          <a:extLst>
            <a:ext uri="{FF2B5EF4-FFF2-40B4-BE49-F238E27FC236}">
              <a16:creationId xmlns:a16="http://schemas.microsoft.com/office/drawing/2014/main" id="{D657FFFE-45A4-49EC-80B5-3461C76BA8D5}"/>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3244801A-D33D-4B80-810C-59A6A30C2F43}"/>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7CDC19E6-E552-408F-8E65-A202302ADAF5}"/>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EE0C297F-0C2D-4780-AF5D-8600FDA2672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C21FC3B8-FFD4-4629-B3A6-8034476D5AEF}"/>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744B64B4-F992-44DD-A862-6A3A6DCAE8CA}"/>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C084AA6E-7A45-4952-941F-7AC412BCC9F5}"/>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2FA8D495-FB29-47B5-A8A9-7167B6167757}"/>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71550456-1861-4C3E-97F2-B54ED62B77FC}"/>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7ED208E2-3911-472C-AF41-E0C5E9C2D78B}"/>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54E49C99-7CB3-4FA3-8E47-156CB1B803F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7A17E851-2D08-4991-B4B3-A709CF01D936}"/>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5036F679-E677-4DCC-9702-4953B5EB939D}"/>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C81D0E8E-9831-4211-B9F5-15D695BB9ABA}"/>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A2682453-FE4B-4439-BB29-0E0B508382D5}"/>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E525E2DB-581C-4938-9E07-BADBA4952FD7}"/>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EC70E997-1EEE-4019-B03B-5ABACEEAA8BF}"/>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49BDAFA5-AD71-4E9E-9755-2D51B76D8A2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19706E14-A6A3-4106-B281-14847D823E0E}"/>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642AFE9B-DBF8-4413-9801-F69D34DBFBB3}"/>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21" name="AutoShape 211">
          <a:extLst>
            <a:ext uri="{FF2B5EF4-FFF2-40B4-BE49-F238E27FC236}">
              <a16:creationId xmlns:a16="http://schemas.microsoft.com/office/drawing/2014/main" id="{3E4896DC-819A-4161-A509-CCCBE349BB8A}"/>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22" name="Line 212">
          <a:extLst>
            <a:ext uri="{FF2B5EF4-FFF2-40B4-BE49-F238E27FC236}">
              <a16:creationId xmlns:a16="http://schemas.microsoft.com/office/drawing/2014/main" id="{ABA3D590-143A-47BF-B934-5500B5DC7C0E}"/>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3" name="Line 223">
          <a:extLst>
            <a:ext uri="{FF2B5EF4-FFF2-40B4-BE49-F238E27FC236}">
              <a16:creationId xmlns:a16="http://schemas.microsoft.com/office/drawing/2014/main" id="{F2952775-5606-4B2A-838E-D5FE8EB30955}"/>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24" name="Line 221">
          <a:extLst>
            <a:ext uri="{FF2B5EF4-FFF2-40B4-BE49-F238E27FC236}">
              <a16:creationId xmlns:a16="http://schemas.microsoft.com/office/drawing/2014/main" id="{C9770A4B-8B51-4B1E-AEA9-15617D642071}"/>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25" name="グループ化 36">
          <a:extLst>
            <a:ext uri="{FF2B5EF4-FFF2-40B4-BE49-F238E27FC236}">
              <a16:creationId xmlns:a16="http://schemas.microsoft.com/office/drawing/2014/main" id="{4B38F9B2-F2C5-4E5E-A3FE-CBA0C9CBA7C6}"/>
            </a:ext>
          </a:extLst>
        </xdr:cNvPr>
        <xdr:cNvGrpSpPr>
          <a:grpSpLocks/>
        </xdr:cNvGrpSpPr>
      </xdr:nvGrpSpPr>
      <xdr:grpSpPr bwMode="auto">
        <a:xfrm>
          <a:off x="1478280" y="2009938"/>
          <a:ext cx="393845" cy="579556"/>
          <a:chOff x="1447800" y="2202180"/>
          <a:chExt cx="388620" cy="632460"/>
        </a:xfrm>
      </xdr:grpSpPr>
      <xdr:cxnSp macro="">
        <xdr:nvCxnSpPr>
          <xdr:cNvPr id="26" name="直線コネクタ 25">
            <a:extLst>
              <a:ext uri="{FF2B5EF4-FFF2-40B4-BE49-F238E27FC236}">
                <a16:creationId xmlns:a16="http://schemas.microsoft.com/office/drawing/2014/main" id="{A894ABA8-73D6-3BC0-A56E-D1904C1444B3}"/>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124E3E91-3F2F-BC8F-C262-44B29041EAB2}"/>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150088D7-D8D5-40E7-6B2B-28DF9EBC1077}"/>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29" name="Line 5">
          <a:extLst>
            <a:ext uri="{FF2B5EF4-FFF2-40B4-BE49-F238E27FC236}">
              <a16:creationId xmlns:a16="http://schemas.microsoft.com/office/drawing/2014/main" id="{AC80CD61-3088-43D9-97BE-52DD2B49A0F2}"/>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30" name="Line 5">
          <a:extLst>
            <a:ext uri="{FF2B5EF4-FFF2-40B4-BE49-F238E27FC236}">
              <a16:creationId xmlns:a16="http://schemas.microsoft.com/office/drawing/2014/main" id="{AF9962A4-0A05-45A8-8CA9-E37DA278B30B}"/>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31" name="Line 223">
          <a:extLst>
            <a:ext uri="{FF2B5EF4-FFF2-40B4-BE49-F238E27FC236}">
              <a16:creationId xmlns:a16="http://schemas.microsoft.com/office/drawing/2014/main" id="{7CA2C40E-62BE-47B0-93BF-9C5CFA44419A}"/>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768" name="Line 1">
          <a:extLst>
            <a:ext uri="{FF2B5EF4-FFF2-40B4-BE49-F238E27FC236}">
              <a16:creationId xmlns:a16="http://schemas.microsoft.com/office/drawing/2014/main" id="{8BE9B7EE-AD21-4536-BE01-5CD41D61717E}"/>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769" name="Line 1">
          <a:extLst>
            <a:ext uri="{FF2B5EF4-FFF2-40B4-BE49-F238E27FC236}">
              <a16:creationId xmlns:a16="http://schemas.microsoft.com/office/drawing/2014/main" id="{130CC2C2-AA0D-4BF5-B3E9-CF2C5BA19A31}"/>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8280" y="2002318"/>
          <a:ext cx="393845" cy="578032"/>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87B12708-924F-49E6-86C8-85DCBB3B586C}"/>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3EF32706-A021-4745-8A1C-FD3DEC2DAB7B}"/>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EDDA25D9-F6FD-4530-A375-50370E485C3F}"/>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94D6ADF0-E2D1-4ECF-AE17-F789EC0F796A}"/>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BB05B59B-5BB7-4C4D-8C97-EEF304160417}"/>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C2582FBC-DC56-4545-8062-D3B7210760DD}"/>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CD4A9444-8D3B-42B1-B3B4-FE9610719692}"/>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512DFBCA-2ECC-462D-9138-E10D99864419}"/>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760B1EB5-EBBB-4498-9F7C-98A47E77B132}"/>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C2F9A49A-48CF-48C5-B1CE-3854F5F08BE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3048BEE4-382C-48C5-AC3F-70740C4D05C2}"/>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6DCF9161-82CE-49ED-95F1-DD70802C2738}"/>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71982D6B-222E-4D31-9003-1C60B76F6396}"/>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57339F2C-4B89-48C8-BCCC-39A0250BC60E}"/>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3D400EFB-694B-4FEE-9FEF-942681D19B6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8258E85A-B2E9-4811-9CA1-2CF0ACF03B3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EAD36608-D49F-410D-9BA2-5E4A053263C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4325C8FF-8185-4653-9A8B-BFF753A194ED}"/>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B68EC5CB-97A1-4FEE-97D2-4207ECF389BC}"/>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21" name="AutoShape 211">
          <a:extLst>
            <a:ext uri="{FF2B5EF4-FFF2-40B4-BE49-F238E27FC236}">
              <a16:creationId xmlns:a16="http://schemas.microsoft.com/office/drawing/2014/main" id="{C0C9FD55-0451-47C9-8328-84A7D1A4FB8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22" name="Line 212">
          <a:extLst>
            <a:ext uri="{FF2B5EF4-FFF2-40B4-BE49-F238E27FC236}">
              <a16:creationId xmlns:a16="http://schemas.microsoft.com/office/drawing/2014/main" id="{EBE87733-787F-40DA-9102-79575F7C0A4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23" name="Line 223">
          <a:extLst>
            <a:ext uri="{FF2B5EF4-FFF2-40B4-BE49-F238E27FC236}">
              <a16:creationId xmlns:a16="http://schemas.microsoft.com/office/drawing/2014/main" id="{0F7AC1A4-26C6-4377-8E2C-7F24B45FF45F}"/>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24" name="Line 221">
          <a:extLst>
            <a:ext uri="{FF2B5EF4-FFF2-40B4-BE49-F238E27FC236}">
              <a16:creationId xmlns:a16="http://schemas.microsoft.com/office/drawing/2014/main" id="{02028440-CABA-4A2E-B438-74A7C7B3D6B2}"/>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25" name="グループ化 36">
          <a:extLst>
            <a:ext uri="{FF2B5EF4-FFF2-40B4-BE49-F238E27FC236}">
              <a16:creationId xmlns:a16="http://schemas.microsoft.com/office/drawing/2014/main" id="{6F80379F-9E87-4098-8091-6E1B937CCE56}"/>
            </a:ext>
          </a:extLst>
        </xdr:cNvPr>
        <xdr:cNvGrpSpPr>
          <a:grpSpLocks/>
        </xdr:cNvGrpSpPr>
      </xdr:nvGrpSpPr>
      <xdr:grpSpPr bwMode="auto">
        <a:xfrm>
          <a:off x="1478280" y="2002318"/>
          <a:ext cx="393845" cy="578032"/>
          <a:chOff x="1447800" y="2194560"/>
          <a:chExt cx="388620" cy="632460"/>
        </a:xfrm>
      </xdr:grpSpPr>
      <xdr:cxnSp macro="">
        <xdr:nvCxnSpPr>
          <xdr:cNvPr id="26" name="直線コネクタ 25">
            <a:extLst>
              <a:ext uri="{FF2B5EF4-FFF2-40B4-BE49-F238E27FC236}">
                <a16:creationId xmlns:a16="http://schemas.microsoft.com/office/drawing/2014/main" id="{9D91CF0C-7388-B4EF-BDF9-094C733F6C08}"/>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ADC8C64E-DEC6-34E7-94C7-54CC1627684D}"/>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BB26200E-3CD2-94D4-8E77-5E61E0192DBF}"/>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29" name="Line 5">
          <a:extLst>
            <a:ext uri="{FF2B5EF4-FFF2-40B4-BE49-F238E27FC236}">
              <a16:creationId xmlns:a16="http://schemas.microsoft.com/office/drawing/2014/main" id="{E14C6C27-E16E-441A-8C75-3CF09EABCB6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30" name="Line 5">
          <a:extLst>
            <a:ext uri="{FF2B5EF4-FFF2-40B4-BE49-F238E27FC236}">
              <a16:creationId xmlns:a16="http://schemas.microsoft.com/office/drawing/2014/main" id="{4AC6045E-5092-4722-A632-4EEA1CD20BE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31" name="Line 223">
          <a:extLst>
            <a:ext uri="{FF2B5EF4-FFF2-40B4-BE49-F238E27FC236}">
              <a16:creationId xmlns:a16="http://schemas.microsoft.com/office/drawing/2014/main" id="{821FB584-EF9E-4108-94CA-63951E4627E6}"/>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784" name="Line 1">
          <a:extLst>
            <a:ext uri="{FF2B5EF4-FFF2-40B4-BE49-F238E27FC236}">
              <a16:creationId xmlns:a16="http://schemas.microsoft.com/office/drawing/2014/main" id="{9729F12A-B0E9-4E32-B08F-37B235D649B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785" name="Line 1">
          <a:extLst>
            <a:ext uri="{FF2B5EF4-FFF2-40B4-BE49-F238E27FC236}">
              <a16:creationId xmlns:a16="http://schemas.microsoft.com/office/drawing/2014/main" id="{3EA0DA01-6C4F-42ED-956F-9CAA7D84CB0E}"/>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8280" y="1993174"/>
          <a:ext cx="393845" cy="579556"/>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8FDB8C8F-C3D7-44D9-BE1F-6DFE57D800D9}"/>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588C68C2-54DE-466C-A1EA-F495349365B6}"/>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23DFE304-8621-4D99-80E4-EAF448F0DD31}"/>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B65C8453-C10A-44A3-932C-483997BA9FC2}"/>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30D2415F-3A98-4B61-8429-282B64EDF2F7}"/>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D7874D37-39C0-4068-821D-E1C2CC60C58B}"/>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078F2FEF-3892-4D95-AF84-074176C9E7D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CE3590BF-F0CA-4234-A1E9-58E81245E11A}"/>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5B30C47B-2AD8-4086-B8EF-C1DAA6639801}"/>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DBE0090F-FDF5-41C8-8327-8C7CD2ADB55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88B7B275-3EC1-4511-AEE3-08314E7FFA72}"/>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17292FF4-4D35-4A3F-A4B9-38001A71E8B1}"/>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05C419B6-F63C-41C4-A317-FA50EA66F5D3}"/>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B9E6BC9E-F160-4972-AE6C-5D717702437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D994BE8C-9090-4E97-817E-D7BDCBFFEFA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1926804B-3D99-4503-8D94-BA9F77C1C807}"/>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AD75364E-A506-4126-A6D3-E76FFF609208}"/>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03C6E294-AD08-4764-8F1C-619372CDC27C}"/>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F993F97B-6732-4C78-B4A7-616F8941B16B}"/>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21" name="AutoShape 211">
          <a:extLst>
            <a:ext uri="{FF2B5EF4-FFF2-40B4-BE49-F238E27FC236}">
              <a16:creationId xmlns:a16="http://schemas.microsoft.com/office/drawing/2014/main" id="{679E54D6-9FD2-489C-812B-01FB8851922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22" name="Line 212">
          <a:extLst>
            <a:ext uri="{FF2B5EF4-FFF2-40B4-BE49-F238E27FC236}">
              <a16:creationId xmlns:a16="http://schemas.microsoft.com/office/drawing/2014/main" id="{D21844E5-22DB-4A7E-8E17-8F0CBE38DDAA}"/>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23" name="Line 223">
          <a:extLst>
            <a:ext uri="{FF2B5EF4-FFF2-40B4-BE49-F238E27FC236}">
              <a16:creationId xmlns:a16="http://schemas.microsoft.com/office/drawing/2014/main" id="{2D607310-7453-48B1-8BDC-93743876A097}"/>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24" name="Line 221">
          <a:extLst>
            <a:ext uri="{FF2B5EF4-FFF2-40B4-BE49-F238E27FC236}">
              <a16:creationId xmlns:a16="http://schemas.microsoft.com/office/drawing/2014/main" id="{3A652ADE-3709-4E44-881B-2D7027DBC289}"/>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25" name="グループ化 36">
          <a:extLst>
            <a:ext uri="{FF2B5EF4-FFF2-40B4-BE49-F238E27FC236}">
              <a16:creationId xmlns:a16="http://schemas.microsoft.com/office/drawing/2014/main" id="{A6864F76-A613-415F-B675-C30FA5D7F24D}"/>
            </a:ext>
          </a:extLst>
        </xdr:cNvPr>
        <xdr:cNvGrpSpPr>
          <a:grpSpLocks/>
        </xdr:cNvGrpSpPr>
      </xdr:nvGrpSpPr>
      <xdr:grpSpPr bwMode="auto">
        <a:xfrm>
          <a:off x="1478280" y="1993174"/>
          <a:ext cx="393845" cy="579556"/>
          <a:chOff x="1447800" y="2186940"/>
          <a:chExt cx="388620" cy="632460"/>
        </a:xfrm>
      </xdr:grpSpPr>
      <xdr:cxnSp macro="">
        <xdr:nvCxnSpPr>
          <xdr:cNvPr id="26" name="直線コネクタ 25">
            <a:extLst>
              <a:ext uri="{FF2B5EF4-FFF2-40B4-BE49-F238E27FC236}">
                <a16:creationId xmlns:a16="http://schemas.microsoft.com/office/drawing/2014/main" id="{EFC6E13F-6CE9-AA59-5210-3B8EA0D9201E}"/>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9673B3B0-40B2-4FBA-F520-C3E5EB522EAE}"/>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ACE29100-8D1D-5FEA-0ECF-9D7264714466}"/>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29" name="Line 5">
          <a:extLst>
            <a:ext uri="{FF2B5EF4-FFF2-40B4-BE49-F238E27FC236}">
              <a16:creationId xmlns:a16="http://schemas.microsoft.com/office/drawing/2014/main" id="{7AD35DEF-5B83-4244-A85F-E41A5688E49C}"/>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30" name="Line 5">
          <a:extLst>
            <a:ext uri="{FF2B5EF4-FFF2-40B4-BE49-F238E27FC236}">
              <a16:creationId xmlns:a16="http://schemas.microsoft.com/office/drawing/2014/main" id="{B38B91DE-B824-4A6F-8570-5FC34B212F99}"/>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31" name="Line 223">
          <a:extLst>
            <a:ext uri="{FF2B5EF4-FFF2-40B4-BE49-F238E27FC236}">
              <a16:creationId xmlns:a16="http://schemas.microsoft.com/office/drawing/2014/main" id="{36D10FC9-DBC8-4D13-9C5C-DA37138B1982}"/>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08" name="Line 1">
          <a:extLst>
            <a:ext uri="{FF2B5EF4-FFF2-40B4-BE49-F238E27FC236}">
              <a16:creationId xmlns:a16="http://schemas.microsoft.com/office/drawing/2014/main" id="{CA167695-73EC-4C6F-8830-D039CD01669B}"/>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09" name="Line 1">
          <a:extLst>
            <a:ext uri="{FF2B5EF4-FFF2-40B4-BE49-F238E27FC236}">
              <a16:creationId xmlns:a16="http://schemas.microsoft.com/office/drawing/2014/main" id="{02F776B5-0855-4E70-ADED-48F269B0E888}"/>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78280" y="1993174"/>
          <a:ext cx="393845" cy="579556"/>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55FA6257-A7A6-4D59-A0E9-4E2768F6CC74}"/>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D57E751A-C6B1-4059-816C-6E6856EC0272}"/>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2F34317F-92BD-42DA-9AC4-0B8F1F147BCF}"/>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D11708A4-5E21-4F78-82CB-CD855171C26E}"/>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7A7A7A65-133B-4641-AAE2-484E34B1504C}"/>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8ECD0226-947E-4A4B-8C47-41EBB3AC90F8}"/>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C593B0F5-46ED-4EBE-83BB-4164A0482B8E}"/>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382819B0-D700-4C93-A918-8FCCDCACC7E6}"/>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9EB30BC4-8DAC-4F52-9B3D-BCC2048285C5}"/>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BDEC695A-7274-4E4D-B34E-64D13696454A}"/>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4D93AE96-A27C-4C14-A786-9F456A0215FE}"/>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834FAE9D-D510-43B0-9E5E-49EA4F19456F}"/>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E117C32C-7098-47F7-A000-B9127EF1603E}"/>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9">
          <a:extLst>
            <a:ext uri="{FF2B5EF4-FFF2-40B4-BE49-F238E27FC236}">
              <a16:creationId xmlns:a16="http://schemas.microsoft.com/office/drawing/2014/main" id="{1B7E6241-5506-40AE-A8F7-9787867CDBE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6" name="AutoShape 86">
          <a:extLst>
            <a:ext uri="{FF2B5EF4-FFF2-40B4-BE49-F238E27FC236}">
              <a16:creationId xmlns:a16="http://schemas.microsoft.com/office/drawing/2014/main" id="{E81D3A69-2D94-40FD-8857-10216B32A33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87">
          <a:extLst>
            <a:ext uri="{FF2B5EF4-FFF2-40B4-BE49-F238E27FC236}">
              <a16:creationId xmlns:a16="http://schemas.microsoft.com/office/drawing/2014/main" id="{FAC3CA9D-B97B-434B-BC84-64DDF39C03DF}"/>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18" name="AutoShape 89">
          <a:extLst>
            <a:ext uri="{FF2B5EF4-FFF2-40B4-BE49-F238E27FC236}">
              <a16:creationId xmlns:a16="http://schemas.microsoft.com/office/drawing/2014/main" id="{471E0F49-289D-4BF3-9775-5A1423023DB3}"/>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19" name="Line 101">
          <a:extLst>
            <a:ext uri="{FF2B5EF4-FFF2-40B4-BE49-F238E27FC236}">
              <a16:creationId xmlns:a16="http://schemas.microsoft.com/office/drawing/2014/main" id="{D626535A-806E-4FB6-8410-4BCF6E33879B}"/>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20" name="Line 99">
          <a:extLst>
            <a:ext uri="{FF2B5EF4-FFF2-40B4-BE49-F238E27FC236}">
              <a16:creationId xmlns:a16="http://schemas.microsoft.com/office/drawing/2014/main" id="{188BBA2C-9686-4FEE-8500-5C628ED220DF}"/>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21" name="グループ化 33">
          <a:extLst>
            <a:ext uri="{FF2B5EF4-FFF2-40B4-BE49-F238E27FC236}">
              <a16:creationId xmlns:a16="http://schemas.microsoft.com/office/drawing/2014/main" id="{42C1DB17-3B25-4C92-9D75-CBC6FE6B4166}"/>
            </a:ext>
          </a:extLst>
        </xdr:cNvPr>
        <xdr:cNvGrpSpPr>
          <a:grpSpLocks/>
        </xdr:cNvGrpSpPr>
      </xdr:nvGrpSpPr>
      <xdr:grpSpPr bwMode="auto">
        <a:xfrm>
          <a:off x="1478280" y="1993174"/>
          <a:ext cx="393845" cy="579556"/>
          <a:chOff x="1447800" y="2186940"/>
          <a:chExt cx="388620" cy="632460"/>
        </a:xfrm>
      </xdr:grpSpPr>
      <xdr:cxnSp macro="">
        <xdr:nvCxnSpPr>
          <xdr:cNvPr id="22" name="直線コネクタ 21">
            <a:extLst>
              <a:ext uri="{FF2B5EF4-FFF2-40B4-BE49-F238E27FC236}">
                <a16:creationId xmlns:a16="http://schemas.microsoft.com/office/drawing/2014/main" id="{B90F3264-72CB-02BC-4622-3814D3B78413}"/>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DFE60728-2986-DB70-E1C2-DA7FCDC7B22C}"/>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BAA61228-F8C2-45E9-3859-A01CC145351B}"/>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25" name="Line 5">
          <a:extLst>
            <a:ext uri="{FF2B5EF4-FFF2-40B4-BE49-F238E27FC236}">
              <a16:creationId xmlns:a16="http://schemas.microsoft.com/office/drawing/2014/main" id="{DE428797-5AF0-4CF5-B1C4-D9F3B87B8798}"/>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26" name="Line 5">
          <a:extLst>
            <a:ext uri="{FF2B5EF4-FFF2-40B4-BE49-F238E27FC236}">
              <a16:creationId xmlns:a16="http://schemas.microsoft.com/office/drawing/2014/main" id="{F3F45AEE-B211-479C-A674-24EA46276E56}"/>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27" name="Line 90">
          <a:extLst>
            <a:ext uri="{FF2B5EF4-FFF2-40B4-BE49-F238E27FC236}">
              <a16:creationId xmlns:a16="http://schemas.microsoft.com/office/drawing/2014/main" id="{BAD5081D-FF63-4091-9CE3-F24280F9B306}"/>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28" name="Line 101">
          <a:extLst>
            <a:ext uri="{FF2B5EF4-FFF2-40B4-BE49-F238E27FC236}">
              <a16:creationId xmlns:a16="http://schemas.microsoft.com/office/drawing/2014/main" id="{86ADA202-97B0-4695-9F8E-0BFE7099C092}"/>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29" name="Line 1">
          <a:extLst>
            <a:ext uri="{FF2B5EF4-FFF2-40B4-BE49-F238E27FC236}">
              <a16:creationId xmlns:a16="http://schemas.microsoft.com/office/drawing/2014/main" id="{2FA29FEF-248F-49A7-A616-69EDAB014FDB}"/>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30" name="Line 1">
          <a:extLst>
            <a:ext uri="{FF2B5EF4-FFF2-40B4-BE49-F238E27FC236}">
              <a16:creationId xmlns:a16="http://schemas.microsoft.com/office/drawing/2014/main" id="{508C3D3A-27F0-4250-8AC3-BFE32D19139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78280" y="1984030"/>
          <a:ext cx="393845" cy="579556"/>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7B8A273B-4D28-49DF-B5C9-87B17E6FF9D5}"/>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DC8955D4-B3EC-4A53-AEC9-634F1A86709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F8A42C23-A4D6-42DE-8523-A524B5A758A8}"/>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F101F647-1371-4B71-B330-F93F79582847}"/>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7EDAE427-D8DF-4DB7-BE60-D3782110C521}"/>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43EE7A45-906B-405B-9841-2893294C2AA1}"/>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47FD45C6-41EF-4D9D-A19D-28AB9AE2DD43}"/>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EBE2D489-47AA-43F0-B8F9-CFFDD31F06D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F1B4700D-D205-4B0B-A292-824A30D0ECD6}"/>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6CE01568-4238-418C-ABEE-C7D12C7E170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2C82EC4B-12D1-47F2-99D9-2C59380EC055}"/>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6E56F95C-3D93-4DDD-B3B2-5245A39DAFF7}"/>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114000CB-AC2C-41E4-830D-EC85D1FBE027}"/>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5" name="Line 85">
          <a:extLst>
            <a:ext uri="{FF2B5EF4-FFF2-40B4-BE49-F238E27FC236}">
              <a16:creationId xmlns:a16="http://schemas.microsoft.com/office/drawing/2014/main" id="{8AD075FF-D0C3-45DD-876B-FC1FB526ED2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116">
          <a:extLst>
            <a:ext uri="{FF2B5EF4-FFF2-40B4-BE49-F238E27FC236}">
              <a16:creationId xmlns:a16="http://schemas.microsoft.com/office/drawing/2014/main" id="{222A8A68-D1AC-4651-BBB8-3EB7D6EDF7E2}"/>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7" name="Line 147">
          <a:extLst>
            <a:ext uri="{FF2B5EF4-FFF2-40B4-BE49-F238E27FC236}">
              <a16:creationId xmlns:a16="http://schemas.microsoft.com/office/drawing/2014/main" id="{7D557F7F-E503-4EB4-B9D0-4634EF08F9C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78">
          <a:extLst>
            <a:ext uri="{FF2B5EF4-FFF2-40B4-BE49-F238E27FC236}">
              <a16:creationId xmlns:a16="http://schemas.microsoft.com/office/drawing/2014/main" id="{573E1E01-FE8A-4554-999B-76719126062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19" name="AutoShape 208">
          <a:extLst>
            <a:ext uri="{FF2B5EF4-FFF2-40B4-BE49-F238E27FC236}">
              <a16:creationId xmlns:a16="http://schemas.microsoft.com/office/drawing/2014/main" id="{87E6F895-F5DC-41BE-A2C9-0E39BA0C26A3}"/>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209">
          <a:extLst>
            <a:ext uri="{FF2B5EF4-FFF2-40B4-BE49-F238E27FC236}">
              <a16:creationId xmlns:a16="http://schemas.microsoft.com/office/drawing/2014/main" id="{D124AB58-6766-4D43-A5EA-805BF749F537}"/>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21" name="AutoShape 211">
          <a:extLst>
            <a:ext uri="{FF2B5EF4-FFF2-40B4-BE49-F238E27FC236}">
              <a16:creationId xmlns:a16="http://schemas.microsoft.com/office/drawing/2014/main" id="{77BB8C10-BACD-41F1-BE87-6BC32B1DA2CF}"/>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22" name="Line 212">
          <a:extLst>
            <a:ext uri="{FF2B5EF4-FFF2-40B4-BE49-F238E27FC236}">
              <a16:creationId xmlns:a16="http://schemas.microsoft.com/office/drawing/2014/main" id="{435D38E4-747C-4FC7-BB8D-AFDB92E62E0F}"/>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23" name="Line 223">
          <a:extLst>
            <a:ext uri="{FF2B5EF4-FFF2-40B4-BE49-F238E27FC236}">
              <a16:creationId xmlns:a16="http://schemas.microsoft.com/office/drawing/2014/main" id="{55E1D3C0-0979-4F38-8A10-98021A23EE5A}"/>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24" name="Line 221">
          <a:extLst>
            <a:ext uri="{FF2B5EF4-FFF2-40B4-BE49-F238E27FC236}">
              <a16:creationId xmlns:a16="http://schemas.microsoft.com/office/drawing/2014/main" id="{B9C10276-8123-423B-99B8-3634A717F401}"/>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25" name="グループ化 36">
          <a:extLst>
            <a:ext uri="{FF2B5EF4-FFF2-40B4-BE49-F238E27FC236}">
              <a16:creationId xmlns:a16="http://schemas.microsoft.com/office/drawing/2014/main" id="{37BF55DB-7CBE-41BA-A426-6CD5BA3FF794}"/>
            </a:ext>
          </a:extLst>
        </xdr:cNvPr>
        <xdr:cNvGrpSpPr>
          <a:grpSpLocks/>
        </xdr:cNvGrpSpPr>
      </xdr:nvGrpSpPr>
      <xdr:grpSpPr bwMode="auto">
        <a:xfrm>
          <a:off x="1478280" y="1984030"/>
          <a:ext cx="393845" cy="579556"/>
          <a:chOff x="1447800" y="2179320"/>
          <a:chExt cx="388620" cy="632460"/>
        </a:xfrm>
      </xdr:grpSpPr>
      <xdr:cxnSp macro="">
        <xdr:nvCxnSpPr>
          <xdr:cNvPr id="26" name="直線コネクタ 25">
            <a:extLst>
              <a:ext uri="{FF2B5EF4-FFF2-40B4-BE49-F238E27FC236}">
                <a16:creationId xmlns:a16="http://schemas.microsoft.com/office/drawing/2014/main" id="{845A671E-C781-58D9-496E-11A445E95F37}"/>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67CE138F-9E10-223F-A441-0D324B0FFF11}"/>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B01392BA-14C1-519D-9CEB-53D2C5DE0338}"/>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29" name="Line 5">
          <a:extLst>
            <a:ext uri="{FF2B5EF4-FFF2-40B4-BE49-F238E27FC236}">
              <a16:creationId xmlns:a16="http://schemas.microsoft.com/office/drawing/2014/main" id="{565C5DE4-AB4E-47B4-9D10-ADCB010F671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30" name="Line 5">
          <a:extLst>
            <a:ext uri="{FF2B5EF4-FFF2-40B4-BE49-F238E27FC236}">
              <a16:creationId xmlns:a16="http://schemas.microsoft.com/office/drawing/2014/main" id="{0F1E6129-C1D9-4C7A-ADCF-AAA9334B25C9}"/>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31" name="Line 223">
          <a:extLst>
            <a:ext uri="{FF2B5EF4-FFF2-40B4-BE49-F238E27FC236}">
              <a16:creationId xmlns:a16="http://schemas.microsoft.com/office/drawing/2014/main" id="{E8CA5AD2-A17A-468B-801C-32EAD834A821}"/>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24" name="Line 1">
          <a:extLst>
            <a:ext uri="{FF2B5EF4-FFF2-40B4-BE49-F238E27FC236}">
              <a16:creationId xmlns:a16="http://schemas.microsoft.com/office/drawing/2014/main" id="{EE7E4179-78A6-4E14-9CD8-752166755ADD}"/>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25" name="Line 1">
          <a:extLst>
            <a:ext uri="{FF2B5EF4-FFF2-40B4-BE49-F238E27FC236}">
              <a16:creationId xmlns:a16="http://schemas.microsoft.com/office/drawing/2014/main" id="{B2791444-4AC1-4B59-8A9A-9FAF891BCD6B}"/>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83"/>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84"/>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78280" y="2002318"/>
          <a:ext cx="393845" cy="578032"/>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A2A1BCFF-5703-41F5-B619-BA8BD575F0C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2E1C28EA-D29D-40BE-BE49-A862287053C9}"/>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2E98C378-59B5-41E0-803F-84EB7AB8B663}"/>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E0DA127A-B274-4827-AC42-0EB61862322D}"/>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6E58A615-6563-465A-B826-31BF6C3B9AF8}"/>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BCE21FB5-CE04-4EC7-8E5A-A794DE61B5B3}"/>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5E59C7E0-B99D-4784-B085-E38ED65B5911}"/>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F524027E-1A2D-48EA-B8CD-E9F0FEB96C9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70D6164D-B6F3-459B-AB5A-98635A0FA734}"/>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D354FD8A-C575-41D0-907B-1EE9E17EE4F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8F361117-2498-47B9-9BB7-F59EB03F82EE}"/>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3F7CA2A9-EF5D-45B3-9FF5-C86360D1632F}"/>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79C167B4-BEE6-4C56-AF66-E7ABC9738AAD}"/>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8">
          <a:extLst>
            <a:ext uri="{FF2B5EF4-FFF2-40B4-BE49-F238E27FC236}">
              <a16:creationId xmlns:a16="http://schemas.microsoft.com/office/drawing/2014/main" id="{BD6754CA-A00D-4C2C-AA5D-E4003D25A53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6">
          <a:extLst>
            <a:ext uri="{FF2B5EF4-FFF2-40B4-BE49-F238E27FC236}">
              <a16:creationId xmlns:a16="http://schemas.microsoft.com/office/drawing/2014/main" id="{C995E6CC-4ED3-4D43-9978-C5212B4C73F8}"/>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9">
          <a:extLst>
            <a:ext uri="{FF2B5EF4-FFF2-40B4-BE49-F238E27FC236}">
              <a16:creationId xmlns:a16="http://schemas.microsoft.com/office/drawing/2014/main" id="{47E457B5-9731-431F-8C9B-00935955D33D}"/>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7">
          <a:extLst>
            <a:ext uri="{FF2B5EF4-FFF2-40B4-BE49-F238E27FC236}">
              <a16:creationId xmlns:a16="http://schemas.microsoft.com/office/drawing/2014/main" id="{5F43507B-9B2F-445E-A2D3-90DD830E3AB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76">
          <a:extLst>
            <a:ext uri="{FF2B5EF4-FFF2-40B4-BE49-F238E27FC236}">
              <a16:creationId xmlns:a16="http://schemas.microsoft.com/office/drawing/2014/main" id="{9BAFD144-26AF-4D2A-975F-4C3E63E6A78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84">
          <a:extLst>
            <a:ext uri="{FF2B5EF4-FFF2-40B4-BE49-F238E27FC236}">
              <a16:creationId xmlns:a16="http://schemas.microsoft.com/office/drawing/2014/main" id="{1CE84A1E-4288-49A0-B1F8-4315F3D324B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207">
          <a:extLst>
            <a:ext uri="{FF2B5EF4-FFF2-40B4-BE49-F238E27FC236}">
              <a16:creationId xmlns:a16="http://schemas.microsoft.com/office/drawing/2014/main" id="{AAF73C1E-DADE-49E9-B5AE-4997A45816D6}"/>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2" name="AutoShape 214">
          <a:extLst>
            <a:ext uri="{FF2B5EF4-FFF2-40B4-BE49-F238E27FC236}">
              <a16:creationId xmlns:a16="http://schemas.microsoft.com/office/drawing/2014/main" id="{2D5BA1D0-3F98-417F-82F0-5639C018AD7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3" name="Line 215">
          <a:extLst>
            <a:ext uri="{FF2B5EF4-FFF2-40B4-BE49-F238E27FC236}">
              <a16:creationId xmlns:a16="http://schemas.microsoft.com/office/drawing/2014/main" id="{557FC47D-B4F2-4DB2-B967-8145F70156BD}"/>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24" name="AutoShape 217">
          <a:extLst>
            <a:ext uri="{FF2B5EF4-FFF2-40B4-BE49-F238E27FC236}">
              <a16:creationId xmlns:a16="http://schemas.microsoft.com/office/drawing/2014/main" id="{FF247A93-7C02-4C70-B2A3-B05BC113679C}"/>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25" name="Line 229">
          <a:extLst>
            <a:ext uri="{FF2B5EF4-FFF2-40B4-BE49-F238E27FC236}">
              <a16:creationId xmlns:a16="http://schemas.microsoft.com/office/drawing/2014/main" id="{E12E0B83-4E2B-4739-B6C8-F4452746F924}"/>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26" name="Line 227">
          <a:extLst>
            <a:ext uri="{FF2B5EF4-FFF2-40B4-BE49-F238E27FC236}">
              <a16:creationId xmlns:a16="http://schemas.microsoft.com/office/drawing/2014/main" id="{5BC49BD7-01FD-4A17-A25E-DB991D81087F}"/>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27" name="グループ化 39">
          <a:extLst>
            <a:ext uri="{FF2B5EF4-FFF2-40B4-BE49-F238E27FC236}">
              <a16:creationId xmlns:a16="http://schemas.microsoft.com/office/drawing/2014/main" id="{2F54EE60-81FF-41E1-8B2B-A07EB1E9D58B}"/>
            </a:ext>
          </a:extLst>
        </xdr:cNvPr>
        <xdr:cNvGrpSpPr>
          <a:grpSpLocks/>
        </xdr:cNvGrpSpPr>
      </xdr:nvGrpSpPr>
      <xdr:grpSpPr bwMode="auto">
        <a:xfrm>
          <a:off x="1478280" y="2002318"/>
          <a:ext cx="393845" cy="578032"/>
          <a:chOff x="1447800" y="2194560"/>
          <a:chExt cx="388620" cy="632460"/>
        </a:xfrm>
      </xdr:grpSpPr>
      <xdr:cxnSp macro="">
        <xdr:nvCxnSpPr>
          <xdr:cNvPr id="28" name="直線コネクタ 27">
            <a:extLst>
              <a:ext uri="{FF2B5EF4-FFF2-40B4-BE49-F238E27FC236}">
                <a16:creationId xmlns:a16="http://schemas.microsoft.com/office/drawing/2014/main" id="{9555C559-3ADE-8D9F-ED40-DDB7C5259E67}"/>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a:extLst>
              <a:ext uri="{FF2B5EF4-FFF2-40B4-BE49-F238E27FC236}">
                <a16:creationId xmlns:a16="http://schemas.microsoft.com/office/drawing/2014/main" id="{396252D8-9A30-CFA6-2941-786BDB9AC2FB}"/>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a:extLst>
              <a:ext uri="{FF2B5EF4-FFF2-40B4-BE49-F238E27FC236}">
                <a16:creationId xmlns:a16="http://schemas.microsoft.com/office/drawing/2014/main" id="{3934C2E7-0993-11EC-C616-123A675825E5}"/>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31" name="Line 5">
          <a:extLst>
            <a:ext uri="{FF2B5EF4-FFF2-40B4-BE49-F238E27FC236}">
              <a16:creationId xmlns:a16="http://schemas.microsoft.com/office/drawing/2014/main" id="{C47351B7-B10D-4E5C-A025-8A79ED964A64}"/>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60" name="Line 5">
          <a:extLst>
            <a:ext uri="{FF2B5EF4-FFF2-40B4-BE49-F238E27FC236}">
              <a16:creationId xmlns:a16="http://schemas.microsoft.com/office/drawing/2014/main" id="{1B19C514-5473-4ED0-89B1-614037BB31D6}"/>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761" name="Line 218">
          <a:extLst>
            <a:ext uri="{FF2B5EF4-FFF2-40B4-BE49-F238E27FC236}">
              <a16:creationId xmlns:a16="http://schemas.microsoft.com/office/drawing/2014/main" id="{966AC40D-6D4E-4334-921B-414A17A8E169}"/>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762" name="Line 229">
          <a:extLst>
            <a:ext uri="{FF2B5EF4-FFF2-40B4-BE49-F238E27FC236}">
              <a16:creationId xmlns:a16="http://schemas.microsoft.com/office/drawing/2014/main" id="{C551AF8B-01B8-45B2-8468-E1C9BEEB4F31}"/>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763" name="Line 1">
          <a:extLst>
            <a:ext uri="{FF2B5EF4-FFF2-40B4-BE49-F238E27FC236}">
              <a16:creationId xmlns:a16="http://schemas.microsoft.com/office/drawing/2014/main" id="{285F8596-850C-4751-B619-44F2701C31C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764" name="Line 1">
          <a:extLst>
            <a:ext uri="{FF2B5EF4-FFF2-40B4-BE49-F238E27FC236}">
              <a16:creationId xmlns:a16="http://schemas.microsoft.com/office/drawing/2014/main" id="{1DC36BD9-997A-4361-976B-EC702F310859}"/>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78280" y="1984030"/>
          <a:ext cx="393845" cy="579556"/>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AE3BA3D1-A147-4251-8006-E0AD6B3987D2}"/>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9E69DB1B-4C1B-4E69-B9BF-825AB7A2ECAD}"/>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A8292FBD-6AF7-4545-9DD8-776D4B76EAC3}"/>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5277C2C9-BCB3-4F95-860A-63EBBDC094A1}"/>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A3699E12-506F-49E0-B6CF-6DF7FA14CFC9}"/>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824C894F-D462-4603-9F65-C2B24B660E49}"/>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74F1D8AC-B302-4240-A9E5-B005C00B9F73}"/>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D6743D45-19D5-477F-A74A-06A924F0177E}"/>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C12ED74E-B841-4682-B60D-CC4AC8E2FF54}"/>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27357F90-0E62-4E32-B6AD-993102E4FCB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751C9E5D-56CC-41F6-9414-D1626CCF2EAA}"/>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99CF24AC-8E15-49C6-A83A-9A40BDCA37DF}"/>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EF4C7DFA-A087-473A-9E35-F22661CBC187}"/>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8">
          <a:extLst>
            <a:ext uri="{FF2B5EF4-FFF2-40B4-BE49-F238E27FC236}">
              <a16:creationId xmlns:a16="http://schemas.microsoft.com/office/drawing/2014/main" id="{20F8E087-E603-4E8F-B374-FD796B2CDD17}"/>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6">
          <a:extLst>
            <a:ext uri="{FF2B5EF4-FFF2-40B4-BE49-F238E27FC236}">
              <a16:creationId xmlns:a16="http://schemas.microsoft.com/office/drawing/2014/main" id="{10E5A971-2069-4A90-A148-314CE77C5D42}"/>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9">
          <a:extLst>
            <a:ext uri="{FF2B5EF4-FFF2-40B4-BE49-F238E27FC236}">
              <a16:creationId xmlns:a16="http://schemas.microsoft.com/office/drawing/2014/main" id="{2D751571-30EB-44C1-87F2-0ABF309C2F8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7">
          <a:extLst>
            <a:ext uri="{FF2B5EF4-FFF2-40B4-BE49-F238E27FC236}">
              <a16:creationId xmlns:a16="http://schemas.microsoft.com/office/drawing/2014/main" id="{7645228A-5FB3-4CF8-A14F-C3F06ED8742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40">
          <a:extLst>
            <a:ext uri="{FF2B5EF4-FFF2-40B4-BE49-F238E27FC236}">
              <a16:creationId xmlns:a16="http://schemas.microsoft.com/office/drawing/2014/main" id="{1BCC1C28-3311-4E53-97DD-69C90F2E626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8">
          <a:extLst>
            <a:ext uri="{FF2B5EF4-FFF2-40B4-BE49-F238E27FC236}">
              <a16:creationId xmlns:a16="http://schemas.microsoft.com/office/drawing/2014/main" id="{C4078971-9530-43CB-9518-F295D47A1AB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1">
          <a:extLst>
            <a:ext uri="{FF2B5EF4-FFF2-40B4-BE49-F238E27FC236}">
              <a16:creationId xmlns:a16="http://schemas.microsoft.com/office/drawing/2014/main" id="{236006E5-EDE2-458D-A118-A03F4B6CB0D3}"/>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9">
          <a:extLst>
            <a:ext uri="{FF2B5EF4-FFF2-40B4-BE49-F238E27FC236}">
              <a16:creationId xmlns:a16="http://schemas.microsoft.com/office/drawing/2014/main" id="{3961FCC1-41FF-4980-861C-E499DEC6545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2">
          <a:extLst>
            <a:ext uri="{FF2B5EF4-FFF2-40B4-BE49-F238E27FC236}">
              <a16:creationId xmlns:a16="http://schemas.microsoft.com/office/drawing/2014/main" id="{EC96D06B-E9C5-43C6-8B08-85FA0253D4B6}"/>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9">
          <a:extLst>
            <a:ext uri="{FF2B5EF4-FFF2-40B4-BE49-F238E27FC236}">
              <a16:creationId xmlns:a16="http://schemas.microsoft.com/office/drawing/2014/main" id="{0883FBFE-A485-4722-A292-EFD37DEB3C9B}"/>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10">
          <a:extLst>
            <a:ext uri="{FF2B5EF4-FFF2-40B4-BE49-F238E27FC236}">
              <a16:creationId xmlns:a16="http://schemas.microsoft.com/office/drawing/2014/main" id="{00AE860F-3F6F-41DC-A657-4C36AB4ADABC}"/>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26" name="AutoShape 212">
          <a:extLst>
            <a:ext uri="{FF2B5EF4-FFF2-40B4-BE49-F238E27FC236}">
              <a16:creationId xmlns:a16="http://schemas.microsoft.com/office/drawing/2014/main" id="{B7E76D3A-3F08-4039-BFC3-1C59A4DAC00A}"/>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27" name="Line 213">
          <a:extLst>
            <a:ext uri="{FF2B5EF4-FFF2-40B4-BE49-F238E27FC236}">
              <a16:creationId xmlns:a16="http://schemas.microsoft.com/office/drawing/2014/main" id="{DCB39DA5-B304-452D-9BC6-F7114E67B46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8" name="Line 224">
          <a:extLst>
            <a:ext uri="{FF2B5EF4-FFF2-40B4-BE49-F238E27FC236}">
              <a16:creationId xmlns:a16="http://schemas.microsoft.com/office/drawing/2014/main" id="{E34A2321-BBC1-4768-B991-F2DC596517B7}"/>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29" name="Line 222">
          <a:extLst>
            <a:ext uri="{FF2B5EF4-FFF2-40B4-BE49-F238E27FC236}">
              <a16:creationId xmlns:a16="http://schemas.microsoft.com/office/drawing/2014/main" id="{AF41463B-A2A1-4865-B9E5-9005D18CB1AE}"/>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30" name="グループ化 41">
          <a:extLst>
            <a:ext uri="{FF2B5EF4-FFF2-40B4-BE49-F238E27FC236}">
              <a16:creationId xmlns:a16="http://schemas.microsoft.com/office/drawing/2014/main" id="{9DBDF990-4A7B-4F83-B513-6D2D6EE42687}"/>
            </a:ext>
          </a:extLst>
        </xdr:cNvPr>
        <xdr:cNvGrpSpPr>
          <a:grpSpLocks/>
        </xdr:cNvGrpSpPr>
      </xdr:nvGrpSpPr>
      <xdr:grpSpPr bwMode="auto">
        <a:xfrm>
          <a:off x="1478280" y="1984030"/>
          <a:ext cx="393845" cy="579556"/>
          <a:chOff x="1447800" y="2179320"/>
          <a:chExt cx="388620" cy="632460"/>
        </a:xfrm>
      </xdr:grpSpPr>
      <xdr:cxnSp macro="">
        <xdr:nvCxnSpPr>
          <xdr:cNvPr id="31" name="直線コネクタ 30">
            <a:extLst>
              <a:ext uri="{FF2B5EF4-FFF2-40B4-BE49-F238E27FC236}">
                <a16:creationId xmlns:a16="http://schemas.microsoft.com/office/drawing/2014/main" id="{072BC8A3-6311-CCFC-1010-BE4F03E68B7A}"/>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5740" name="直線コネクタ 945739">
            <a:extLst>
              <a:ext uri="{FF2B5EF4-FFF2-40B4-BE49-F238E27FC236}">
                <a16:creationId xmlns:a16="http://schemas.microsoft.com/office/drawing/2014/main" id="{47A81208-5B22-E5EF-53D1-613236A7C22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5741" name="直線コネクタ 945740">
            <a:extLst>
              <a:ext uri="{FF2B5EF4-FFF2-40B4-BE49-F238E27FC236}">
                <a16:creationId xmlns:a16="http://schemas.microsoft.com/office/drawing/2014/main" id="{551CD6E8-E2AB-FEA3-905B-14C0480F67DF}"/>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42" name="Line 5">
          <a:extLst>
            <a:ext uri="{FF2B5EF4-FFF2-40B4-BE49-F238E27FC236}">
              <a16:creationId xmlns:a16="http://schemas.microsoft.com/office/drawing/2014/main" id="{903203F7-234C-4C26-871A-084F0BFB28D9}"/>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43" name="Line 5">
          <a:extLst>
            <a:ext uri="{FF2B5EF4-FFF2-40B4-BE49-F238E27FC236}">
              <a16:creationId xmlns:a16="http://schemas.microsoft.com/office/drawing/2014/main" id="{5A7A871A-F7FF-4501-BA93-9D0670234C09}"/>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44" name="Line 224">
          <a:extLst>
            <a:ext uri="{FF2B5EF4-FFF2-40B4-BE49-F238E27FC236}">
              <a16:creationId xmlns:a16="http://schemas.microsoft.com/office/drawing/2014/main" id="{11962189-6281-4F73-BE4A-80F4643F5E23}"/>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45" name="Line 1">
          <a:extLst>
            <a:ext uri="{FF2B5EF4-FFF2-40B4-BE49-F238E27FC236}">
              <a16:creationId xmlns:a16="http://schemas.microsoft.com/office/drawing/2014/main" id="{B83EAB53-A1B3-45A9-96D3-4DFCF7753A12}"/>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46" name="Line 1">
          <a:extLst>
            <a:ext uri="{FF2B5EF4-FFF2-40B4-BE49-F238E27FC236}">
              <a16:creationId xmlns:a16="http://schemas.microsoft.com/office/drawing/2014/main" id="{82A45749-769F-4E3A-8553-A3C79EEB7439}"/>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78280" y="2019082"/>
          <a:ext cx="393845" cy="570412"/>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41A644A9-8E2F-46E7-8C4B-DAD92D18011A}"/>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0B3E701F-A34E-4EC6-8881-82E7CA30F542}"/>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27F91360-83D0-44FF-8533-781F9F111B28}"/>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56B4C8B8-0A71-46EE-A6A4-0B24CC82EFC2}"/>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0D8087AB-F71B-4B20-A962-5C61D6A24D88}"/>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194C5420-A768-42B5-BDA3-BC0DE576EE8C}"/>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F13544E4-5013-4D1E-8B20-6BCDA50775F5}"/>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5642F15E-977E-4546-B726-5BD1320280DE}"/>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C8C5A4EB-6082-43DB-980F-B9615FCF736C}"/>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87486041-7F57-4E23-988B-160C05AB438C}"/>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34CD1EEE-0FD2-4254-B56A-8A4AB1D978D8}"/>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EBB3934C-DEBB-489B-90AB-F235557D4D0A}"/>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2CCA4A46-4777-48E5-8278-85EFB36B1EF4}"/>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8">
          <a:extLst>
            <a:ext uri="{FF2B5EF4-FFF2-40B4-BE49-F238E27FC236}">
              <a16:creationId xmlns:a16="http://schemas.microsoft.com/office/drawing/2014/main" id="{E5AE91B2-96E2-4769-BF6F-B6F501A30CBD}"/>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6">
          <a:extLst>
            <a:ext uri="{FF2B5EF4-FFF2-40B4-BE49-F238E27FC236}">
              <a16:creationId xmlns:a16="http://schemas.microsoft.com/office/drawing/2014/main" id="{548409C7-D6AD-4BE1-B5B6-7B08FA70FD09}"/>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9">
          <a:extLst>
            <a:ext uri="{FF2B5EF4-FFF2-40B4-BE49-F238E27FC236}">
              <a16:creationId xmlns:a16="http://schemas.microsoft.com/office/drawing/2014/main" id="{B6B82C12-F97E-499C-8D97-1432B8B968CF}"/>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7">
          <a:extLst>
            <a:ext uri="{FF2B5EF4-FFF2-40B4-BE49-F238E27FC236}">
              <a16:creationId xmlns:a16="http://schemas.microsoft.com/office/drawing/2014/main" id="{1ACCEF97-5D06-41D2-B0F7-B4A2463075C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40">
          <a:extLst>
            <a:ext uri="{FF2B5EF4-FFF2-40B4-BE49-F238E27FC236}">
              <a16:creationId xmlns:a16="http://schemas.microsoft.com/office/drawing/2014/main" id="{A446E0B0-A693-40DE-8289-E6D10E906A9A}"/>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8">
          <a:extLst>
            <a:ext uri="{FF2B5EF4-FFF2-40B4-BE49-F238E27FC236}">
              <a16:creationId xmlns:a16="http://schemas.microsoft.com/office/drawing/2014/main" id="{406B4292-5EDB-4746-91D9-7FA2447F6D9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1">
          <a:extLst>
            <a:ext uri="{FF2B5EF4-FFF2-40B4-BE49-F238E27FC236}">
              <a16:creationId xmlns:a16="http://schemas.microsoft.com/office/drawing/2014/main" id="{6ACB0F9C-5A1A-4F95-8AB1-7597FA04B39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9">
          <a:extLst>
            <a:ext uri="{FF2B5EF4-FFF2-40B4-BE49-F238E27FC236}">
              <a16:creationId xmlns:a16="http://schemas.microsoft.com/office/drawing/2014/main" id="{0A58A1DF-FB1C-4547-B858-D5B352034DC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2">
          <a:extLst>
            <a:ext uri="{FF2B5EF4-FFF2-40B4-BE49-F238E27FC236}">
              <a16:creationId xmlns:a16="http://schemas.microsoft.com/office/drawing/2014/main" id="{218E3DDD-4656-4B03-B94E-7900907E1B27}"/>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9">
          <a:extLst>
            <a:ext uri="{FF2B5EF4-FFF2-40B4-BE49-F238E27FC236}">
              <a16:creationId xmlns:a16="http://schemas.microsoft.com/office/drawing/2014/main" id="{0716FBDF-EF56-4099-B743-175CF0944B0F}"/>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10">
          <a:extLst>
            <a:ext uri="{FF2B5EF4-FFF2-40B4-BE49-F238E27FC236}">
              <a16:creationId xmlns:a16="http://schemas.microsoft.com/office/drawing/2014/main" id="{DD0FE879-C52D-499A-9FE2-30C5B12B7576}"/>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26" name="AutoShape 212">
          <a:extLst>
            <a:ext uri="{FF2B5EF4-FFF2-40B4-BE49-F238E27FC236}">
              <a16:creationId xmlns:a16="http://schemas.microsoft.com/office/drawing/2014/main" id="{C322EC53-0825-4A95-9842-F8768E140B6B}"/>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27" name="Line 213">
          <a:extLst>
            <a:ext uri="{FF2B5EF4-FFF2-40B4-BE49-F238E27FC236}">
              <a16:creationId xmlns:a16="http://schemas.microsoft.com/office/drawing/2014/main" id="{5CE3C319-6B84-47B2-BD16-2AEC4B4FCFD6}"/>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8" name="Line 224">
          <a:extLst>
            <a:ext uri="{FF2B5EF4-FFF2-40B4-BE49-F238E27FC236}">
              <a16:creationId xmlns:a16="http://schemas.microsoft.com/office/drawing/2014/main" id="{A6362378-D1EA-43EC-8251-3DBF8FABFA74}"/>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29" name="Line 222">
          <a:extLst>
            <a:ext uri="{FF2B5EF4-FFF2-40B4-BE49-F238E27FC236}">
              <a16:creationId xmlns:a16="http://schemas.microsoft.com/office/drawing/2014/main" id="{21ED25D4-BE85-46C0-9818-5931B11EBEAD}"/>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30" name="グループ化 41">
          <a:extLst>
            <a:ext uri="{FF2B5EF4-FFF2-40B4-BE49-F238E27FC236}">
              <a16:creationId xmlns:a16="http://schemas.microsoft.com/office/drawing/2014/main" id="{3EE1E00A-B6EC-464E-B54C-0749C24BF984}"/>
            </a:ext>
          </a:extLst>
        </xdr:cNvPr>
        <xdr:cNvGrpSpPr>
          <a:grpSpLocks/>
        </xdr:cNvGrpSpPr>
      </xdr:nvGrpSpPr>
      <xdr:grpSpPr bwMode="auto">
        <a:xfrm>
          <a:off x="1478280" y="2019082"/>
          <a:ext cx="393845" cy="570412"/>
          <a:chOff x="1447800" y="2209800"/>
          <a:chExt cx="388620" cy="632460"/>
        </a:xfrm>
      </xdr:grpSpPr>
      <xdr:cxnSp macro="">
        <xdr:nvCxnSpPr>
          <xdr:cNvPr id="31" name="直線コネクタ 30">
            <a:extLst>
              <a:ext uri="{FF2B5EF4-FFF2-40B4-BE49-F238E27FC236}">
                <a16:creationId xmlns:a16="http://schemas.microsoft.com/office/drawing/2014/main" id="{BC22692D-3E02-0AA2-F797-8C002E874675}"/>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6754" name="直線コネクタ 946753">
            <a:extLst>
              <a:ext uri="{FF2B5EF4-FFF2-40B4-BE49-F238E27FC236}">
                <a16:creationId xmlns:a16="http://schemas.microsoft.com/office/drawing/2014/main" id="{F44EBFB0-5649-0F79-767E-F05224D3AAFF}"/>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6755" name="直線コネクタ 946754">
            <a:extLst>
              <a:ext uri="{FF2B5EF4-FFF2-40B4-BE49-F238E27FC236}">
                <a16:creationId xmlns:a16="http://schemas.microsoft.com/office/drawing/2014/main" id="{42CE7F37-219D-4871-3F1B-4140CC42BADC}"/>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56" name="Line 5">
          <a:extLst>
            <a:ext uri="{FF2B5EF4-FFF2-40B4-BE49-F238E27FC236}">
              <a16:creationId xmlns:a16="http://schemas.microsoft.com/office/drawing/2014/main" id="{B2C50885-6457-4A0E-87BF-6DA91ABEBEFB}"/>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7" name="Line 5">
          <a:extLst>
            <a:ext uri="{FF2B5EF4-FFF2-40B4-BE49-F238E27FC236}">
              <a16:creationId xmlns:a16="http://schemas.microsoft.com/office/drawing/2014/main" id="{00AD62DC-E649-4D9B-88B8-B5FC51D4A638}"/>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8" name="Line 224">
          <a:extLst>
            <a:ext uri="{FF2B5EF4-FFF2-40B4-BE49-F238E27FC236}">
              <a16:creationId xmlns:a16="http://schemas.microsoft.com/office/drawing/2014/main" id="{1DC52B76-41AE-4334-8514-8191F3A5CDC1}"/>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9" name="Line 1">
          <a:extLst>
            <a:ext uri="{FF2B5EF4-FFF2-40B4-BE49-F238E27FC236}">
              <a16:creationId xmlns:a16="http://schemas.microsoft.com/office/drawing/2014/main" id="{0B755B6D-F888-4440-B6F6-868FFBE05FD7}"/>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60" name="Line 1">
          <a:extLst>
            <a:ext uri="{FF2B5EF4-FFF2-40B4-BE49-F238E27FC236}">
              <a16:creationId xmlns:a16="http://schemas.microsoft.com/office/drawing/2014/main" id="{F1F0B076-471F-426F-94EC-B98FFB64AD25}"/>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83C5667E-531D-471C-B971-42010568E666}"/>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D22A71CF-02B8-4744-8C09-5495265F3FC7}"/>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15EDCDD8-2393-45E9-87C1-C01A0BACE02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0799CE51-76B3-44A5-8E27-10498B11207D}"/>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DCB02786-99E1-4A4D-9372-A012A67C00D4}"/>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5F094004-859E-4C97-8D0B-826B23510116}"/>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19BB65BD-4CA6-4937-BE1E-BC427F6E8227}"/>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295BF3CB-FB6E-4EBE-94A1-2FD20A3E20E7}"/>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252BEF1A-67B8-49E2-A603-927804A05094}"/>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0F26C093-A99C-43B9-BCFA-594DB7B7019F}"/>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67935E1E-AC8A-4A64-AE7F-A26A28B2DFC5}"/>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8665C1B5-A9CB-437A-88E1-295D7D1AF101}"/>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4F9F95CA-DE94-4F44-86F7-FDE4C3259155}"/>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7">
          <a:extLst>
            <a:ext uri="{FF2B5EF4-FFF2-40B4-BE49-F238E27FC236}">
              <a16:creationId xmlns:a16="http://schemas.microsoft.com/office/drawing/2014/main" id="{A7EE8592-C5DE-432B-80A7-A325E1D17216}"/>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5">
          <a:extLst>
            <a:ext uri="{FF2B5EF4-FFF2-40B4-BE49-F238E27FC236}">
              <a16:creationId xmlns:a16="http://schemas.microsoft.com/office/drawing/2014/main" id="{A295EA50-14B7-416C-B1ED-A11068465A3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8">
          <a:extLst>
            <a:ext uri="{FF2B5EF4-FFF2-40B4-BE49-F238E27FC236}">
              <a16:creationId xmlns:a16="http://schemas.microsoft.com/office/drawing/2014/main" id="{C892C5D3-8C14-4A11-BC94-FE50644BA30A}"/>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6">
          <a:extLst>
            <a:ext uri="{FF2B5EF4-FFF2-40B4-BE49-F238E27FC236}">
              <a16:creationId xmlns:a16="http://schemas.microsoft.com/office/drawing/2014/main" id="{BEFB2066-5DA1-4E3F-B587-C739FD3206F1}"/>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39">
          <a:extLst>
            <a:ext uri="{FF2B5EF4-FFF2-40B4-BE49-F238E27FC236}">
              <a16:creationId xmlns:a16="http://schemas.microsoft.com/office/drawing/2014/main" id="{6BCCC8EC-F360-4321-8448-A6365C090156}"/>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7">
          <a:extLst>
            <a:ext uri="{FF2B5EF4-FFF2-40B4-BE49-F238E27FC236}">
              <a16:creationId xmlns:a16="http://schemas.microsoft.com/office/drawing/2014/main" id="{54C13FF8-8746-4AE0-9320-0E4AD77DA115}"/>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0">
          <a:extLst>
            <a:ext uri="{FF2B5EF4-FFF2-40B4-BE49-F238E27FC236}">
              <a16:creationId xmlns:a16="http://schemas.microsoft.com/office/drawing/2014/main" id="{8F8795E6-640A-45F7-8A11-9EA946B66072}"/>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8">
          <a:extLst>
            <a:ext uri="{FF2B5EF4-FFF2-40B4-BE49-F238E27FC236}">
              <a16:creationId xmlns:a16="http://schemas.microsoft.com/office/drawing/2014/main" id="{B406E7CD-7C55-47A8-B1F4-2F5064A5FBCE}"/>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1">
          <a:extLst>
            <a:ext uri="{FF2B5EF4-FFF2-40B4-BE49-F238E27FC236}">
              <a16:creationId xmlns:a16="http://schemas.microsoft.com/office/drawing/2014/main" id="{A63C4E2D-6B7E-4EF5-8594-D0A48B9E89FA}"/>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8">
          <a:extLst>
            <a:ext uri="{FF2B5EF4-FFF2-40B4-BE49-F238E27FC236}">
              <a16:creationId xmlns:a16="http://schemas.microsoft.com/office/drawing/2014/main" id="{4BA69322-4F6B-4327-A2DA-614B9454ABDB}"/>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09">
          <a:extLst>
            <a:ext uri="{FF2B5EF4-FFF2-40B4-BE49-F238E27FC236}">
              <a16:creationId xmlns:a16="http://schemas.microsoft.com/office/drawing/2014/main" id="{7010BC43-E40F-412E-B6CF-6114F24AC651}"/>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26" name="AutoShape 211">
          <a:extLst>
            <a:ext uri="{FF2B5EF4-FFF2-40B4-BE49-F238E27FC236}">
              <a16:creationId xmlns:a16="http://schemas.microsoft.com/office/drawing/2014/main" id="{381EB256-24EC-4E24-865F-40E84D9D7521}"/>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27" name="Line 212">
          <a:extLst>
            <a:ext uri="{FF2B5EF4-FFF2-40B4-BE49-F238E27FC236}">
              <a16:creationId xmlns:a16="http://schemas.microsoft.com/office/drawing/2014/main" id="{E8505675-7469-4881-8BCB-26A326847E7B}"/>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28" name="Line 223">
          <a:extLst>
            <a:ext uri="{FF2B5EF4-FFF2-40B4-BE49-F238E27FC236}">
              <a16:creationId xmlns:a16="http://schemas.microsoft.com/office/drawing/2014/main" id="{B3D42C38-BA05-4CE6-9545-7647A3AABDC4}"/>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29" name="Line 221">
          <a:extLst>
            <a:ext uri="{FF2B5EF4-FFF2-40B4-BE49-F238E27FC236}">
              <a16:creationId xmlns:a16="http://schemas.microsoft.com/office/drawing/2014/main" id="{DC4945BD-E0F7-4BDC-9385-C7C1C585ABEF}"/>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30" name="グループ化 41">
          <a:extLst>
            <a:ext uri="{FF2B5EF4-FFF2-40B4-BE49-F238E27FC236}">
              <a16:creationId xmlns:a16="http://schemas.microsoft.com/office/drawing/2014/main" id="{F0C1608E-3B6B-40C3-8920-9A2DF2693344}"/>
            </a:ext>
          </a:extLst>
        </xdr:cNvPr>
        <xdr:cNvGrpSpPr>
          <a:grpSpLocks/>
        </xdr:cNvGrpSpPr>
      </xdr:nvGrpSpPr>
      <xdr:grpSpPr bwMode="auto">
        <a:xfrm>
          <a:off x="1478280" y="2009938"/>
          <a:ext cx="393845" cy="579556"/>
          <a:chOff x="1447800" y="2202180"/>
          <a:chExt cx="388620" cy="632460"/>
        </a:xfrm>
      </xdr:grpSpPr>
      <xdr:cxnSp macro="">
        <xdr:nvCxnSpPr>
          <xdr:cNvPr id="31" name="直線コネクタ 30">
            <a:extLst>
              <a:ext uri="{FF2B5EF4-FFF2-40B4-BE49-F238E27FC236}">
                <a16:creationId xmlns:a16="http://schemas.microsoft.com/office/drawing/2014/main" id="{63B39798-550C-F8ED-4CC9-D58A6840D83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7712" name="直線コネクタ 947711">
            <a:extLst>
              <a:ext uri="{FF2B5EF4-FFF2-40B4-BE49-F238E27FC236}">
                <a16:creationId xmlns:a16="http://schemas.microsoft.com/office/drawing/2014/main" id="{4580C719-40E6-4DAF-588A-D7CAC30A529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7713" name="直線コネクタ 947712">
            <a:extLst>
              <a:ext uri="{FF2B5EF4-FFF2-40B4-BE49-F238E27FC236}">
                <a16:creationId xmlns:a16="http://schemas.microsoft.com/office/drawing/2014/main" id="{B3B8AB4E-4F24-B9E0-193E-8586E61557BA}"/>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14" name="Line 5">
          <a:extLst>
            <a:ext uri="{FF2B5EF4-FFF2-40B4-BE49-F238E27FC236}">
              <a16:creationId xmlns:a16="http://schemas.microsoft.com/office/drawing/2014/main" id="{4D4D744C-9687-4DC4-B786-A13DD2E96983}"/>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15" name="Line 5">
          <a:extLst>
            <a:ext uri="{FF2B5EF4-FFF2-40B4-BE49-F238E27FC236}">
              <a16:creationId xmlns:a16="http://schemas.microsoft.com/office/drawing/2014/main" id="{079AC2FD-40A0-40B1-886E-5EC1A18E23AC}"/>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16" name="Line 223">
          <a:extLst>
            <a:ext uri="{FF2B5EF4-FFF2-40B4-BE49-F238E27FC236}">
              <a16:creationId xmlns:a16="http://schemas.microsoft.com/office/drawing/2014/main" id="{09FF30B5-4FCC-4FF4-B538-C4E6E394A9C9}"/>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17" name="Line 1">
          <a:extLst>
            <a:ext uri="{FF2B5EF4-FFF2-40B4-BE49-F238E27FC236}">
              <a16:creationId xmlns:a16="http://schemas.microsoft.com/office/drawing/2014/main" id="{96F9C155-E6B4-4A1F-95AD-D7E963511864}"/>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18" name="Line 1">
          <a:extLst>
            <a:ext uri="{FF2B5EF4-FFF2-40B4-BE49-F238E27FC236}">
              <a16:creationId xmlns:a16="http://schemas.microsoft.com/office/drawing/2014/main" id="{DFDA8308-5D7C-472B-8C9D-BB16B01ED0D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78280" y="1993174"/>
          <a:ext cx="393845" cy="579556"/>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2EA35D6D-1705-48F0-ADF6-6548A06A3352}"/>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CC425351-0173-4D5B-8536-5D88B120135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03FE5CAB-EFE3-4D5A-B2C0-1971088BFDAA}"/>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9F82673B-8655-4D24-83D6-CD7816DDC2FF}"/>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CFEB02C4-3AC6-4C8A-8F81-5B9BB2EA2C9D}"/>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2051E14F-DA44-4E2F-9948-7BD55C0414AE}"/>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10C429F6-5EAC-4A73-B69C-D79A6291EC12}"/>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A5FADC83-C27B-4274-BE75-CE95E682BB1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E1142D51-23B8-4311-82EE-7BA731A39813}"/>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3EF6CBDD-9199-45BD-B8A5-F5E8C1D1463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F9D07F78-4168-4B6E-8092-DABDBA4E2ABD}"/>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04BF2A66-C8BA-44DF-978B-8D13CCE6E53B}"/>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183F50AE-2C7E-4CDD-AB13-11943E37CB8D}"/>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8">
          <a:extLst>
            <a:ext uri="{FF2B5EF4-FFF2-40B4-BE49-F238E27FC236}">
              <a16:creationId xmlns:a16="http://schemas.microsoft.com/office/drawing/2014/main" id="{350B4ED7-D428-480B-9DCF-A5B6097101A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6">
          <a:extLst>
            <a:ext uri="{FF2B5EF4-FFF2-40B4-BE49-F238E27FC236}">
              <a16:creationId xmlns:a16="http://schemas.microsoft.com/office/drawing/2014/main" id="{C3D2B750-C953-477E-806B-E7D7B73D72EB}"/>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9">
          <a:extLst>
            <a:ext uri="{FF2B5EF4-FFF2-40B4-BE49-F238E27FC236}">
              <a16:creationId xmlns:a16="http://schemas.microsoft.com/office/drawing/2014/main" id="{8B4C9127-26E5-4498-92FB-FFD7CD729BC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7">
          <a:extLst>
            <a:ext uri="{FF2B5EF4-FFF2-40B4-BE49-F238E27FC236}">
              <a16:creationId xmlns:a16="http://schemas.microsoft.com/office/drawing/2014/main" id="{801ED491-FCCD-4240-A45A-4D501836B6E9}"/>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40">
          <a:extLst>
            <a:ext uri="{FF2B5EF4-FFF2-40B4-BE49-F238E27FC236}">
              <a16:creationId xmlns:a16="http://schemas.microsoft.com/office/drawing/2014/main" id="{197F377C-F648-44AA-B19A-8EF267B47DD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8">
          <a:extLst>
            <a:ext uri="{FF2B5EF4-FFF2-40B4-BE49-F238E27FC236}">
              <a16:creationId xmlns:a16="http://schemas.microsoft.com/office/drawing/2014/main" id="{6B950002-6F53-4BEA-8BF7-4BD5462CD128}"/>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1">
          <a:extLst>
            <a:ext uri="{FF2B5EF4-FFF2-40B4-BE49-F238E27FC236}">
              <a16:creationId xmlns:a16="http://schemas.microsoft.com/office/drawing/2014/main" id="{499DE60E-6708-4CBC-A303-D25008CC8B0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9">
          <a:extLst>
            <a:ext uri="{FF2B5EF4-FFF2-40B4-BE49-F238E27FC236}">
              <a16:creationId xmlns:a16="http://schemas.microsoft.com/office/drawing/2014/main" id="{CE507B16-CFF1-413D-82DE-B74E3B6137BC}"/>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2">
          <a:extLst>
            <a:ext uri="{FF2B5EF4-FFF2-40B4-BE49-F238E27FC236}">
              <a16:creationId xmlns:a16="http://schemas.microsoft.com/office/drawing/2014/main" id="{9D4A0208-605A-44C8-8FA8-9BF1D4B7F3D2}"/>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9">
          <a:extLst>
            <a:ext uri="{FF2B5EF4-FFF2-40B4-BE49-F238E27FC236}">
              <a16:creationId xmlns:a16="http://schemas.microsoft.com/office/drawing/2014/main" id="{83A2DA75-1426-4082-8F32-476386B1482D}"/>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10">
          <a:extLst>
            <a:ext uri="{FF2B5EF4-FFF2-40B4-BE49-F238E27FC236}">
              <a16:creationId xmlns:a16="http://schemas.microsoft.com/office/drawing/2014/main" id="{0E0FA314-BD65-45A3-8FF8-46C5E9B0B4F8}"/>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26" name="AutoShape 212">
          <a:extLst>
            <a:ext uri="{FF2B5EF4-FFF2-40B4-BE49-F238E27FC236}">
              <a16:creationId xmlns:a16="http://schemas.microsoft.com/office/drawing/2014/main" id="{0F17FE71-97D8-4BC2-9AD6-3408976BCA5C}"/>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27" name="Line 213">
          <a:extLst>
            <a:ext uri="{FF2B5EF4-FFF2-40B4-BE49-F238E27FC236}">
              <a16:creationId xmlns:a16="http://schemas.microsoft.com/office/drawing/2014/main" id="{FA44970E-BDEC-482C-845A-D74FD42DCC6C}"/>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28" name="Line 224">
          <a:extLst>
            <a:ext uri="{FF2B5EF4-FFF2-40B4-BE49-F238E27FC236}">
              <a16:creationId xmlns:a16="http://schemas.microsoft.com/office/drawing/2014/main" id="{1E86C136-78FA-4CC6-9F3A-B99D8270652F}"/>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29" name="Line 222">
          <a:extLst>
            <a:ext uri="{FF2B5EF4-FFF2-40B4-BE49-F238E27FC236}">
              <a16:creationId xmlns:a16="http://schemas.microsoft.com/office/drawing/2014/main" id="{E7B14A72-01E7-410B-B73A-B5CFA666562E}"/>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30" name="グループ化 41">
          <a:extLst>
            <a:ext uri="{FF2B5EF4-FFF2-40B4-BE49-F238E27FC236}">
              <a16:creationId xmlns:a16="http://schemas.microsoft.com/office/drawing/2014/main" id="{9A7585D0-0FAC-42FF-8F1B-800AEE26E2C3}"/>
            </a:ext>
          </a:extLst>
        </xdr:cNvPr>
        <xdr:cNvGrpSpPr>
          <a:grpSpLocks/>
        </xdr:cNvGrpSpPr>
      </xdr:nvGrpSpPr>
      <xdr:grpSpPr bwMode="auto">
        <a:xfrm>
          <a:off x="1478280" y="1993174"/>
          <a:ext cx="393845" cy="579556"/>
          <a:chOff x="1447800" y="2186940"/>
          <a:chExt cx="388620" cy="632460"/>
        </a:xfrm>
      </xdr:grpSpPr>
      <xdr:cxnSp macro="">
        <xdr:nvCxnSpPr>
          <xdr:cNvPr id="31" name="直線コネクタ 30">
            <a:extLst>
              <a:ext uri="{FF2B5EF4-FFF2-40B4-BE49-F238E27FC236}">
                <a16:creationId xmlns:a16="http://schemas.microsoft.com/office/drawing/2014/main" id="{BBB86FBB-2ED4-E3F5-B23B-A59BDD02951A}"/>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39552" name="直線コネクタ 939551">
            <a:extLst>
              <a:ext uri="{FF2B5EF4-FFF2-40B4-BE49-F238E27FC236}">
                <a16:creationId xmlns:a16="http://schemas.microsoft.com/office/drawing/2014/main" id="{A54C18D1-2BAF-270A-BB48-631376003EED}"/>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39553" name="直線コネクタ 939552">
            <a:extLst>
              <a:ext uri="{FF2B5EF4-FFF2-40B4-BE49-F238E27FC236}">
                <a16:creationId xmlns:a16="http://schemas.microsoft.com/office/drawing/2014/main" id="{3F15B7CA-A237-D435-0853-6301D9B367EC}"/>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54" name="Line 5">
          <a:extLst>
            <a:ext uri="{FF2B5EF4-FFF2-40B4-BE49-F238E27FC236}">
              <a16:creationId xmlns:a16="http://schemas.microsoft.com/office/drawing/2014/main" id="{8163F094-EAB9-4426-9A0E-177911226AE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55" name="Line 5">
          <a:extLst>
            <a:ext uri="{FF2B5EF4-FFF2-40B4-BE49-F238E27FC236}">
              <a16:creationId xmlns:a16="http://schemas.microsoft.com/office/drawing/2014/main" id="{88197FA1-4C42-495D-A9A8-793D13E01C8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56" name="Line 224">
          <a:extLst>
            <a:ext uri="{FF2B5EF4-FFF2-40B4-BE49-F238E27FC236}">
              <a16:creationId xmlns:a16="http://schemas.microsoft.com/office/drawing/2014/main" id="{D5044AB7-979E-42FE-BF2E-74749C172BD6}"/>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57" name="Line 1">
          <a:extLst>
            <a:ext uri="{FF2B5EF4-FFF2-40B4-BE49-F238E27FC236}">
              <a16:creationId xmlns:a16="http://schemas.microsoft.com/office/drawing/2014/main" id="{FA855728-F3CB-4A6B-BD58-BA4817B76DA3}"/>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58" name="Line 1">
          <a:extLst>
            <a:ext uri="{FF2B5EF4-FFF2-40B4-BE49-F238E27FC236}">
              <a16:creationId xmlns:a16="http://schemas.microsoft.com/office/drawing/2014/main" id="{94DD777B-B771-404B-BBAC-F421A9B85A1A}"/>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8280" y="1993174"/>
          <a:ext cx="393845" cy="579556"/>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24990A6B-1CD5-4965-9BA0-9F4B500ECDFB}"/>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916F0C00-FCDC-4D86-8C4A-83FD6CF3C241}"/>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ED75032C-3D7D-4FBA-ADF8-D4B2D98F667F}"/>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D91BF8C9-4E47-48C6-99DD-8A6C25F8D486}"/>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540AAF06-76DF-4F9F-AB0C-1A6B72E570EF}"/>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08B1DBCF-121D-4135-8F22-549C33F9FDC2}"/>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73772BEC-FB8B-4496-992D-9AE1E91FFDB8}"/>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338B8577-0012-4539-848D-D03EF4AAC61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F3CF6010-8A12-4241-8FCC-83E7E34EED5D}"/>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BE5ADE1A-7EE9-435A-86A2-8C7CE1B145B6}"/>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AAE38FBF-3E10-442F-BAFB-639C1F98C73B}"/>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848D2EAE-84F7-4DFC-A25F-E7D97CA15C33}"/>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FD2272A6-C8B8-4032-B331-E4EB25548238}"/>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7">
          <a:extLst>
            <a:ext uri="{FF2B5EF4-FFF2-40B4-BE49-F238E27FC236}">
              <a16:creationId xmlns:a16="http://schemas.microsoft.com/office/drawing/2014/main" id="{CC28B92F-EE6C-4B55-852D-022D736853C6}"/>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5">
          <a:extLst>
            <a:ext uri="{FF2B5EF4-FFF2-40B4-BE49-F238E27FC236}">
              <a16:creationId xmlns:a16="http://schemas.microsoft.com/office/drawing/2014/main" id="{D71F17ED-2801-47DC-A183-6520A1C007B9}"/>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8">
          <a:extLst>
            <a:ext uri="{FF2B5EF4-FFF2-40B4-BE49-F238E27FC236}">
              <a16:creationId xmlns:a16="http://schemas.microsoft.com/office/drawing/2014/main" id="{F9A2B3E5-B3FA-489F-9DC0-B29003638C6F}"/>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6">
          <a:extLst>
            <a:ext uri="{FF2B5EF4-FFF2-40B4-BE49-F238E27FC236}">
              <a16:creationId xmlns:a16="http://schemas.microsoft.com/office/drawing/2014/main" id="{A6E74734-88C2-4F0A-94EB-AF5D436BBC48}"/>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39">
          <a:extLst>
            <a:ext uri="{FF2B5EF4-FFF2-40B4-BE49-F238E27FC236}">
              <a16:creationId xmlns:a16="http://schemas.microsoft.com/office/drawing/2014/main" id="{A9334C54-9ED0-489C-B2B5-0A63B2C469E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7">
          <a:extLst>
            <a:ext uri="{FF2B5EF4-FFF2-40B4-BE49-F238E27FC236}">
              <a16:creationId xmlns:a16="http://schemas.microsoft.com/office/drawing/2014/main" id="{2E555063-697C-465D-9DCE-3F100F89F843}"/>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0">
          <a:extLst>
            <a:ext uri="{FF2B5EF4-FFF2-40B4-BE49-F238E27FC236}">
              <a16:creationId xmlns:a16="http://schemas.microsoft.com/office/drawing/2014/main" id="{DC00FBFB-C95C-4F9B-ADAC-D8DA90DF19B4}"/>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8">
          <a:extLst>
            <a:ext uri="{FF2B5EF4-FFF2-40B4-BE49-F238E27FC236}">
              <a16:creationId xmlns:a16="http://schemas.microsoft.com/office/drawing/2014/main" id="{D29E7CBB-D00F-4783-95EB-5C527A7CA08D}"/>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1">
          <a:extLst>
            <a:ext uri="{FF2B5EF4-FFF2-40B4-BE49-F238E27FC236}">
              <a16:creationId xmlns:a16="http://schemas.microsoft.com/office/drawing/2014/main" id="{DF4BB5E7-DEDB-4A70-8116-73748E882402}"/>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8">
          <a:extLst>
            <a:ext uri="{FF2B5EF4-FFF2-40B4-BE49-F238E27FC236}">
              <a16:creationId xmlns:a16="http://schemas.microsoft.com/office/drawing/2014/main" id="{13DDD893-B0E2-4952-B1F4-B0DEA3B9B6B6}"/>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09">
          <a:extLst>
            <a:ext uri="{FF2B5EF4-FFF2-40B4-BE49-F238E27FC236}">
              <a16:creationId xmlns:a16="http://schemas.microsoft.com/office/drawing/2014/main" id="{495DAF2D-EDAA-42D4-80AC-84845FDE374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26" name="AutoShape 211">
          <a:extLst>
            <a:ext uri="{FF2B5EF4-FFF2-40B4-BE49-F238E27FC236}">
              <a16:creationId xmlns:a16="http://schemas.microsoft.com/office/drawing/2014/main" id="{77399EAD-F9F9-46E4-B128-C906D8706C14}"/>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27" name="Line 212">
          <a:extLst>
            <a:ext uri="{FF2B5EF4-FFF2-40B4-BE49-F238E27FC236}">
              <a16:creationId xmlns:a16="http://schemas.microsoft.com/office/drawing/2014/main" id="{E84267F0-72C3-4D3E-A8A4-C2B73B621484}"/>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28" name="Line 223">
          <a:extLst>
            <a:ext uri="{FF2B5EF4-FFF2-40B4-BE49-F238E27FC236}">
              <a16:creationId xmlns:a16="http://schemas.microsoft.com/office/drawing/2014/main" id="{762928C4-0759-4D52-84D3-57254484D3D8}"/>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29" name="Line 221">
          <a:extLst>
            <a:ext uri="{FF2B5EF4-FFF2-40B4-BE49-F238E27FC236}">
              <a16:creationId xmlns:a16="http://schemas.microsoft.com/office/drawing/2014/main" id="{9EF93CDF-690A-46CB-9378-573BDE22806F}"/>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30" name="グループ化 41">
          <a:extLst>
            <a:ext uri="{FF2B5EF4-FFF2-40B4-BE49-F238E27FC236}">
              <a16:creationId xmlns:a16="http://schemas.microsoft.com/office/drawing/2014/main" id="{E021BC38-6870-4ADF-8B75-E0EB86659D69}"/>
            </a:ext>
          </a:extLst>
        </xdr:cNvPr>
        <xdr:cNvGrpSpPr>
          <a:grpSpLocks/>
        </xdr:cNvGrpSpPr>
      </xdr:nvGrpSpPr>
      <xdr:grpSpPr bwMode="auto">
        <a:xfrm>
          <a:off x="1478280" y="1993174"/>
          <a:ext cx="393845" cy="579556"/>
          <a:chOff x="1447800" y="2186940"/>
          <a:chExt cx="388620" cy="632460"/>
        </a:xfrm>
      </xdr:grpSpPr>
      <xdr:cxnSp macro="">
        <xdr:nvCxnSpPr>
          <xdr:cNvPr id="31" name="直線コネクタ 30">
            <a:extLst>
              <a:ext uri="{FF2B5EF4-FFF2-40B4-BE49-F238E27FC236}">
                <a16:creationId xmlns:a16="http://schemas.microsoft.com/office/drawing/2014/main" id="{5DA14A68-987B-633D-77B2-B070B6CD72FA}"/>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38560" name="直線コネクタ 938559">
            <a:extLst>
              <a:ext uri="{FF2B5EF4-FFF2-40B4-BE49-F238E27FC236}">
                <a16:creationId xmlns:a16="http://schemas.microsoft.com/office/drawing/2014/main" id="{0B38801F-2C6E-D315-73F8-FAD7B8709A4B}"/>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38561" name="直線コネクタ 938560">
            <a:extLst>
              <a:ext uri="{FF2B5EF4-FFF2-40B4-BE49-F238E27FC236}">
                <a16:creationId xmlns:a16="http://schemas.microsoft.com/office/drawing/2014/main" id="{4451D6AD-0C5A-304C-CC6E-93DBD50CC517}"/>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562" name="Line 5">
          <a:extLst>
            <a:ext uri="{FF2B5EF4-FFF2-40B4-BE49-F238E27FC236}">
              <a16:creationId xmlns:a16="http://schemas.microsoft.com/office/drawing/2014/main" id="{39A1340F-E044-4AAE-ABE1-1FDB684E3616}"/>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563" name="Line 5">
          <a:extLst>
            <a:ext uri="{FF2B5EF4-FFF2-40B4-BE49-F238E27FC236}">
              <a16:creationId xmlns:a16="http://schemas.microsoft.com/office/drawing/2014/main" id="{94B3B748-E170-42DE-9C20-4E1A1E8A79F7}"/>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564" name="Line 223">
          <a:extLst>
            <a:ext uri="{FF2B5EF4-FFF2-40B4-BE49-F238E27FC236}">
              <a16:creationId xmlns:a16="http://schemas.microsoft.com/office/drawing/2014/main" id="{4CE07A86-71D3-423B-BEC3-765718D65A25}"/>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565" name="Line 1">
          <a:extLst>
            <a:ext uri="{FF2B5EF4-FFF2-40B4-BE49-F238E27FC236}">
              <a16:creationId xmlns:a16="http://schemas.microsoft.com/office/drawing/2014/main" id="{6E77DB2B-CCD7-47B2-A8E0-241A25D0C661}"/>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566" name="Line 1">
          <a:extLst>
            <a:ext uri="{FF2B5EF4-FFF2-40B4-BE49-F238E27FC236}">
              <a16:creationId xmlns:a16="http://schemas.microsoft.com/office/drawing/2014/main" id="{F5112BF7-0FB2-4AB0-8FCB-363EFA075A4A}"/>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8280" y="2009938"/>
          <a:ext cx="393845" cy="579556"/>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23</xdr:row>
      <xdr:rowOff>304800</xdr:rowOff>
    </xdr:from>
    <xdr:to>
      <xdr:col>9</xdr:col>
      <xdr:colOff>133350</xdr:colOff>
      <xdr:row>25</xdr:row>
      <xdr:rowOff>133350</xdr:rowOff>
    </xdr:to>
    <xdr:sp macro="" textlink="">
      <xdr:nvSpPr>
        <xdr:cNvPr id="2" name="Line 1">
          <a:extLst>
            <a:ext uri="{FF2B5EF4-FFF2-40B4-BE49-F238E27FC236}">
              <a16:creationId xmlns:a16="http://schemas.microsoft.com/office/drawing/2014/main" id="{130B51A5-2F88-46B5-A1C4-15F887EAECA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3" name="Line 2">
          <a:extLst>
            <a:ext uri="{FF2B5EF4-FFF2-40B4-BE49-F238E27FC236}">
              <a16:creationId xmlns:a16="http://schemas.microsoft.com/office/drawing/2014/main" id="{909CE313-EB5A-4C76-B9C5-0E06617DABF7}"/>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4" name="Line 3">
          <a:extLst>
            <a:ext uri="{FF2B5EF4-FFF2-40B4-BE49-F238E27FC236}">
              <a16:creationId xmlns:a16="http://schemas.microsoft.com/office/drawing/2014/main" id="{05109064-F93A-482B-BC21-184AA8111EFD}"/>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5" name="Line 4">
          <a:extLst>
            <a:ext uri="{FF2B5EF4-FFF2-40B4-BE49-F238E27FC236}">
              <a16:creationId xmlns:a16="http://schemas.microsoft.com/office/drawing/2014/main" id="{A3B6FCF9-CD92-486B-91EE-001D7D749625}"/>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6" name="Line 5">
          <a:extLst>
            <a:ext uri="{FF2B5EF4-FFF2-40B4-BE49-F238E27FC236}">
              <a16:creationId xmlns:a16="http://schemas.microsoft.com/office/drawing/2014/main" id="{41AB2372-6C63-4851-A4B8-ECE083BA04C4}"/>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7" name="Line 6">
          <a:extLst>
            <a:ext uri="{FF2B5EF4-FFF2-40B4-BE49-F238E27FC236}">
              <a16:creationId xmlns:a16="http://schemas.microsoft.com/office/drawing/2014/main" id="{CAF7195F-DCAE-4ADA-A2CA-08695E71F838}"/>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8" name="Line 7">
          <a:extLst>
            <a:ext uri="{FF2B5EF4-FFF2-40B4-BE49-F238E27FC236}">
              <a16:creationId xmlns:a16="http://schemas.microsoft.com/office/drawing/2014/main" id="{3032388D-6B0C-492B-B5AB-3D7D36021847}"/>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 name="Line 8">
          <a:extLst>
            <a:ext uri="{FF2B5EF4-FFF2-40B4-BE49-F238E27FC236}">
              <a16:creationId xmlns:a16="http://schemas.microsoft.com/office/drawing/2014/main" id="{C368843D-28BE-4051-AAEA-468BD46A3DF1}"/>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10" name="Line 9">
          <a:extLst>
            <a:ext uri="{FF2B5EF4-FFF2-40B4-BE49-F238E27FC236}">
              <a16:creationId xmlns:a16="http://schemas.microsoft.com/office/drawing/2014/main" id="{F2D5D3B8-75A1-438D-9CC6-119A339565DD}"/>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1" name="Line 16">
          <a:extLst>
            <a:ext uri="{FF2B5EF4-FFF2-40B4-BE49-F238E27FC236}">
              <a16:creationId xmlns:a16="http://schemas.microsoft.com/office/drawing/2014/main" id="{A1E84BEA-6F34-413B-B0B6-2E50663DC238}"/>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12" name="Line 27">
          <a:extLst>
            <a:ext uri="{FF2B5EF4-FFF2-40B4-BE49-F238E27FC236}">
              <a16:creationId xmlns:a16="http://schemas.microsoft.com/office/drawing/2014/main" id="{BC69ED89-D5B9-4353-918D-745049E40ABF}"/>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13" name="Line 28">
          <a:extLst>
            <a:ext uri="{FF2B5EF4-FFF2-40B4-BE49-F238E27FC236}">
              <a16:creationId xmlns:a16="http://schemas.microsoft.com/office/drawing/2014/main" id="{8FDCFFEB-616D-4BDA-A54A-8960D46B3E4E}"/>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14" name="Line 29">
          <a:extLst>
            <a:ext uri="{FF2B5EF4-FFF2-40B4-BE49-F238E27FC236}">
              <a16:creationId xmlns:a16="http://schemas.microsoft.com/office/drawing/2014/main" id="{AF0B0A90-5276-4554-97D3-E8AE364B2AA9}"/>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5" name="Line 77">
          <a:extLst>
            <a:ext uri="{FF2B5EF4-FFF2-40B4-BE49-F238E27FC236}">
              <a16:creationId xmlns:a16="http://schemas.microsoft.com/office/drawing/2014/main" id="{28EF63AC-14BF-48C4-B80A-A99BAE919468}"/>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6" name="Line 85">
          <a:extLst>
            <a:ext uri="{FF2B5EF4-FFF2-40B4-BE49-F238E27FC236}">
              <a16:creationId xmlns:a16="http://schemas.microsoft.com/office/drawing/2014/main" id="{67AB2E2C-023D-4192-93A3-B686FA2AB2C3}"/>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7" name="Line 108">
          <a:extLst>
            <a:ext uri="{FF2B5EF4-FFF2-40B4-BE49-F238E27FC236}">
              <a16:creationId xmlns:a16="http://schemas.microsoft.com/office/drawing/2014/main" id="{9245FAD7-5620-4266-9673-889639B9E5D5}"/>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18" name="Line 116">
          <a:extLst>
            <a:ext uri="{FF2B5EF4-FFF2-40B4-BE49-F238E27FC236}">
              <a16:creationId xmlns:a16="http://schemas.microsoft.com/office/drawing/2014/main" id="{0249E524-52DF-4CB9-8209-B898369F238F}"/>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19" name="Line 139">
          <a:extLst>
            <a:ext uri="{FF2B5EF4-FFF2-40B4-BE49-F238E27FC236}">
              <a16:creationId xmlns:a16="http://schemas.microsoft.com/office/drawing/2014/main" id="{05BA045F-5282-41B3-9E03-E5FD834070BB}"/>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0" name="Line 147">
          <a:extLst>
            <a:ext uri="{FF2B5EF4-FFF2-40B4-BE49-F238E27FC236}">
              <a16:creationId xmlns:a16="http://schemas.microsoft.com/office/drawing/2014/main" id="{4E9336B8-A78A-46EE-B667-EFCFD24AF947}"/>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1" name="Line 170">
          <a:extLst>
            <a:ext uri="{FF2B5EF4-FFF2-40B4-BE49-F238E27FC236}">
              <a16:creationId xmlns:a16="http://schemas.microsoft.com/office/drawing/2014/main" id="{D79FC853-E440-44BA-BDCF-DA5371B5F0DD}"/>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2" name="Line 178">
          <a:extLst>
            <a:ext uri="{FF2B5EF4-FFF2-40B4-BE49-F238E27FC236}">
              <a16:creationId xmlns:a16="http://schemas.microsoft.com/office/drawing/2014/main" id="{1E58B123-FCB5-4787-9846-186DF0D6A3C4}"/>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23" name="Line 201">
          <a:extLst>
            <a:ext uri="{FF2B5EF4-FFF2-40B4-BE49-F238E27FC236}">
              <a16:creationId xmlns:a16="http://schemas.microsoft.com/office/drawing/2014/main" id="{7F5F37F0-FEC6-44AA-B7E1-60C5752D63AA}"/>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24" name="AutoShape 208">
          <a:extLst>
            <a:ext uri="{FF2B5EF4-FFF2-40B4-BE49-F238E27FC236}">
              <a16:creationId xmlns:a16="http://schemas.microsoft.com/office/drawing/2014/main" id="{27101F38-B6EE-45DD-B27B-2F44AFC5D2B5}"/>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25" name="Line 209">
          <a:extLst>
            <a:ext uri="{FF2B5EF4-FFF2-40B4-BE49-F238E27FC236}">
              <a16:creationId xmlns:a16="http://schemas.microsoft.com/office/drawing/2014/main" id="{23F7D223-4CEF-4B2A-9AAF-4AC864F9DA2C}"/>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26" name="AutoShape 211">
          <a:extLst>
            <a:ext uri="{FF2B5EF4-FFF2-40B4-BE49-F238E27FC236}">
              <a16:creationId xmlns:a16="http://schemas.microsoft.com/office/drawing/2014/main" id="{095E8615-1928-4E6E-A7C8-0BB7EA169019}"/>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27" name="Line 212">
          <a:extLst>
            <a:ext uri="{FF2B5EF4-FFF2-40B4-BE49-F238E27FC236}">
              <a16:creationId xmlns:a16="http://schemas.microsoft.com/office/drawing/2014/main" id="{3ED687F7-3273-4AE1-AE2E-5E2BB16CDB9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28" name="Line 223">
          <a:extLst>
            <a:ext uri="{FF2B5EF4-FFF2-40B4-BE49-F238E27FC236}">
              <a16:creationId xmlns:a16="http://schemas.microsoft.com/office/drawing/2014/main" id="{01E7D2DE-1FDD-408F-B367-3C825AB78D79}"/>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29" name="Line 221">
          <a:extLst>
            <a:ext uri="{FF2B5EF4-FFF2-40B4-BE49-F238E27FC236}">
              <a16:creationId xmlns:a16="http://schemas.microsoft.com/office/drawing/2014/main" id="{494FC6A7-FA23-42A9-ABE9-0EB61369F373}"/>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30" name="グループ化 41">
          <a:extLst>
            <a:ext uri="{FF2B5EF4-FFF2-40B4-BE49-F238E27FC236}">
              <a16:creationId xmlns:a16="http://schemas.microsoft.com/office/drawing/2014/main" id="{8F4C9E06-A450-4552-98C3-5F4929068ADD}"/>
            </a:ext>
          </a:extLst>
        </xdr:cNvPr>
        <xdr:cNvGrpSpPr>
          <a:grpSpLocks/>
        </xdr:cNvGrpSpPr>
      </xdr:nvGrpSpPr>
      <xdr:grpSpPr bwMode="auto">
        <a:xfrm>
          <a:off x="1478280" y="2009938"/>
          <a:ext cx="393845" cy="579556"/>
          <a:chOff x="1447800" y="2202180"/>
          <a:chExt cx="388620" cy="632460"/>
        </a:xfrm>
      </xdr:grpSpPr>
      <xdr:cxnSp macro="">
        <xdr:nvCxnSpPr>
          <xdr:cNvPr id="31" name="直線コネクタ 30">
            <a:extLst>
              <a:ext uri="{FF2B5EF4-FFF2-40B4-BE49-F238E27FC236}">
                <a16:creationId xmlns:a16="http://schemas.microsoft.com/office/drawing/2014/main" id="{0AEE4924-C28B-A6A4-2793-F7C0E63028D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0576" name="直線コネクタ 940575">
            <a:extLst>
              <a:ext uri="{FF2B5EF4-FFF2-40B4-BE49-F238E27FC236}">
                <a16:creationId xmlns:a16="http://schemas.microsoft.com/office/drawing/2014/main" id="{472333F9-2C30-DF87-C828-4DD53D523079}"/>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940577" name="直線コネクタ 940576">
            <a:extLst>
              <a:ext uri="{FF2B5EF4-FFF2-40B4-BE49-F238E27FC236}">
                <a16:creationId xmlns:a16="http://schemas.microsoft.com/office/drawing/2014/main" id="{3C72F139-8585-8C29-9955-07CE0AFDBC95}"/>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578" name="Line 5">
          <a:extLst>
            <a:ext uri="{FF2B5EF4-FFF2-40B4-BE49-F238E27FC236}">
              <a16:creationId xmlns:a16="http://schemas.microsoft.com/office/drawing/2014/main" id="{75CFC59F-0D13-4A61-A4AE-E35C61A12AED}"/>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579" name="Line 5">
          <a:extLst>
            <a:ext uri="{FF2B5EF4-FFF2-40B4-BE49-F238E27FC236}">
              <a16:creationId xmlns:a16="http://schemas.microsoft.com/office/drawing/2014/main" id="{CF480A73-3D3E-49F4-83FB-5EB067DB6962}"/>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580" name="Line 223">
          <a:extLst>
            <a:ext uri="{FF2B5EF4-FFF2-40B4-BE49-F238E27FC236}">
              <a16:creationId xmlns:a16="http://schemas.microsoft.com/office/drawing/2014/main" id="{EE64150E-3CCA-4B33-808E-39302DF76B94}"/>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581" name="Line 1">
          <a:extLst>
            <a:ext uri="{FF2B5EF4-FFF2-40B4-BE49-F238E27FC236}">
              <a16:creationId xmlns:a16="http://schemas.microsoft.com/office/drawing/2014/main" id="{68E6AD29-2888-49DF-A332-FA63BDB3E48B}"/>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582" name="Line 1">
          <a:extLst>
            <a:ext uri="{FF2B5EF4-FFF2-40B4-BE49-F238E27FC236}">
              <a16:creationId xmlns:a16="http://schemas.microsoft.com/office/drawing/2014/main" id="{E6B1E407-3080-44B6-9741-34501054EDE3}"/>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zoomScale="115" zoomScaleNormal="115" zoomScaleSheetLayoutView="115" workbookViewId="0">
      <selection activeCell="G3" sqref="G3"/>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44</v>
      </c>
    </row>
    <row r="3" spans="1:25" ht="13.5" x14ac:dyDescent="0.15">
      <c r="C3" s="21" t="s">
        <v>151</v>
      </c>
    </row>
    <row r="4" spans="1:25" s="81" customFormat="1" ht="13.5" x14ac:dyDescent="0.15">
      <c r="A4" s="80"/>
      <c r="B4" s="80"/>
      <c r="C4" s="21" t="s">
        <v>411</v>
      </c>
      <c r="E4" s="98"/>
    </row>
    <row r="5" spans="1:25" s="355" customFormat="1" ht="13.5" x14ac:dyDescent="0.15">
      <c r="A5" s="354"/>
      <c r="B5" s="354"/>
      <c r="C5" s="358" t="s">
        <v>368</v>
      </c>
      <c r="E5" s="356"/>
    </row>
    <row r="6" spans="1:25" ht="13.5" x14ac:dyDescent="0.15">
      <c r="C6" s="21"/>
    </row>
    <row r="7" spans="1:25" ht="13.5" x14ac:dyDescent="0.15">
      <c r="C7" s="21" t="s">
        <v>2</v>
      </c>
      <c r="W7" s="21"/>
    </row>
    <row r="8" spans="1:25" s="355" customFormat="1" ht="13.5" x14ac:dyDescent="0.15">
      <c r="A8" s="354"/>
      <c r="B8" s="354"/>
      <c r="C8" s="358" t="s">
        <v>370</v>
      </c>
      <c r="D8" s="359"/>
      <c r="E8" s="359"/>
      <c r="F8" s="359"/>
      <c r="G8" s="359"/>
      <c r="H8" s="359"/>
      <c r="I8" s="359"/>
      <c r="J8" s="359"/>
      <c r="K8" s="359"/>
      <c r="L8" s="359"/>
      <c r="M8" s="359"/>
      <c r="N8" s="359"/>
      <c r="O8" s="359"/>
      <c r="P8" s="359"/>
      <c r="Q8" s="359"/>
      <c r="R8" s="359"/>
      <c r="S8" s="359"/>
      <c r="T8" s="359"/>
      <c r="U8" s="359"/>
      <c r="V8" s="359"/>
      <c r="W8" s="358"/>
      <c r="X8" s="358"/>
      <c r="Y8" s="357"/>
    </row>
    <row r="9" spans="1:25" s="355" customFormat="1" ht="13.5" x14ac:dyDescent="0.15">
      <c r="A9" s="354"/>
      <c r="B9" s="354"/>
      <c r="C9" s="358"/>
      <c r="D9" s="359"/>
      <c r="E9" s="360" t="s">
        <v>384</v>
      </c>
      <c r="F9" s="361"/>
      <c r="G9" s="361"/>
      <c r="H9" s="361"/>
      <c r="I9" s="361"/>
      <c r="J9" s="361"/>
      <c r="K9" s="361"/>
      <c r="L9" s="361"/>
      <c r="M9" s="361"/>
      <c r="N9" s="361"/>
      <c r="O9" s="361"/>
      <c r="P9" s="361"/>
      <c r="Q9" s="361"/>
      <c r="R9" s="361"/>
      <c r="S9" s="361"/>
      <c r="T9" s="361"/>
      <c r="U9" s="361"/>
      <c r="V9" s="361"/>
      <c r="W9" s="362"/>
      <c r="X9" s="358"/>
      <c r="Y9" s="357"/>
    </row>
    <row r="10" spans="1:25" s="355" customFormat="1" ht="13.5" x14ac:dyDescent="0.15">
      <c r="A10" s="354"/>
      <c r="B10" s="354"/>
      <c r="C10" s="359"/>
      <c r="D10" s="359"/>
      <c r="E10" s="358" t="s">
        <v>412</v>
      </c>
      <c r="F10" s="359"/>
      <c r="G10" s="359"/>
      <c r="H10" s="359"/>
      <c r="I10" s="359"/>
      <c r="J10" s="359"/>
      <c r="K10" s="359"/>
      <c r="L10" s="359"/>
      <c r="M10" s="359"/>
      <c r="N10" s="359"/>
      <c r="O10" s="359"/>
      <c r="P10" s="359"/>
      <c r="Q10" s="359"/>
      <c r="R10" s="359"/>
      <c r="S10" s="359"/>
      <c r="T10" s="359"/>
      <c r="U10" s="359"/>
      <c r="V10" s="359"/>
      <c r="W10" s="358"/>
      <c r="X10" s="358"/>
      <c r="Y10" s="357"/>
    </row>
    <row r="11" spans="1:25" ht="13.5" x14ac:dyDescent="0.15">
      <c r="C11" s="358" t="s">
        <v>371</v>
      </c>
      <c r="D11" s="359"/>
      <c r="E11" s="359"/>
      <c r="F11" s="359"/>
      <c r="G11" s="359"/>
      <c r="H11" s="359"/>
      <c r="I11" s="359"/>
      <c r="J11" s="359"/>
      <c r="K11" s="359"/>
      <c r="L11" s="359"/>
      <c r="M11" s="359"/>
      <c r="N11" s="359"/>
      <c r="O11" s="359"/>
      <c r="P11" s="359"/>
      <c r="Q11" s="359"/>
      <c r="R11" s="359"/>
      <c r="S11" s="359"/>
      <c r="T11" s="359"/>
      <c r="U11" s="359"/>
      <c r="V11" s="359"/>
      <c r="W11" s="358"/>
      <c r="X11" s="358"/>
      <c r="Y11" s="23"/>
    </row>
    <row r="12" spans="1:25" ht="13.5" x14ac:dyDescent="0.15">
      <c r="C12" s="358" t="s">
        <v>372</v>
      </c>
      <c r="D12" s="359"/>
      <c r="E12" s="359"/>
      <c r="F12" s="359"/>
      <c r="G12" s="359"/>
      <c r="H12" s="359"/>
      <c r="I12" s="359"/>
      <c r="J12" s="359"/>
      <c r="K12" s="359"/>
      <c r="L12" s="359"/>
      <c r="M12" s="359"/>
      <c r="N12" s="359"/>
      <c r="O12" s="359"/>
      <c r="P12" s="359"/>
      <c r="Q12" s="359"/>
      <c r="R12" s="359"/>
      <c r="S12" s="359"/>
      <c r="T12" s="359"/>
      <c r="U12" s="359"/>
      <c r="V12" s="359"/>
      <c r="W12" s="358"/>
      <c r="X12" s="358"/>
      <c r="Y12" s="23"/>
    </row>
    <row r="13" spans="1:25" ht="13.5" x14ac:dyDescent="0.15">
      <c r="C13" s="358" t="s">
        <v>373</v>
      </c>
      <c r="D13" s="359"/>
      <c r="E13" s="359"/>
      <c r="F13" s="359"/>
      <c r="G13" s="359"/>
      <c r="H13" s="359"/>
      <c r="I13" s="359"/>
      <c r="J13" s="359"/>
      <c r="K13" s="359"/>
      <c r="L13" s="359"/>
      <c r="M13" s="359"/>
      <c r="N13" s="359"/>
      <c r="O13" s="359"/>
      <c r="P13" s="359"/>
      <c r="Q13" s="359"/>
      <c r="R13" s="359"/>
      <c r="S13" s="359"/>
      <c r="T13" s="359"/>
      <c r="U13" s="359"/>
      <c r="V13" s="359"/>
      <c r="W13" s="359"/>
      <c r="X13" s="358"/>
      <c r="Y13" s="23"/>
    </row>
    <row r="14" spans="1:25" ht="13.5" x14ac:dyDescent="0.15">
      <c r="C14" s="358"/>
      <c r="D14" s="359"/>
      <c r="E14" s="359"/>
      <c r="F14" s="359"/>
      <c r="G14" s="359"/>
      <c r="H14" s="359"/>
      <c r="I14" s="359"/>
      <c r="J14" s="359"/>
      <c r="K14" s="359"/>
      <c r="L14" s="359"/>
      <c r="M14" s="359"/>
      <c r="N14" s="359"/>
      <c r="O14" s="359"/>
      <c r="P14" s="359"/>
      <c r="Q14" s="359"/>
      <c r="R14" s="359"/>
      <c r="S14" s="359"/>
      <c r="T14" s="359"/>
      <c r="U14" s="359"/>
      <c r="V14" s="359"/>
      <c r="W14" s="359"/>
      <c r="X14" s="358"/>
      <c r="Y14" s="23"/>
    </row>
    <row r="15" spans="1:25" ht="13.5" x14ac:dyDescent="0.15">
      <c r="B15" s="80"/>
      <c r="C15" s="358" t="s">
        <v>385</v>
      </c>
      <c r="D15" s="363"/>
      <c r="E15" s="363"/>
      <c r="F15" s="359"/>
      <c r="G15" s="359"/>
      <c r="H15" s="359"/>
      <c r="I15" s="359"/>
      <c r="J15" s="359"/>
      <c r="K15" s="359"/>
      <c r="L15" s="359"/>
      <c r="M15" s="359"/>
      <c r="N15" s="359"/>
      <c r="O15" s="359"/>
      <c r="P15" s="359"/>
      <c r="Q15" s="359"/>
      <c r="R15" s="359"/>
      <c r="S15" s="359"/>
      <c r="T15" s="359"/>
      <c r="U15" s="359"/>
      <c r="V15" s="359"/>
      <c r="W15" s="358"/>
      <c r="X15" s="358"/>
      <c r="Y15" s="23"/>
    </row>
    <row r="16" spans="1:25" s="81" customFormat="1" ht="13.5" x14ac:dyDescent="0.15">
      <c r="A16" s="80"/>
      <c r="B16" s="80"/>
      <c r="C16" s="358" t="s">
        <v>366</v>
      </c>
      <c r="D16" s="363"/>
      <c r="E16" s="363"/>
      <c r="F16" s="363"/>
      <c r="G16" s="363"/>
      <c r="H16" s="363"/>
      <c r="I16" s="363"/>
      <c r="J16" s="363"/>
      <c r="K16" s="363"/>
      <c r="L16" s="363"/>
      <c r="M16" s="363"/>
      <c r="N16" s="363"/>
      <c r="O16" s="363"/>
      <c r="P16" s="363"/>
      <c r="Q16" s="363"/>
      <c r="R16" s="363"/>
      <c r="S16" s="363"/>
      <c r="T16" s="363"/>
      <c r="U16" s="363"/>
      <c r="V16" s="363"/>
      <c r="W16" s="358"/>
      <c r="X16" s="364"/>
      <c r="Y16" s="477"/>
    </row>
    <row r="17" spans="1:27" s="81" customFormat="1" ht="13.5" hidden="1" x14ac:dyDescent="0.15">
      <c r="A17" s="80"/>
      <c r="B17" s="80"/>
      <c r="C17" s="358"/>
      <c r="D17" s="363"/>
      <c r="E17" s="363"/>
      <c r="F17" s="363"/>
      <c r="G17" s="363"/>
      <c r="H17" s="363"/>
      <c r="I17" s="363"/>
      <c r="J17" s="363"/>
      <c r="K17" s="363"/>
      <c r="L17" s="363"/>
      <c r="M17" s="363"/>
      <c r="N17" s="363"/>
      <c r="O17" s="363"/>
      <c r="P17" s="363"/>
      <c r="Q17" s="363"/>
      <c r="R17" s="363"/>
      <c r="S17" s="363"/>
      <c r="T17" s="363"/>
      <c r="U17" s="363"/>
      <c r="V17" s="363"/>
      <c r="W17" s="363"/>
      <c r="X17" s="364"/>
      <c r="Y17" s="477"/>
    </row>
    <row r="18" spans="1:27" ht="33" customHeight="1" x14ac:dyDescent="0.15">
      <c r="C18" s="519" t="s">
        <v>367</v>
      </c>
      <c r="D18" s="520"/>
      <c r="E18" s="520"/>
      <c r="F18" s="520"/>
      <c r="G18" s="520"/>
      <c r="H18" s="520"/>
      <c r="I18" s="520"/>
      <c r="J18" s="520"/>
      <c r="K18" s="520"/>
      <c r="L18" s="520"/>
      <c r="M18" s="521"/>
      <c r="N18" s="521"/>
      <c r="O18" s="521"/>
      <c r="P18" s="521"/>
      <c r="Q18" s="521"/>
      <c r="R18" s="521"/>
      <c r="S18" s="521"/>
      <c r="T18" s="521"/>
      <c r="U18" s="521"/>
      <c r="V18" s="521"/>
      <c r="W18" s="521"/>
      <c r="X18" s="521"/>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22"/>
      <c r="D21" s="523"/>
      <c r="E21" s="21" t="s">
        <v>43</v>
      </c>
      <c r="W21" s="21"/>
      <c r="X21" s="21"/>
      <c r="Y21" s="23"/>
    </row>
    <row r="22" spans="1:27" ht="13.5" x14ac:dyDescent="0.15">
      <c r="C22" s="524" t="s">
        <v>376</v>
      </c>
      <c r="D22" s="525"/>
      <c r="E22" s="21" t="s">
        <v>365</v>
      </c>
      <c r="W22" s="21"/>
      <c r="X22" s="23"/>
      <c r="Y22" s="23"/>
    </row>
    <row r="23" spans="1:27" ht="13.5" x14ac:dyDescent="0.15">
      <c r="C23" s="526" t="s">
        <v>377</v>
      </c>
      <c r="D23" s="527"/>
      <c r="E23" s="21" t="s">
        <v>1</v>
      </c>
      <c r="W23" s="21"/>
      <c r="X23" s="23"/>
      <c r="Y23" s="23"/>
    </row>
    <row r="24" spans="1:27" ht="13.5" x14ac:dyDescent="0.15">
      <c r="C24" s="528" t="s">
        <v>378</v>
      </c>
      <c r="D24" s="529"/>
      <c r="E24" s="21" t="s">
        <v>39</v>
      </c>
      <c r="W24" s="21"/>
      <c r="X24" s="23"/>
      <c r="Y24" s="23"/>
    </row>
    <row r="25" spans="1:27" ht="13.5" x14ac:dyDescent="0.15">
      <c r="C25" s="530" t="s">
        <v>379</v>
      </c>
      <c r="D25" s="531"/>
      <c r="E25" s="358" t="s">
        <v>369</v>
      </c>
      <c r="W25" s="21"/>
      <c r="X25" s="21"/>
      <c r="Y25" s="23"/>
    </row>
    <row r="26" spans="1:27" ht="13.5" x14ac:dyDescent="0.15">
      <c r="E26" s="358" t="s">
        <v>364</v>
      </c>
      <c r="W26" s="21"/>
      <c r="X26" s="21"/>
      <c r="Y26" s="23"/>
      <c r="AA26" s="95"/>
    </row>
    <row r="27" spans="1:27" ht="14.25" thickBot="1" x14ac:dyDescent="0.2">
      <c r="E27" s="442"/>
      <c r="U27" s="103"/>
      <c r="V27" s="103"/>
      <c r="W27" s="103"/>
      <c r="Y27" s="21"/>
      <c r="Z27" s="21"/>
      <c r="AA27" s="322"/>
    </row>
    <row r="28" spans="1:27" ht="13.5" x14ac:dyDescent="0.15">
      <c r="A28" s="22">
        <v>14</v>
      </c>
      <c r="E28" s="442"/>
      <c r="P28" s="562" t="s">
        <v>339</v>
      </c>
      <c r="Q28" s="567" t="s">
        <v>106</v>
      </c>
      <c r="R28" s="568"/>
      <c r="S28" s="569"/>
      <c r="T28" s="337" t="s">
        <v>107</v>
      </c>
      <c r="U28" s="286"/>
      <c r="V28" s="286"/>
      <c r="X28" s="21"/>
      <c r="Y28" s="21"/>
      <c r="Z28" s="23"/>
    </row>
    <row r="29" spans="1:27" ht="20.100000000000001" customHeight="1" thickBot="1" x14ac:dyDescent="0.2">
      <c r="A29" s="24">
        <v>0</v>
      </c>
      <c r="C29" s="22" t="s">
        <v>227</v>
      </c>
      <c r="P29" s="563"/>
      <c r="Q29" s="564" t="s">
        <v>445</v>
      </c>
      <c r="R29" s="565"/>
      <c r="S29" s="566"/>
      <c r="T29" s="366" t="s">
        <v>446</v>
      </c>
      <c r="U29" s="442"/>
      <c r="V29" s="21"/>
      <c r="X29" s="21"/>
      <c r="Y29" s="21"/>
      <c r="Z29" s="23"/>
      <c r="AA29" s="323"/>
    </row>
    <row r="30" spans="1:27" ht="13.5" x14ac:dyDescent="0.15">
      <c r="C30" s="570" t="s">
        <v>405</v>
      </c>
      <c r="D30" s="570"/>
      <c r="E30" s="570"/>
      <c r="F30" s="570"/>
      <c r="G30" s="570"/>
      <c r="H30" s="570"/>
      <c r="I30" s="570"/>
      <c r="J30" s="570"/>
      <c r="K30" s="570"/>
      <c r="L30" s="570"/>
      <c r="M30" s="570"/>
      <c r="N30" s="570"/>
      <c r="O30" s="570"/>
      <c r="P30" s="570"/>
      <c r="Q30" s="570"/>
      <c r="R30" s="570"/>
      <c r="S30" s="570"/>
      <c r="T30" s="570"/>
      <c r="U30" s="570"/>
      <c r="W30" s="21"/>
      <c r="X30" s="95"/>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571" t="s">
        <v>85</v>
      </c>
      <c r="D32" s="572"/>
      <c r="E32" s="572"/>
      <c r="F32" s="572"/>
      <c r="G32" s="572"/>
      <c r="H32" s="572"/>
      <c r="I32" s="572"/>
      <c r="J32" s="572"/>
      <c r="K32" s="572"/>
      <c r="L32" s="572"/>
      <c r="M32" s="572"/>
      <c r="N32" s="572"/>
      <c r="O32" s="572"/>
      <c r="P32" s="572"/>
      <c r="Q32" s="572"/>
      <c r="R32" s="572"/>
      <c r="S32" s="572"/>
      <c r="T32" s="572"/>
      <c r="U32" s="573"/>
      <c r="V32" s="21"/>
      <c r="W32" s="21"/>
      <c r="X32" s="21"/>
      <c r="Y32" s="21"/>
    </row>
    <row r="33" spans="1:25" ht="12" customHeight="1" x14ac:dyDescent="0.15">
      <c r="C33" s="571"/>
      <c r="D33" s="572"/>
      <c r="E33" s="572"/>
      <c r="F33" s="572"/>
      <c r="G33" s="572"/>
      <c r="H33" s="572"/>
      <c r="I33" s="572"/>
      <c r="J33" s="572"/>
      <c r="K33" s="572"/>
      <c r="L33" s="572"/>
      <c r="M33" s="572"/>
      <c r="N33" s="572"/>
      <c r="O33" s="572"/>
      <c r="P33" s="572"/>
      <c r="Q33" s="572"/>
      <c r="R33" s="572"/>
      <c r="S33" s="572"/>
      <c r="T33" s="572"/>
      <c r="U33" s="573"/>
      <c r="W33" s="21"/>
      <c r="X33" s="21"/>
      <c r="Y33" s="21"/>
    </row>
    <row r="34" spans="1:25" ht="10.15" customHeight="1" x14ac:dyDescent="0.15">
      <c r="C34" s="86"/>
      <c r="U34" s="87"/>
      <c r="W34" s="21"/>
      <c r="X34" s="21"/>
      <c r="Y34" s="23"/>
    </row>
    <row r="35" spans="1:25" ht="14.25" x14ac:dyDescent="0.15">
      <c r="C35" s="86"/>
      <c r="P35" s="576" t="s">
        <v>429</v>
      </c>
      <c r="Q35" s="577"/>
      <c r="R35" s="577"/>
      <c r="S35" s="577"/>
      <c r="T35" s="578"/>
      <c r="U35" s="579"/>
      <c r="W35" s="21"/>
      <c r="X35" s="21"/>
      <c r="Y35" s="23"/>
    </row>
    <row r="36" spans="1:25" ht="13.5" x14ac:dyDescent="0.15">
      <c r="C36" s="86"/>
      <c r="S36" s="43"/>
      <c r="T36" s="43"/>
      <c r="U36" s="88"/>
      <c r="W36" s="21"/>
      <c r="X36" s="21"/>
      <c r="Y36" s="23"/>
    </row>
    <row r="37" spans="1:25" ht="13.5" x14ac:dyDescent="0.15">
      <c r="C37" s="574" t="s">
        <v>34</v>
      </c>
      <c r="D37" s="575"/>
      <c r="E37" s="575"/>
      <c r="F37" s="575"/>
      <c r="G37" s="322" t="s">
        <v>5</v>
      </c>
      <c r="H37" s="322"/>
      <c r="U37" s="87"/>
      <c r="W37" s="21"/>
      <c r="X37" s="21"/>
      <c r="Y37" s="23"/>
    </row>
    <row r="38" spans="1:25" ht="13.5" x14ac:dyDescent="0.15">
      <c r="C38" s="86"/>
      <c r="U38" s="87"/>
      <c r="W38" s="21"/>
      <c r="X38" s="21"/>
      <c r="Y38" s="23"/>
    </row>
    <row r="39" spans="1:25" ht="13.5" x14ac:dyDescent="0.15">
      <c r="A39" s="24">
        <v>3</v>
      </c>
      <c r="C39" s="86"/>
      <c r="I39" s="79"/>
      <c r="J39" s="79" t="s">
        <v>311</v>
      </c>
      <c r="K39" s="79"/>
      <c r="U39" s="87"/>
      <c r="W39" s="21"/>
      <c r="X39" s="21"/>
      <c r="Y39" s="23"/>
    </row>
    <row r="40" spans="1:25" ht="26.25" customHeight="1" x14ac:dyDescent="0.15">
      <c r="C40" s="86"/>
      <c r="I40" s="25"/>
      <c r="J40" s="25" t="s">
        <v>6</v>
      </c>
      <c r="K40" s="25"/>
      <c r="L40" s="580" t="s">
        <v>430</v>
      </c>
      <c r="M40" s="580"/>
      <c r="N40" s="580"/>
      <c r="O40" s="580"/>
      <c r="P40" s="580"/>
      <c r="Q40" s="580"/>
      <c r="R40" s="580"/>
      <c r="S40" s="580"/>
      <c r="T40" s="580"/>
      <c r="U40" s="581"/>
      <c r="W40" s="21"/>
      <c r="X40" s="21"/>
    </row>
    <row r="41" spans="1:25" ht="26.25" customHeight="1" x14ac:dyDescent="0.15">
      <c r="C41" s="86"/>
      <c r="I41" s="25"/>
      <c r="J41" s="25" t="s">
        <v>7</v>
      </c>
      <c r="K41" s="25"/>
      <c r="L41" s="580" t="s">
        <v>431</v>
      </c>
      <c r="M41" s="580"/>
      <c r="N41" s="580"/>
      <c r="O41" s="580"/>
      <c r="P41" s="580"/>
      <c r="Q41" s="580"/>
      <c r="R41" s="580"/>
      <c r="S41" s="580"/>
      <c r="T41" s="580"/>
      <c r="U41" s="581"/>
    </row>
    <row r="42" spans="1:25" x14ac:dyDescent="0.15">
      <c r="C42" s="86"/>
      <c r="L42" s="22" t="s">
        <v>8</v>
      </c>
      <c r="U42" s="87"/>
    </row>
    <row r="43" spans="1:25" ht="13.5" x14ac:dyDescent="0.15">
      <c r="C43" s="86"/>
      <c r="L43" s="26"/>
      <c r="M43" s="26" t="s">
        <v>9</v>
      </c>
      <c r="N43" s="26"/>
      <c r="O43" s="582" t="s">
        <v>432</v>
      </c>
      <c r="P43" s="582"/>
      <c r="Q43" s="582"/>
      <c r="R43" s="582"/>
      <c r="S43" s="582"/>
      <c r="T43" s="582"/>
      <c r="U43" s="583"/>
    </row>
    <row r="44" spans="1:25" x14ac:dyDescent="0.15">
      <c r="C44" s="86"/>
      <c r="L44" s="26"/>
      <c r="M44" s="26"/>
      <c r="N44" s="26"/>
      <c r="U44" s="87"/>
    </row>
    <row r="45" spans="1:25" x14ac:dyDescent="0.15">
      <c r="C45" s="86"/>
      <c r="U45" s="87"/>
    </row>
    <row r="46" spans="1:25" ht="30" customHeight="1" x14ac:dyDescent="0.15">
      <c r="A46" s="24">
        <v>4</v>
      </c>
      <c r="C46" s="549" t="s">
        <v>389</v>
      </c>
      <c r="D46" s="550"/>
      <c r="E46" s="550"/>
      <c r="F46" s="550"/>
      <c r="G46" s="550"/>
      <c r="H46" s="550"/>
      <c r="I46" s="550"/>
      <c r="J46" s="550"/>
      <c r="K46" s="550"/>
      <c r="L46" s="550"/>
      <c r="M46" s="550"/>
      <c r="N46" s="550"/>
      <c r="O46" s="550"/>
      <c r="P46" s="550"/>
      <c r="Q46" s="550"/>
      <c r="R46" s="550"/>
      <c r="S46" s="550"/>
      <c r="T46" s="550"/>
      <c r="U46" s="551"/>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52" t="s">
        <v>10</v>
      </c>
      <c r="D48" s="553"/>
      <c r="E48" s="554"/>
      <c r="F48" s="538" t="s">
        <v>433</v>
      </c>
      <c r="G48" s="539"/>
      <c r="H48" s="539"/>
      <c r="I48" s="540"/>
      <c r="J48" s="540"/>
      <c r="K48" s="540"/>
      <c r="L48" s="540"/>
      <c r="M48" s="540"/>
      <c r="N48" s="540"/>
      <c r="O48" s="540"/>
      <c r="P48" s="532" t="s">
        <v>105</v>
      </c>
      <c r="Q48" s="533"/>
      <c r="R48" s="533"/>
      <c r="S48" s="533"/>
      <c r="T48" s="533"/>
      <c r="U48" s="558"/>
    </row>
    <row r="49" spans="3:23" ht="21.75" customHeight="1" x14ac:dyDescent="0.15">
      <c r="C49" s="555"/>
      <c r="D49" s="556"/>
      <c r="E49" s="557"/>
      <c r="F49" s="541"/>
      <c r="G49" s="542"/>
      <c r="H49" s="542"/>
      <c r="I49" s="542"/>
      <c r="J49" s="542"/>
      <c r="K49" s="542"/>
      <c r="L49" s="542"/>
      <c r="M49" s="542"/>
      <c r="N49" s="542"/>
      <c r="O49" s="542"/>
      <c r="P49" s="559">
        <v>1519</v>
      </c>
      <c r="Q49" s="560"/>
      <c r="R49" s="560"/>
      <c r="S49" s="560"/>
      <c r="T49" s="560"/>
      <c r="U49" s="561"/>
    </row>
    <row r="50" spans="3:23" ht="26.25" customHeight="1" x14ac:dyDescent="0.15">
      <c r="C50" s="532" t="s">
        <v>11</v>
      </c>
      <c r="D50" s="533"/>
      <c r="E50" s="534"/>
      <c r="F50" s="543" t="s">
        <v>434</v>
      </c>
      <c r="G50" s="544"/>
      <c r="H50" s="544"/>
      <c r="I50" s="544"/>
      <c r="J50" s="544"/>
      <c r="K50" s="544"/>
      <c r="L50" s="544"/>
      <c r="M50" s="544"/>
      <c r="N50" s="335" t="s">
        <v>164</v>
      </c>
      <c r="O50" s="443"/>
      <c r="P50" s="444"/>
      <c r="Q50" s="547" t="s">
        <v>448</v>
      </c>
      <c r="R50" s="547"/>
      <c r="S50" s="547"/>
      <c r="T50" s="547"/>
      <c r="U50" s="548"/>
    </row>
    <row r="51" spans="3:23" ht="26.25" customHeight="1" x14ac:dyDescent="0.15">
      <c r="C51" s="535"/>
      <c r="D51" s="536"/>
      <c r="E51" s="537"/>
      <c r="F51" s="545"/>
      <c r="G51" s="546"/>
      <c r="H51" s="546"/>
      <c r="I51" s="546"/>
      <c r="J51" s="546"/>
      <c r="K51" s="546"/>
      <c r="L51" s="546"/>
      <c r="M51" s="546"/>
      <c r="N51" s="615"/>
      <c r="O51" s="615"/>
      <c r="P51" s="615"/>
      <c r="Q51" s="615"/>
      <c r="R51" s="615"/>
      <c r="S51" s="615"/>
      <c r="T51" s="615"/>
      <c r="U51" s="616"/>
    </row>
    <row r="52" spans="3:23" ht="26.25" customHeight="1" x14ac:dyDescent="0.15">
      <c r="C52" s="607" t="s">
        <v>228</v>
      </c>
      <c r="D52" s="608"/>
      <c r="E52" s="609"/>
      <c r="F52" s="612" t="s">
        <v>401</v>
      </c>
      <c r="G52" s="613"/>
      <c r="H52" s="613"/>
      <c r="I52" s="613"/>
      <c r="J52" s="613"/>
      <c r="K52" s="613"/>
      <c r="L52" s="613"/>
      <c r="M52" s="613"/>
      <c r="N52" s="613"/>
      <c r="O52" s="613"/>
      <c r="P52" s="613"/>
      <c r="Q52" s="613"/>
      <c r="R52" s="613"/>
      <c r="S52" s="613"/>
      <c r="T52" s="613"/>
      <c r="U52" s="614"/>
    </row>
    <row r="53" spans="3:23" ht="15" customHeight="1" x14ac:dyDescent="0.15">
      <c r="C53" s="179" t="s">
        <v>413</v>
      </c>
      <c r="D53" s="180"/>
      <c r="E53" s="180"/>
      <c r="F53" s="181"/>
      <c r="G53" s="181"/>
      <c r="H53" s="181"/>
      <c r="I53" s="181"/>
      <c r="J53" s="181"/>
      <c r="K53" s="181"/>
      <c r="L53" s="181"/>
      <c r="M53" s="181"/>
      <c r="N53" s="181"/>
      <c r="O53" s="182"/>
      <c r="P53" s="236"/>
      <c r="Q53" s="236"/>
      <c r="R53" s="236"/>
      <c r="S53" s="236"/>
      <c r="T53" s="236"/>
      <c r="U53" s="325"/>
    </row>
    <row r="54" spans="3:23" ht="45" customHeight="1" x14ac:dyDescent="0.15">
      <c r="C54" s="183"/>
      <c r="D54" s="184" t="s">
        <v>15</v>
      </c>
      <c r="E54" s="188" t="s">
        <v>12</v>
      </c>
      <c r="F54" s="617" t="s">
        <v>111</v>
      </c>
      <c r="G54" s="618"/>
      <c r="H54" s="618"/>
      <c r="I54" s="618"/>
      <c r="J54" s="618"/>
      <c r="K54" s="618"/>
      <c r="L54" s="32" t="s">
        <v>41</v>
      </c>
      <c r="M54" s="32"/>
      <c r="N54" s="622" t="s">
        <v>435</v>
      </c>
      <c r="O54" s="622"/>
      <c r="P54" s="622"/>
      <c r="Q54" s="622"/>
      <c r="R54" s="622"/>
      <c r="S54" s="622"/>
      <c r="T54" s="622"/>
      <c r="U54" s="623"/>
      <c r="V54" s="28"/>
    </row>
    <row r="55" spans="3:23" ht="27" customHeight="1" x14ac:dyDescent="0.15">
      <c r="C55" s="185"/>
      <c r="D55" s="333" t="s">
        <v>17</v>
      </c>
      <c r="E55" s="341" t="s">
        <v>229</v>
      </c>
      <c r="F55" s="594" t="s">
        <v>267</v>
      </c>
      <c r="G55" s="595"/>
      <c r="H55" s="595"/>
      <c r="I55" s="596"/>
      <c r="J55" s="624" t="s">
        <v>270</v>
      </c>
      <c r="K55" s="625"/>
      <c r="L55" s="625"/>
      <c r="M55" s="626"/>
      <c r="N55" s="592"/>
      <c r="O55" s="593"/>
      <c r="P55" s="593"/>
      <c r="Q55" s="593"/>
      <c r="R55" s="593"/>
      <c r="S55" s="32" t="s">
        <v>274</v>
      </c>
      <c r="T55" s="32"/>
      <c r="U55" s="195"/>
      <c r="W55" s="28"/>
    </row>
    <row r="56" spans="3:23" ht="27" customHeight="1" x14ac:dyDescent="0.15">
      <c r="C56" s="185"/>
      <c r="D56" s="186"/>
      <c r="E56" s="187"/>
      <c r="F56" s="594" t="s">
        <v>268</v>
      </c>
      <c r="G56" s="595"/>
      <c r="H56" s="595"/>
      <c r="I56" s="596"/>
      <c r="J56" s="624" t="s">
        <v>273</v>
      </c>
      <c r="K56" s="625"/>
      <c r="L56" s="625"/>
      <c r="M56" s="626"/>
      <c r="N56" s="592">
        <v>8343</v>
      </c>
      <c r="O56" s="593"/>
      <c r="P56" s="593"/>
      <c r="Q56" s="593"/>
      <c r="R56" s="593"/>
      <c r="S56" s="32" t="s">
        <v>274</v>
      </c>
      <c r="T56" s="32"/>
      <c r="U56" s="195"/>
      <c r="W56" s="28"/>
    </row>
    <row r="57" spans="3:23" ht="27" customHeight="1" x14ac:dyDescent="0.15">
      <c r="C57" s="185"/>
      <c r="D57" s="590" t="s">
        <v>410</v>
      </c>
      <c r="E57" s="591"/>
      <c r="F57" s="594" t="s">
        <v>269</v>
      </c>
      <c r="G57" s="595"/>
      <c r="H57" s="595"/>
      <c r="I57" s="596"/>
      <c r="J57" s="624" t="s">
        <v>271</v>
      </c>
      <c r="K57" s="625"/>
      <c r="L57" s="625"/>
      <c r="M57" s="626"/>
      <c r="N57" s="592"/>
      <c r="O57" s="593"/>
      <c r="P57" s="593"/>
      <c r="Q57" s="593"/>
      <c r="R57" s="593"/>
      <c r="S57" s="32" t="s">
        <v>275</v>
      </c>
      <c r="T57" s="292"/>
      <c r="U57" s="235"/>
      <c r="W57" s="28"/>
    </row>
    <row r="58" spans="3:23" ht="27" customHeight="1" x14ac:dyDescent="0.15">
      <c r="C58" s="185"/>
      <c r="D58" s="590"/>
      <c r="E58" s="591"/>
      <c r="F58" s="594" t="s">
        <v>276</v>
      </c>
      <c r="G58" s="595"/>
      <c r="H58" s="595"/>
      <c r="I58" s="596"/>
      <c r="J58" s="624" t="s">
        <v>272</v>
      </c>
      <c r="K58" s="625"/>
      <c r="L58" s="625"/>
      <c r="M58" s="626"/>
      <c r="N58" s="592"/>
      <c r="O58" s="593"/>
      <c r="P58" s="593"/>
      <c r="Q58" s="593"/>
      <c r="R58" s="593"/>
      <c r="S58" s="30" t="s">
        <v>274</v>
      </c>
      <c r="T58" s="292"/>
      <c r="U58" s="235"/>
      <c r="W58" s="28"/>
    </row>
    <row r="59" spans="3:23" ht="15" customHeight="1" x14ac:dyDescent="0.15">
      <c r="C59" s="185"/>
      <c r="D59" s="280"/>
      <c r="E59" s="332"/>
      <c r="F59" s="177" t="s">
        <v>341</v>
      </c>
      <c r="G59" s="328"/>
      <c r="H59" s="328"/>
      <c r="I59" s="328"/>
      <c r="J59" s="255"/>
      <c r="K59" s="255"/>
      <c r="L59" s="255"/>
      <c r="M59" s="255"/>
      <c r="N59" s="255"/>
      <c r="O59" s="281"/>
      <c r="P59" s="281"/>
      <c r="Q59" s="281"/>
      <c r="R59" s="281"/>
      <c r="S59" s="326"/>
      <c r="T59" s="293"/>
      <c r="U59" s="282"/>
      <c r="W59" s="28"/>
    </row>
    <row r="60" spans="3:23" ht="28.15" customHeight="1" x14ac:dyDescent="0.15">
      <c r="C60" s="185"/>
      <c r="D60" s="280"/>
      <c r="E60" s="332"/>
      <c r="F60" s="627"/>
      <c r="G60" s="628"/>
      <c r="H60" s="628"/>
      <c r="I60" s="628"/>
      <c r="J60" s="628"/>
      <c r="K60" s="628"/>
      <c r="L60" s="628"/>
      <c r="M60" s="628"/>
      <c r="N60" s="628"/>
      <c r="O60" s="628"/>
      <c r="P60" s="628"/>
      <c r="Q60" s="628"/>
      <c r="R60" s="628"/>
      <c r="S60" s="628"/>
      <c r="T60" s="628"/>
      <c r="U60" s="629"/>
      <c r="W60" s="28"/>
    </row>
    <row r="61" spans="3:23" ht="18" customHeight="1" x14ac:dyDescent="0.15">
      <c r="C61" s="445"/>
      <c r="D61" s="334" t="s">
        <v>21</v>
      </c>
      <c r="E61" s="336" t="s">
        <v>230</v>
      </c>
      <c r="F61" s="619" t="s">
        <v>436</v>
      </c>
      <c r="G61" s="620"/>
      <c r="H61" s="620"/>
      <c r="I61" s="620"/>
      <c r="J61" s="620"/>
      <c r="K61" s="620"/>
      <c r="L61" s="620"/>
      <c r="M61" s="620"/>
      <c r="N61" s="620"/>
      <c r="O61" s="620"/>
      <c r="P61" s="620"/>
      <c r="Q61" s="620"/>
      <c r="R61" s="620"/>
      <c r="S61" s="620"/>
      <c r="T61" s="620"/>
      <c r="U61" s="621"/>
      <c r="W61" s="28"/>
    </row>
    <row r="62" spans="3:23" ht="13.9" customHeight="1" x14ac:dyDescent="0.15">
      <c r="C62" s="445"/>
      <c r="D62" s="367"/>
      <c r="E62" s="341"/>
      <c r="F62" s="597" t="s">
        <v>437</v>
      </c>
      <c r="G62" s="598"/>
      <c r="H62" s="598"/>
      <c r="I62" s="598"/>
      <c r="J62" s="598"/>
      <c r="K62" s="598"/>
      <c r="L62" s="598"/>
      <c r="M62" s="598"/>
      <c r="N62" s="598"/>
      <c r="O62" s="598"/>
      <c r="P62" s="598"/>
      <c r="Q62" s="598"/>
      <c r="R62" s="598"/>
      <c r="S62" s="598"/>
      <c r="T62" s="598"/>
      <c r="U62" s="599"/>
      <c r="W62" s="28"/>
    </row>
    <row r="63" spans="3:23" ht="13.9" customHeight="1" x14ac:dyDescent="0.15">
      <c r="C63" s="445"/>
      <c r="D63" s="368" t="s">
        <v>54</v>
      </c>
      <c r="E63" s="479" t="s">
        <v>402</v>
      </c>
      <c r="F63" s="493"/>
      <c r="G63" s="494"/>
      <c r="H63" s="494"/>
      <c r="I63" s="494"/>
      <c r="J63" s="494"/>
      <c r="K63" s="494"/>
      <c r="L63" s="494"/>
      <c r="M63" s="494"/>
      <c r="N63" s="494"/>
      <c r="O63" s="494"/>
      <c r="P63" s="494"/>
      <c r="Q63" s="494"/>
      <c r="R63" s="494"/>
      <c r="S63" s="494"/>
      <c r="T63" s="494"/>
      <c r="U63" s="495"/>
      <c r="W63" s="28"/>
    </row>
    <row r="64" spans="3:23" ht="13.9" customHeight="1" x14ac:dyDescent="0.15">
      <c r="C64" s="445"/>
      <c r="D64" s="368"/>
      <c r="E64" s="630"/>
      <c r="F64" s="493"/>
      <c r="G64" s="494"/>
      <c r="H64" s="494"/>
      <c r="I64" s="494"/>
      <c r="J64" s="494"/>
      <c r="K64" s="494"/>
      <c r="L64" s="494"/>
      <c r="M64" s="494"/>
      <c r="N64" s="494"/>
      <c r="O64" s="494"/>
      <c r="P64" s="494"/>
      <c r="Q64" s="494"/>
      <c r="R64" s="494"/>
      <c r="S64" s="494"/>
      <c r="T64" s="494"/>
      <c r="U64" s="495"/>
      <c r="W64" s="28"/>
    </row>
    <row r="65" spans="3:23" ht="13.9" customHeight="1" x14ac:dyDescent="0.15">
      <c r="C65" s="445"/>
      <c r="D65" s="368"/>
      <c r="E65" s="630"/>
      <c r="F65" s="493"/>
      <c r="G65" s="494"/>
      <c r="H65" s="494"/>
      <c r="I65" s="494"/>
      <c r="J65" s="494"/>
      <c r="K65" s="494"/>
      <c r="L65" s="494"/>
      <c r="M65" s="494"/>
      <c r="N65" s="494"/>
      <c r="O65" s="494"/>
      <c r="P65" s="494"/>
      <c r="Q65" s="494"/>
      <c r="R65" s="494"/>
      <c r="S65" s="494"/>
      <c r="T65" s="494"/>
      <c r="U65" s="495"/>
      <c r="W65" s="28"/>
    </row>
    <row r="66" spans="3:23" ht="13.9" customHeight="1" x14ac:dyDescent="0.15">
      <c r="C66" s="445"/>
      <c r="D66" s="368"/>
      <c r="E66" s="630"/>
      <c r="F66" s="493"/>
      <c r="G66" s="494"/>
      <c r="H66" s="494"/>
      <c r="I66" s="494"/>
      <c r="J66" s="494"/>
      <c r="K66" s="494"/>
      <c r="L66" s="494"/>
      <c r="M66" s="494"/>
      <c r="N66" s="494"/>
      <c r="O66" s="494"/>
      <c r="P66" s="494"/>
      <c r="Q66" s="494"/>
      <c r="R66" s="494"/>
      <c r="S66" s="494"/>
      <c r="T66" s="494"/>
      <c r="U66" s="495"/>
      <c r="W66" s="28"/>
    </row>
    <row r="67" spans="3:23" ht="13.9" customHeight="1" x14ac:dyDescent="0.15">
      <c r="C67" s="445"/>
      <c r="D67" s="631" t="s">
        <v>403</v>
      </c>
      <c r="E67" s="632"/>
      <c r="F67" s="493"/>
      <c r="G67" s="494"/>
      <c r="H67" s="494"/>
      <c r="I67" s="494"/>
      <c r="J67" s="494"/>
      <c r="K67" s="494"/>
      <c r="L67" s="494"/>
      <c r="M67" s="494"/>
      <c r="N67" s="494"/>
      <c r="O67" s="494"/>
      <c r="P67" s="494"/>
      <c r="Q67" s="494"/>
      <c r="R67" s="494"/>
      <c r="S67" s="494"/>
      <c r="T67" s="494"/>
      <c r="U67" s="495"/>
      <c r="W67" s="28"/>
    </row>
    <row r="68" spans="3:23" ht="13.9" customHeight="1" x14ac:dyDescent="0.15">
      <c r="C68" s="445"/>
      <c r="D68" s="633"/>
      <c r="E68" s="632"/>
      <c r="F68" s="493"/>
      <c r="G68" s="494"/>
      <c r="H68" s="494"/>
      <c r="I68" s="494"/>
      <c r="J68" s="494"/>
      <c r="K68" s="494"/>
      <c r="L68" s="494"/>
      <c r="M68" s="494"/>
      <c r="N68" s="494"/>
      <c r="O68" s="494"/>
      <c r="P68" s="494"/>
      <c r="Q68" s="494"/>
      <c r="R68" s="494"/>
      <c r="S68" s="494"/>
      <c r="T68" s="494"/>
      <c r="U68" s="495"/>
      <c r="W68" s="28"/>
    </row>
    <row r="69" spans="3:23" ht="13.9" customHeight="1" x14ac:dyDescent="0.15">
      <c r="C69" s="445"/>
      <c r="D69" s="633"/>
      <c r="E69" s="632"/>
      <c r="F69" s="493"/>
      <c r="G69" s="494"/>
      <c r="H69" s="494"/>
      <c r="I69" s="494"/>
      <c r="J69" s="494"/>
      <c r="K69" s="494"/>
      <c r="L69" s="494"/>
      <c r="M69" s="494"/>
      <c r="N69" s="494"/>
      <c r="O69" s="494"/>
      <c r="P69" s="494"/>
      <c r="Q69" s="494"/>
      <c r="R69" s="494"/>
      <c r="S69" s="494"/>
      <c r="T69" s="494"/>
      <c r="U69" s="495"/>
      <c r="W69" s="28"/>
    </row>
    <row r="70" spans="3:23" ht="13.9" customHeight="1" x14ac:dyDescent="0.15">
      <c r="C70" s="445"/>
      <c r="D70" s="633"/>
      <c r="E70" s="632"/>
      <c r="F70" s="493"/>
      <c r="G70" s="494"/>
      <c r="H70" s="494"/>
      <c r="I70" s="494"/>
      <c r="J70" s="494"/>
      <c r="K70" s="494"/>
      <c r="L70" s="494"/>
      <c r="M70" s="494"/>
      <c r="N70" s="494"/>
      <c r="O70" s="494"/>
      <c r="P70" s="494"/>
      <c r="Q70" s="494"/>
      <c r="R70" s="494"/>
      <c r="S70" s="494"/>
      <c r="T70" s="494"/>
      <c r="U70" s="495"/>
      <c r="W70" s="28"/>
    </row>
    <row r="71" spans="3:23" ht="13.9" customHeight="1" x14ac:dyDescent="0.15">
      <c r="C71" s="445"/>
      <c r="D71" s="633"/>
      <c r="E71" s="632"/>
      <c r="F71" s="493"/>
      <c r="G71" s="494"/>
      <c r="H71" s="494"/>
      <c r="I71" s="494"/>
      <c r="J71" s="494"/>
      <c r="K71" s="494"/>
      <c r="L71" s="494"/>
      <c r="M71" s="494"/>
      <c r="N71" s="494"/>
      <c r="O71" s="494"/>
      <c r="P71" s="494"/>
      <c r="Q71" s="494"/>
      <c r="R71" s="494"/>
      <c r="S71" s="494"/>
      <c r="T71" s="494"/>
      <c r="U71" s="495"/>
      <c r="W71" s="28"/>
    </row>
    <row r="72" spans="3:23" ht="13.9" customHeight="1" x14ac:dyDescent="0.15">
      <c r="C72" s="446"/>
      <c r="D72" s="369"/>
      <c r="E72" s="370"/>
      <c r="F72" s="496"/>
      <c r="G72" s="497"/>
      <c r="H72" s="497"/>
      <c r="I72" s="497"/>
      <c r="J72" s="497"/>
      <c r="K72" s="497"/>
      <c r="L72" s="497"/>
      <c r="M72" s="497"/>
      <c r="N72" s="497"/>
      <c r="O72" s="497"/>
      <c r="P72" s="497"/>
      <c r="Q72" s="497"/>
      <c r="R72" s="497"/>
      <c r="S72" s="497"/>
      <c r="T72" s="497"/>
      <c r="U72" s="498"/>
      <c r="W72" s="28"/>
    </row>
    <row r="73" spans="3:23" ht="13.9" customHeight="1" x14ac:dyDescent="0.15">
      <c r="C73" s="447"/>
      <c r="D73" s="328"/>
      <c r="E73" s="329"/>
      <c r="F73" s="281"/>
      <c r="G73" s="281"/>
      <c r="H73" s="281"/>
      <c r="I73" s="281"/>
      <c r="J73" s="281"/>
      <c r="K73" s="281"/>
      <c r="L73" s="281"/>
      <c r="M73" s="281"/>
      <c r="N73" s="281"/>
      <c r="O73" s="281"/>
      <c r="P73" s="281"/>
      <c r="Q73" s="281"/>
      <c r="R73" s="281"/>
      <c r="S73" s="281"/>
      <c r="T73" s="281"/>
      <c r="U73" s="281"/>
      <c r="W73" s="28"/>
    </row>
    <row r="74" spans="3:23" ht="13.15" customHeight="1" x14ac:dyDescent="0.15">
      <c r="C74" s="480" t="s">
        <v>404</v>
      </c>
      <c r="D74" s="480"/>
      <c r="E74" s="480"/>
      <c r="F74" s="480"/>
      <c r="G74" s="480"/>
      <c r="H74" s="480"/>
      <c r="I74" s="480"/>
      <c r="J74" s="480"/>
      <c r="K74" s="480"/>
      <c r="L74" s="480"/>
      <c r="M74" s="480"/>
      <c r="N74" s="480"/>
      <c r="O74" s="480"/>
      <c r="P74" s="480"/>
      <c r="Q74" s="480"/>
      <c r="R74" s="480"/>
      <c r="S74" s="480"/>
      <c r="T74" s="480"/>
      <c r="U74" s="480"/>
      <c r="W74" s="28"/>
    </row>
    <row r="75" spans="3:23" ht="15" customHeight="1" x14ac:dyDescent="0.15">
      <c r="C75" s="179" t="s">
        <v>231</v>
      </c>
      <c r="D75" s="334"/>
      <c r="E75" s="180"/>
      <c r="F75" s="29"/>
      <c r="G75" s="29"/>
      <c r="H75" s="29"/>
      <c r="I75" s="30"/>
      <c r="J75" s="30"/>
      <c r="K75" s="30"/>
      <c r="L75" s="31"/>
      <c r="M75" s="31"/>
      <c r="N75" s="31"/>
      <c r="O75" s="32"/>
      <c r="P75" s="32"/>
      <c r="Q75" s="32"/>
      <c r="R75" s="32"/>
      <c r="S75" s="30"/>
      <c r="T75" s="30"/>
      <c r="U75" s="33"/>
      <c r="W75" s="28"/>
    </row>
    <row r="76" spans="3:23" ht="15" customHeight="1" x14ac:dyDescent="0.15">
      <c r="C76" s="189"/>
      <c r="D76" s="177" t="s">
        <v>232</v>
      </c>
      <c r="E76" s="178"/>
      <c r="F76" s="34"/>
      <c r="G76" s="34"/>
      <c r="H76" s="34"/>
      <c r="I76" s="35"/>
      <c r="J76" s="35"/>
      <c r="K76" s="35"/>
      <c r="L76" s="36"/>
      <c r="M76" s="36"/>
      <c r="N76" s="36"/>
      <c r="O76" s="37"/>
      <c r="P76" s="37"/>
      <c r="Q76" s="37"/>
      <c r="R76" s="37"/>
      <c r="S76" s="35"/>
      <c r="T76" s="287"/>
      <c r="U76" s="294"/>
      <c r="W76" s="28"/>
    </row>
    <row r="77" spans="3:23" ht="13.9" customHeight="1" x14ac:dyDescent="0.15">
      <c r="C77" s="185"/>
      <c r="D77" s="493" t="s">
        <v>438</v>
      </c>
      <c r="E77" s="494"/>
      <c r="F77" s="494"/>
      <c r="G77" s="494"/>
      <c r="H77" s="494"/>
      <c r="I77" s="494"/>
      <c r="J77" s="494"/>
      <c r="K77" s="494"/>
      <c r="L77" s="494"/>
      <c r="M77" s="494"/>
      <c r="N77" s="494"/>
      <c r="O77" s="494"/>
      <c r="P77" s="494"/>
      <c r="Q77" s="494"/>
      <c r="R77" s="494"/>
      <c r="S77" s="494"/>
      <c r="T77" s="494"/>
      <c r="U77" s="495"/>
      <c r="W77"/>
    </row>
    <row r="78" spans="3:23" ht="13.9" customHeight="1" x14ac:dyDescent="0.15">
      <c r="C78" s="185"/>
      <c r="D78" s="493"/>
      <c r="E78" s="494"/>
      <c r="F78" s="494"/>
      <c r="G78" s="494"/>
      <c r="H78" s="494"/>
      <c r="I78" s="494"/>
      <c r="J78" s="494"/>
      <c r="K78" s="494"/>
      <c r="L78" s="494"/>
      <c r="M78" s="494"/>
      <c r="N78" s="494"/>
      <c r="O78" s="494"/>
      <c r="P78" s="494"/>
      <c r="Q78" s="494"/>
      <c r="R78" s="494"/>
      <c r="S78" s="494"/>
      <c r="T78" s="494"/>
      <c r="U78" s="495"/>
      <c r="W78" s="28"/>
    </row>
    <row r="79" spans="3:23" ht="13.9" customHeight="1" x14ac:dyDescent="0.15">
      <c r="C79" s="185"/>
      <c r="D79" s="493"/>
      <c r="E79" s="494"/>
      <c r="F79" s="494"/>
      <c r="G79" s="494"/>
      <c r="H79" s="494"/>
      <c r="I79" s="494"/>
      <c r="J79" s="494"/>
      <c r="K79" s="494"/>
      <c r="L79" s="494"/>
      <c r="M79" s="494"/>
      <c r="N79" s="494"/>
      <c r="O79" s="494"/>
      <c r="P79" s="494"/>
      <c r="Q79" s="494"/>
      <c r="R79" s="494"/>
      <c r="S79" s="494"/>
      <c r="T79" s="494"/>
      <c r="U79" s="495"/>
      <c r="W79" s="28"/>
    </row>
    <row r="80" spans="3:23" ht="13.9" customHeight="1" x14ac:dyDescent="0.15">
      <c r="C80" s="185"/>
      <c r="D80" s="493"/>
      <c r="E80" s="494"/>
      <c r="F80" s="494"/>
      <c r="G80" s="494"/>
      <c r="H80" s="494"/>
      <c r="I80" s="494"/>
      <c r="J80" s="494"/>
      <c r="K80" s="494"/>
      <c r="L80" s="494"/>
      <c r="M80" s="494"/>
      <c r="N80" s="494"/>
      <c r="O80" s="494"/>
      <c r="P80" s="494"/>
      <c r="Q80" s="494"/>
      <c r="R80" s="494"/>
      <c r="S80" s="494"/>
      <c r="T80" s="494"/>
      <c r="U80" s="495"/>
      <c r="W80" s="28"/>
    </row>
    <row r="81" spans="1:29" ht="13.9" customHeight="1" x14ac:dyDescent="0.15">
      <c r="C81" s="185"/>
      <c r="D81" s="493"/>
      <c r="E81" s="494"/>
      <c r="F81" s="494"/>
      <c r="G81" s="494"/>
      <c r="H81" s="494"/>
      <c r="I81" s="494"/>
      <c r="J81" s="494"/>
      <c r="K81" s="494"/>
      <c r="L81" s="494"/>
      <c r="M81" s="494"/>
      <c r="N81" s="494"/>
      <c r="O81" s="494"/>
      <c r="P81" s="494"/>
      <c r="Q81" s="494"/>
      <c r="R81" s="494"/>
      <c r="S81" s="494"/>
      <c r="T81" s="494"/>
      <c r="U81" s="495"/>
      <c r="W81" s="28"/>
    </row>
    <row r="82" spans="1:29" ht="13.9" customHeight="1" x14ac:dyDescent="0.15">
      <c r="C82" s="185"/>
      <c r="D82" s="493"/>
      <c r="E82" s="494"/>
      <c r="F82" s="494"/>
      <c r="G82" s="494"/>
      <c r="H82" s="494"/>
      <c r="I82" s="494"/>
      <c r="J82" s="494"/>
      <c r="K82" s="494"/>
      <c r="L82" s="494"/>
      <c r="M82" s="494"/>
      <c r="N82" s="494"/>
      <c r="O82" s="494"/>
      <c r="P82" s="494"/>
      <c r="Q82" s="494"/>
      <c r="R82" s="494"/>
      <c r="S82" s="494"/>
      <c r="T82" s="494"/>
      <c r="U82" s="495"/>
      <c r="W82" s="28"/>
    </row>
    <row r="83" spans="1:29" ht="13.9" customHeight="1" x14ac:dyDescent="0.15">
      <c r="C83" s="185"/>
      <c r="D83" s="493"/>
      <c r="E83" s="494"/>
      <c r="F83" s="494"/>
      <c r="G83" s="494"/>
      <c r="H83" s="494"/>
      <c r="I83" s="494"/>
      <c r="J83" s="494"/>
      <c r="K83" s="494"/>
      <c r="L83" s="494"/>
      <c r="M83" s="494"/>
      <c r="N83" s="494"/>
      <c r="O83" s="494"/>
      <c r="P83" s="494"/>
      <c r="Q83" s="494"/>
      <c r="R83" s="494"/>
      <c r="S83" s="494"/>
      <c r="T83" s="494"/>
      <c r="U83" s="495"/>
      <c r="W83" s="28"/>
    </row>
    <row r="84" spans="1:29" ht="13.9" customHeight="1" x14ac:dyDescent="0.15">
      <c r="C84" s="185"/>
      <c r="D84" s="493"/>
      <c r="E84" s="494"/>
      <c r="F84" s="494"/>
      <c r="G84" s="494"/>
      <c r="H84" s="494"/>
      <c r="I84" s="494"/>
      <c r="J84" s="494"/>
      <c r="K84" s="494"/>
      <c r="L84" s="494"/>
      <c r="M84" s="494"/>
      <c r="N84" s="494"/>
      <c r="O84" s="494"/>
      <c r="P84" s="494"/>
      <c r="Q84" s="494"/>
      <c r="R84" s="494"/>
      <c r="S84" s="494"/>
      <c r="T84" s="494"/>
      <c r="U84" s="495"/>
      <c r="W84" s="28"/>
    </row>
    <row r="85" spans="1:29" ht="13.9" customHeight="1" x14ac:dyDescent="0.15">
      <c r="C85" s="185"/>
      <c r="D85" s="493"/>
      <c r="E85" s="494"/>
      <c r="F85" s="494"/>
      <c r="G85" s="494"/>
      <c r="H85" s="494"/>
      <c r="I85" s="494"/>
      <c r="J85" s="494"/>
      <c r="K85" s="494"/>
      <c r="L85" s="494"/>
      <c r="M85" s="494"/>
      <c r="N85" s="494"/>
      <c r="O85" s="494"/>
      <c r="P85" s="494"/>
      <c r="Q85" s="494"/>
      <c r="R85" s="494"/>
      <c r="S85" s="494"/>
      <c r="T85" s="494"/>
      <c r="U85" s="495"/>
      <c r="W85" s="28"/>
    </row>
    <row r="86" spans="1:29" ht="13.9" customHeight="1" x14ac:dyDescent="0.15">
      <c r="C86" s="446"/>
      <c r="D86" s="496"/>
      <c r="E86" s="497"/>
      <c r="F86" s="497"/>
      <c r="G86" s="497"/>
      <c r="H86" s="497"/>
      <c r="I86" s="497"/>
      <c r="J86" s="497"/>
      <c r="K86" s="497"/>
      <c r="L86" s="497"/>
      <c r="M86" s="497"/>
      <c r="N86" s="497"/>
      <c r="O86" s="497"/>
      <c r="P86" s="497"/>
      <c r="Q86" s="497"/>
      <c r="R86" s="497"/>
      <c r="S86" s="497"/>
      <c r="T86" s="497"/>
      <c r="U86" s="498"/>
      <c r="W86" s="28"/>
    </row>
    <row r="87" spans="1:29" ht="15" customHeight="1" x14ac:dyDescent="0.15">
      <c r="C87" s="179" t="s">
        <v>233</v>
      </c>
      <c r="D87" s="334"/>
      <c r="E87" s="180"/>
      <c r="F87" s="29"/>
      <c r="G87" s="29"/>
      <c r="H87" s="29"/>
      <c r="I87" s="30"/>
      <c r="J87" s="30"/>
      <c r="K87" s="30"/>
      <c r="L87" s="31"/>
      <c r="M87" s="31"/>
      <c r="N87" s="31"/>
      <c r="O87" s="32"/>
      <c r="P87" s="32"/>
      <c r="Q87" s="32"/>
      <c r="R87" s="32"/>
      <c r="S87" s="30"/>
      <c r="T87" s="30"/>
      <c r="U87" s="33"/>
      <c r="W87" s="28"/>
    </row>
    <row r="88" spans="1:29" ht="15" customHeight="1" x14ac:dyDescent="0.15">
      <c r="C88" s="605"/>
      <c r="D88" s="532" t="s">
        <v>15</v>
      </c>
      <c r="E88" s="584" t="s">
        <v>234</v>
      </c>
      <c r="F88" s="32" t="s">
        <v>390</v>
      </c>
      <c r="G88" s="448"/>
      <c r="H88" s="448"/>
      <c r="I88" s="30"/>
      <c r="J88" s="30"/>
      <c r="K88" s="30"/>
      <c r="L88" s="31"/>
      <c r="M88" s="31"/>
      <c r="N88" s="31"/>
      <c r="O88" s="32"/>
      <c r="P88" s="32"/>
      <c r="Q88" s="32"/>
      <c r="R88" s="32"/>
      <c r="S88" s="30"/>
      <c r="T88" s="30"/>
      <c r="U88" s="33"/>
      <c r="W88" s="28"/>
    </row>
    <row r="89" spans="1:29" ht="15" customHeight="1" x14ac:dyDescent="0.15">
      <c r="A89" s="24">
        <v>5</v>
      </c>
      <c r="C89" s="605"/>
      <c r="D89" s="610"/>
      <c r="E89" s="585"/>
      <c r="F89" s="177" t="s">
        <v>241</v>
      </c>
      <c r="G89" s="37"/>
      <c r="H89" s="37"/>
      <c r="I89" s="37"/>
      <c r="J89" s="37"/>
      <c r="K89" s="604">
        <v>8</v>
      </c>
      <c r="L89" s="604"/>
      <c r="M89" s="604"/>
      <c r="N89" s="35" t="s">
        <v>40</v>
      </c>
      <c r="O89" s="35"/>
      <c r="P89" s="449"/>
      <c r="Q89" s="600" t="s">
        <v>336</v>
      </c>
      <c r="R89" s="600"/>
      <c r="S89" s="600"/>
      <c r="T89" s="600"/>
      <c r="U89" s="601"/>
      <c r="V89" s="288"/>
      <c r="W89" s="288"/>
      <c r="Y89" s="28"/>
    </row>
    <row r="90" spans="1:29" ht="18" customHeight="1" x14ac:dyDescent="0.15">
      <c r="A90" s="24">
        <v>6</v>
      </c>
      <c r="C90" s="605"/>
      <c r="D90" s="610"/>
      <c r="E90" s="585"/>
      <c r="F90" s="183" t="s">
        <v>189</v>
      </c>
      <c r="G90" s="190"/>
      <c r="H90" s="190"/>
      <c r="I90" s="190"/>
      <c r="J90" s="190"/>
      <c r="K90" s="589">
        <v>6635.2462500000101</v>
      </c>
      <c r="L90" s="589"/>
      <c r="M90" s="589"/>
      <c r="N90" s="589"/>
      <c r="O90" s="589"/>
      <c r="P90" s="190" t="s">
        <v>13</v>
      </c>
      <c r="Q90" s="602"/>
      <c r="R90" s="602"/>
      <c r="S90" s="602"/>
      <c r="T90" s="602"/>
      <c r="U90" s="603"/>
      <c r="V90" s="288"/>
      <c r="W90" s="288"/>
      <c r="X90" s="587"/>
      <c r="Y90" s="587"/>
      <c r="Z90" s="587"/>
      <c r="AA90" s="587"/>
      <c r="AB90" s="587"/>
      <c r="AC90" s="587"/>
    </row>
    <row r="91" spans="1:29" ht="13.9" customHeight="1" x14ac:dyDescent="0.15">
      <c r="C91" s="605"/>
      <c r="D91" s="610"/>
      <c r="E91" s="585"/>
      <c r="F91" s="240"/>
      <c r="G91" s="240"/>
      <c r="H91" s="240"/>
      <c r="I91" s="450"/>
      <c r="J91" s="450"/>
      <c r="K91" s="450"/>
      <c r="L91" s="450"/>
      <c r="M91" s="450"/>
      <c r="N91" s="450"/>
      <c r="O91" s="451"/>
      <c r="P91" s="452"/>
      <c r="Q91" s="452"/>
      <c r="R91" s="452"/>
      <c r="S91" s="452"/>
      <c r="T91" s="452"/>
      <c r="U91" s="453"/>
      <c r="V91" s="101"/>
      <c r="W91" s="129"/>
      <c r="X91" s="129"/>
      <c r="Y91" s="129"/>
      <c r="Z91" s="129"/>
      <c r="AA91" s="129"/>
    </row>
    <row r="92" spans="1:29" ht="18" hidden="1" customHeight="1" x14ac:dyDescent="0.15">
      <c r="C92" s="605"/>
      <c r="D92" s="610"/>
      <c r="E92" s="585"/>
      <c r="F92" s="319"/>
      <c r="G92" s="433"/>
      <c r="H92" s="283"/>
      <c r="I92" s="283"/>
      <c r="J92" s="433"/>
      <c r="K92" s="283"/>
      <c r="L92" s="284"/>
      <c r="M92" s="433"/>
      <c r="N92" s="283"/>
      <c r="O92" s="285"/>
      <c r="P92" s="433"/>
      <c r="Q92" s="283"/>
      <c r="R92" s="285"/>
      <c r="S92" s="518"/>
      <c r="T92" s="518"/>
      <c r="U92" s="320"/>
      <c r="V92" s="303" t="s">
        <v>428</v>
      </c>
      <c r="W92" s="176"/>
      <c r="X92" s="176"/>
      <c r="Y92" s="176"/>
    </row>
    <row r="93" spans="1:29" ht="15" customHeight="1" x14ac:dyDescent="0.15">
      <c r="C93" s="605"/>
      <c r="D93" s="610"/>
      <c r="E93" s="585"/>
      <c r="F93" s="177" t="s">
        <v>235</v>
      </c>
      <c r="G93" s="454"/>
      <c r="H93" s="454"/>
      <c r="I93" s="35"/>
      <c r="J93" s="35"/>
      <c r="K93" s="35"/>
      <c r="L93" s="36"/>
      <c r="M93" s="36"/>
      <c r="N93" s="36"/>
      <c r="O93" s="37"/>
      <c r="P93" s="37"/>
      <c r="Q93" s="37"/>
      <c r="R93" s="37"/>
      <c r="S93" s="35"/>
      <c r="T93" s="35"/>
      <c r="U93" s="38"/>
      <c r="V93" s="176"/>
      <c r="W93" s="176"/>
      <c r="X93" s="176"/>
      <c r="Y93" s="176"/>
    </row>
    <row r="94" spans="1:29" ht="13.9" customHeight="1" x14ac:dyDescent="0.15">
      <c r="C94" s="605"/>
      <c r="D94" s="610"/>
      <c r="E94" s="585"/>
      <c r="F94" s="493" t="s">
        <v>437</v>
      </c>
      <c r="G94" s="494"/>
      <c r="H94" s="494"/>
      <c r="I94" s="494"/>
      <c r="J94" s="494"/>
      <c r="K94" s="494"/>
      <c r="L94" s="494"/>
      <c r="M94" s="494"/>
      <c r="N94" s="494"/>
      <c r="O94" s="494"/>
      <c r="P94" s="494"/>
      <c r="Q94" s="494"/>
      <c r="R94" s="494"/>
      <c r="S94" s="494"/>
      <c r="T94" s="494"/>
      <c r="U94" s="495"/>
      <c r="V94" s="161"/>
      <c r="W94" s="162"/>
      <c r="X94" s="162"/>
      <c r="Y94" s="162"/>
    </row>
    <row r="95" spans="1:29" ht="13.9" customHeight="1" x14ac:dyDescent="0.15">
      <c r="C95" s="455"/>
      <c r="D95" s="610"/>
      <c r="E95" s="585"/>
      <c r="F95" s="493"/>
      <c r="G95" s="494"/>
      <c r="H95" s="494"/>
      <c r="I95" s="494"/>
      <c r="J95" s="494"/>
      <c r="K95" s="494"/>
      <c r="L95" s="494"/>
      <c r="M95" s="494"/>
      <c r="N95" s="494"/>
      <c r="O95" s="494"/>
      <c r="P95" s="494"/>
      <c r="Q95" s="494"/>
      <c r="R95" s="494"/>
      <c r="S95" s="494"/>
      <c r="T95" s="494"/>
      <c r="U95" s="495"/>
      <c r="V95" s="161"/>
      <c r="W95" s="162"/>
      <c r="X95" s="162"/>
      <c r="Y95" s="162"/>
    </row>
    <row r="96" spans="1:29" ht="13.9" customHeight="1" x14ac:dyDescent="0.15">
      <c r="C96" s="455"/>
      <c r="D96" s="610"/>
      <c r="E96" s="585"/>
      <c r="F96" s="493"/>
      <c r="G96" s="494"/>
      <c r="H96" s="494"/>
      <c r="I96" s="494"/>
      <c r="J96" s="494"/>
      <c r="K96" s="494"/>
      <c r="L96" s="494"/>
      <c r="M96" s="494"/>
      <c r="N96" s="494"/>
      <c r="O96" s="494"/>
      <c r="P96" s="494"/>
      <c r="Q96" s="494"/>
      <c r="R96" s="494"/>
      <c r="S96" s="494"/>
      <c r="T96" s="494"/>
      <c r="U96" s="495"/>
      <c r="V96" s="161"/>
      <c r="W96" s="162"/>
      <c r="X96" s="162"/>
      <c r="Y96" s="162"/>
    </row>
    <row r="97" spans="1:27" ht="13.9" customHeight="1" x14ac:dyDescent="0.15">
      <c r="C97" s="455"/>
      <c r="D97" s="610"/>
      <c r="E97" s="585"/>
      <c r="F97" s="493"/>
      <c r="G97" s="494"/>
      <c r="H97" s="494"/>
      <c r="I97" s="494"/>
      <c r="J97" s="494"/>
      <c r="K97" s="494"/>
      <c r="L97" s="494"/>
      <c r="M97" s="494"/>
      <c r="N97" s="494"/>
      <c r="O97" s="494"/>
      <c r="P97" s="494"/>
      <c r="Q97" s="494"/>
      <c r="R97" s="494"/>
      <c r="S97" s="494"/>
      <c r="T97" s="494"/>
      <c r="U97" s="495"/>
      <c r="V97" s="161"/>
      <c r="W97" s="162"/>
      <c r="X97" s="162"/>
      <c r="Y97" s="162"/>
    </row>
    <row r="98" spans="1:27" ht="13.9" customHeight="1" x14ac:dyDescent="0.15">
      <c r="C98" s="455"/>
      <c r="D98" s="610"/>
      <c r="E98" s="585"/>
      <c r="F98" s="493"/>
      <c r="G98" s="494"/>
      <c r="H98" s="494"/>
      <c r="I98" s="494"/>
      <c r="J98" s="494"/>
      <c r="K98" s="494"/>
      <c r="L98" s="494"/>
      <c r="M98" s="494"/>
      <c r="N98" s="494"/>
      <c r="O98" s="494"/>
      <c r="P98" s="494"/>
      <c r="Q98" s="494"/>
      <c r="R98" s="494"/>
      <c r="S98" s="494"/>
      <c r="T98" s="494"/>
      <c r="U98" s="495"/>
      <c r="V98" s="161"/>
      <c r="W98" s="162"/>
      <c r="X98" s="162"/>
      <c r="Y98" s="162"/>
    </row>
    <row r="99" spans="1:27" ht="13.9" customHeight="1" x14ac:dyDescent="0.15">
      <c r="C99" s="455"/>
      <c r="D99" s="610"/>
      <c r="E99" s="585"/>
      <c r="F99" s="493"/>
      <c r="G99" s="494"/>
      <c r="H99" s="494"/>
      <c r="I99" s="494"/>
      <c r="J99" s="494"/>
      <c r="K99" s="494"/>
      <c r="L99" s="494"/>
      <c r="M99" s="494"/>
      <c r="N99" s="494"/>
      <c r="O99" s="494"/>
      <c r="P99" s="494"/>
      <c r="Q99" s="494"/>
      <c r="R99" s="494"/>
      <c r="S99" s="494"/>
      <c r="T99" s="494"/>
      <c r="U99" s="495"/>
      <c r="V99" s="161"/>
      <c r="W99" s="162"/>
      <c r="X99" s="162"/>
      <c r="Y99" s="162"/>
    </row>
    <row r="100" spans="1:27" ht="13.9" customHeight="1" x14ac:dyDescent="0.15">
      <c r="C100" s="455"/>
      <c r="D100" s="610"/>
      <c r="E100" s="585"/>
      <c r="F100" s="493"/>
      <c r="G100" s="494"/>
      <c r="H100" s="494"/>
      <c r="I100" s="494"/>
      <c r="J100" s="494"/>
      <c r="K100" s="494"/>
      <c r="L100" s="494"/>
      <c r="M100" s="494"/>
      <c r="N100" s="494"/>
      <c r="O100" s="494"/>
      <c r="P100" s="494"/>
      <c r="Q100" s="494"/>
      <c r="R100" s="494"/>
      <c r="S100" s="494"/>
      <c r="T100" s="494"/>
      <c r="U100" s="495"/>
      <c r="V100" s="161"/>
      <c r="W100" s="162"/>
      <c r="X100" s="162"/>
      <c r="Y100" s="162"/>
    </row>
    <row r="101" spans="1:27" ht="13.9" customHeight="1" x14ac:dyDescent="0.15">
      <c r="C101" s="455"/>
      <c r="D101" s="610"/>
      <c r="E101" s="585"/>
      <c r="F101" s="493"/>
      <c r="G101" s="494"/>
      <c r="H101" s="494"/>
      <c r="I101" s="494"/>
      <c r="J101" s="494"/>
      <c r="K101" s="494"/>
      <c r="L101" s="494"/>
      <c r="M101" s="494"/>
      <c r="N101" s="494"/>
      <c r="O101" s="494"/>
      <c r="P101" s="494"/>
      <c r="Q101" s="494"/>
      <c r="R101" s="494"/>
      <c r="S101" s="494"/>
      <c r="T101" s="494"/>
      <c r="U101" s="495"/>
      <c r="V101" s="484"/>
      <c r="W101" s="485"/>
      <c r="X101" s="485"/>
      <c r="Y101" s="485"/>
      <c r="Z101" s="485"/>
    </row>
    <row r="102" spans="1:27" ht="13.9" customHeight="1" x14ac:dyDescent="0.15">
      <c r="C102" s="455"/>
      <c r="D102" s="611"/>
      <c r="E102" s="586"/>
      <c r="F102" s="496"/>
      <c r="G102" s="497"/>
      <c r="H102" s="497"/>
      <c r="I102" s="497"/>
      <c r="J102" s="497"/>
      <c r="K102" s="497"/>
      <c r="L102" s="497"/>
      <c r="M102" s="497"/>
      <c r="N102" s="497"/>
      <c r="O102" s="497"/>
      <c r="P102" s="497"/>
      <c r="Q102" s="497"/>
      <c r="R102" s="497"/>
      <c r="S102" s="497"/>
      <c r="T102" s="497"/>
      <c r="U102" s="498"/>
      <c r="V102" s="161"/>
      <c r="W102" s="162"/>
      <c r="X102" s="162"/>
      <c r="Y102" s="162"/>
    </row>
    <row r="103" spans="1:27" ht="15" customHeight="1" x14ac:dyDescent="0.15">
      <c r="C103" s="606"/>
      <c r="D103" s="487" t="s">
        <v>17</v>
      </c>
      <c r="E103" s="490" t="s">
        <v>237</v>
      </c>
      <c r="F103" s="295" t="s">
        <v>391</v>
      </c>
      <c r="G103" s="448"/>
      <c r="H103" s="448"/>
      <c r="I103" s="30"/>
      <c r="J103" s="30"/>
      <c r="K103" s="30"/>
      <c r="L103" s="31"/>
      <c r="M103" s="31"/>
      <c r="N103" s="31"/>
      <c r="O103" s="32"/>
      <c r="P103" s="32"/>
      <c r="Q103" s="32"/>
      <c r="R103" s="32"/>
      <c r="S103" s="30"/>
      <c r="T103" s="287"/>
      <c r="U103" s="33"/>
      <c r="V103" s="176"/>
      <c r="W103" s="162"/>
      <c r="X103" s="162"/>
      <c r="Y103" s="162"/>
    </row>
    <row r="104" spans="1:27" ht="15" customHeight="1" x14ac:dyDescent="0.15">
      <c r="A104" s="24">
        <v>7</v>
      </c>
      <c r="C104" s="606"/>
      <c r="D104" s="488"/>
      <c r="E104" s="491"/>
      <c r="F104" s="177" t="s">
        <v>241</v>
      </c>
      <c r="G104" s="37"/>
      <c r="H104" s="37"/>
      <c r="I104" s="37"/>
      <c r="J104" s="37"/>
      <c r="K104" s="588">
        <v>7</v>
      </c>
      <c r="L104" s="588"/>
      <c r="M104" s="588"/>
      <c r="N104" s="35" t="s">
        <v>40</v>
      </c>
      <c r="O104" s="35"/>
      <c r="P104" s="449"/>
      <c r="Q104" s="600" t="s">
        <v>337</v>
      </c>
      <c r="R104" s="600"/>
      <c r="S104" s="600"/>
      <c r="T104" s="600"/>
      <c r="U104" s="601"/>
      <c r="V104" s="288"/>
      <c r="W104" s="288"/>
      <c r="X104" s="162"/>
      <c r="Y104" s="162"/>
      <c r="Z104" s="162"/>
      <c r="AA104" s="162"/>
    </row>
    <row r="105" spans="1:27" ht="18" customHeight="1" x14ac:dyDescent="0.15">
      <c r="A105" s="24">
        <v>8</v>
      </c>
      <c r="C105" s="606"/>
      <c r="D105" s="488"/>
      <c r="E105" s="491"/>
      <c r="F105" s="183" t="s">
        <v>189</v>
      </c>
      <c r="G105" s="190"/>
      <c r="H105" s="190"/>
      <c r="I105" s="190"/>
      <c r="J105" s="190"/>
      <c r="K105" s="589">
        <v>1313.59</v>
      </c>
      <c r="L105" s="589"/>
      <c r="M105" s="589"/>
      <c r="N105" s="589"/>
      <c r="O105" s="589"/>
      <c r="P105" s="451" t="s">
        <v>13</v>
      </c>
      <c r="Q105" s="602"/>
      <c r="R105" s="602"/>
      <c r="S105" s="602"/>
      <c r="T105" s="602"/>
      <c r="U105" s="603"/>
      <c r="V105" s="288"/>
      <c r="W105" s="288"/>
      <c r="X105" s="101"/>
    </row>
    <row r="106" spans="1:27" ht="13.9" customHeight="1" x14ac:dyDescent="0.15">
      <c r="C106" s="606"/>
      <c r="D106" s="488"/>
      <c r="E106" s="491"/>
      <c r="F106" s="246"/>
      <c r="G106" s="240"/>
      <c r="H106" s="240"/>
      <c r="I106" s="450"/>
      <c r="J106" s="450"/>
      <c r="K106" s="450"/>
      <c r="L106" s="450"/>
      <c r="M106" s="450"/>
      <c r="N106" s="450"/>
      <c r="O106" s="451"/>
      <c r="P106" s="452"/>
      <c r="Q106" s="452"/>
      <c r="R106" s="452"/>
      <c r="S106" s="452"/>
      <c r="T106" s="452"/>
      <c r="U106" s="453"/>
      <c r="V106" s="101"/>
    </row>
    <row r="107" spans="1:27" ht="18" hidden="1" customHeight="1" x14ac:dyDescent="0.15">
      <c r="A107" s="24">
        <v>9</v>
      </c>
      <c r="C107" s="606"/>
      <c r="D107" s="488"/>
      <c r="E107" s="491"/>
      <c r="F107" s="319"/>
      <c r="G107" s="433"/>
      <c r="H107" s="283"/>
      <c r="I107" s="283"/>
      <c r="J107" s="433"/>
      <c r="K107" s="283"/>
      <c r="L107" s="284"/>
      <c r="M107" s="433"/>
      <c r="N107" s="283"/>
      <c r="O107" s="285"/>
      <c r="P107" s="433"/>
      <c r="Q107" s="283"/>
      <c r="R107" s="285"/>
      <c r="S107" s="518"/>
      <c r="T107" s="518"/>
      <c r="U107" s="320"/>
      <c r="V107" s="303" t="s">
        <v>428</v>
      </c>
      <c r="W107" s="176"/>
      <c r="X107" s="176"/>
      <c r="Y107" s="176"/>
    </row>
    <row r="108" spans="1:27" ht="15" customHeight="1" x14ac:dyDescent="0.15">
      <c r="C108" s="606"/>
      <c r="D108" s="488"/>
      <c r="E108" s="491"/>
      <c r="F108" s="177" t="s">
        <v>236</v>
      </c>
      <c r="G108" s="454"/>
      <c r="H108" s="454"/>
      <c r="I108" s="35"/>
      <c r="J108" s="35"/>
      <c r="K108" s="35"/>
      <c r="L108" s="36"/>
      <c r="M108" s="36"/>
      <c r="N108" s="36"/>
      <c r="O108" s="37"/>
      <c r="P108" s="37"/>
      <c r="Q108" s="37"/>
      <c r="R108" s="37"/>
      <c r="S108" s="35"/>
      <c r="T108" s="35"/>
      <c r="U108" s="38"/>
      <c r="V108" s="176"/>
      <c r="W108" s="176"/>
      <c r="X108" s="176"/>
      <c r="Y108" s="176"/>
    </row>
    <row r="109" spans="1:27" ht="13.9" customHeight="1" x14ac:dyDescent="0.15">
      <c r="C109" s="606"/>
      <c r="D109" s="488"/>
      <c r="E109" s="491"/>
      <c r="F109" s="493" t="s">
        <v>437</v>
      </c>
      <c r="G109" s="494"/>
      <c r="H109" s="494"/>
      <c r="I109" s="494"/>
      <c r="J109" s="494"/>
      <c r="K109" s="494"/>
      <c r="L109" s="494"/>
      <c r="M109" s="494"/>
      <c r="N109" s="494"/>
      <c r="O109" s="494"/>
      <c r="P109" s="494"/>
      <c r="Q109" s="494"/>
      <c r="R109" s="494"/>
      <c r="S109" s="494"/>
      <c r="T109" s="494"/>
      <c r="U109" s="495"/>
      <c r="V109" s="176"/>
      <c r="W109" s="162"/>
      <c r="X109" s="162"/>
      <c r="Y109" s="162"/>
    </row>
    <row r="110" spans="1:27" ht="13.9" customHeight="1" x14ac:dyDescent="0.15">
      <c r="C110" s="456"/>
      <c r="D110" s="488"/>
      <c r="E110" s="491"/>
      <c r="F110" s="493"/>
      <c r="G110" s="494"/>
      <c r="H110" s="494"/>
      <c r="I110" s="494"/>
      <c r="J110" s="494"/>
      <c r="K110" s="494"/>
      <c r="L110" s="494"/>
      <c r="M110" s="494"/>
      <c r="N110" s="494"/>
      <c r="O110" s="494"/>
      <c r="P110" s="494"/>
      <c r="Q110" s="494"/>
      <c r="R110" s="494"/>
      <c r="S110" s="494"/>
      <c r="T110" s="494"/>
      <c r="U110" s="495"/>
      <c r="V110" s="176"/>
      <c r="W110" s="162"/>
      <c r="X110" s="162"/>
      <c r="Y110" s="162"/>
    </row>
    <row r="111" spans="1:27" ht="13.9" customHeight="1" x14ac:dyDescent="0.15">
      <c r="C111" s="456"/>
      <c r="D111" s="488"/>
      <c r="E111" s="491"/>
      <c r="F111" s="493"/>
      <c r="G111" s="494"/>
      <c r="H111" s="494"/>
      <c r="I111" s="494"/>
      <c r="J111" s="494"/>
      <c r="K111" s="494"/>
      <c r="L111" s="494"/>
      <c r="M111" s="494"/>
      <c r="N111" s="494"/>
      <c r="O111" s="494"/>
      <c r="P111" s="494"/>
      <c r="Q111" s="494"/>
      <c r="R111" s="494"/>
      <c r="S111" s="494"/>
      <c r="T111" s="494"/>
      <c r="U111" s="495"/>
      <c r="V111" s="176"/>
      <c r="W111" s="162"/>
      <c r="X111" s="162"/>
      <c r="Y111" s="162"/>
    </row>
    <row r="112" spans="1:27" ht="13.9" customHeight="1" x14ac:dyDescent="0.15">
      <c r="C112" s="456"/>
      <c r="D112" s="488"/>
      <c r="E112" s="491"/>
      <c r="F112" s="493"/>
      <c r="G112" s="494"/>
      <c r="H112" s="494"/>
      <c r="I112" s="494"/>
      <c r="J112" s="494"/>
      <c r="K112" s="494"/>
      <c r="L112" s="494"/>
      <c r="M112" s="494"/>
      <c r="N112" s="494"/>
      <c r="O112" s="494"/>
      <c r="P112" s="494"/>
      <c r="Q112" s="494"/>
      <c r="R112" s="494"/>
      <c r="S112" s="494"/>
      <c r="T112" s="494"/>
      <c r="U112" s="495"/>
      <c r="V112" s="176"/>
      <c r="W112" s="162"/>
      <c r="X112" s="162"/>
      <c r="Y112" s="162"/>
    </row>
    <row r="113" spans="3:27" ht="13.9" customHeight="1" x14ac:dyDescent="0.15">
      <c r="C113" s="456"/>
      <c r="D113" s="488"/>
      <c r="E113" s="491"/>
      <c r="F113" s="493"/>
      <c r="G113" s="494"/>
      <c r="H113" s="494"/>
      <c r="I113" s="494"/>
      <c r="J113" s="494"/>
      <c r="K113" s="494"/>
      <c r="L113" s="494"/>
      <c r="M113" s="494"/>
      <c r="N113" s="494"/>
      <c r="O113" s="494"/>
      <c r="P113" s="494"/>
      <c r="Q113" s="494"/>
      <c r="R113" s="494"/>
      <c r="S113" s="494"/>
      <c r="T113" s="494"/>
      <c r="U113" s="495"/>
      <c r="V113" s="176"/>
      <c r="W113" s="162"/>
      <c r="X113" s="162"/>
      <c r="Y113" s="162"/>
    </row>
    <row r="114" spans="3:27" ht="13.9" customHeight="1" x14ac:dyDescent="0.15">
      <c r="C114" s="456"/>
      <c r="D114" s="488"/>
      <c r="E114" s="491"/>
      <c r="F114" s="493"/>
      <c r="G114" s="494"/>
      <c r="H114" s="494"/>
      <c r="I114" s="494"/>
      <c r="J114" s="494"/>
      <c r="K114" s="494"/>
      <c r="L114" s="494"/>
      <c r="M114" s="494"/>
      <c r="N114" s="494"/>
      <c r="O114" s="494"/>
      <c r="P114" s="494"/>
      <c r="Q114" s="494"/>
      <c r="R114" s="494"/>
      <c r="S114" s="494"/>
      <c r="T114" s="494"/>
      <c r="U114" s="495"/>
      <c r="V114" s="176"/>
      <c r="W114" s="162"/>
      <c r="X114" s="162"/>
      <c r="Y114" s="162"/>
    </row>
    <row r="115" spans="3:27" ht="13.9" customHeight="1" x14ac:dyDescent="0.15">
      <c r="C115" s="456"/>
      <c r="D115" s="488"/>
      <c r="E115" s="491"/>
      <c r="F115" s="493"/>
      <c r="G115" s="494"/>
      <c r="H115" s="494"/>
      <c r="I115" s="494"/>
      <c r="J115" s="494"/>
      <c r="K115" s="494"/>
      <c r="L115" s="494"/>
      <c r="M115" s="494"/>
      <c r="N115" s="494"/>
      <c r="O115" s="494"/>
      <c r="P115" s="494"/>
      <c r="Q115" s="494"/>
      <c r="R115" s="494"/>
      <c r="S115" s="494"/>
      <c r="T115" s="494"/>
      <c r="U115" s="495"/>
      <c r="V115" s="176"/>
      <c r="W115" s="162"/>
      <c r="X115" s="162"/>
      <c r="Y115" s="162"/>
    </row>
    <row r="116" spans="3:27" ht="13.9" customHeight="1" x14ac:dyDescent="0.15">
      <c r="C116" s="456"/>
      <c r="D116" s="488"/>
      <c r="E116" s="491"/>
      <c r="F116" s="493"/>
      <c r="G116" s="494"/>
      <c r="H116" s="494"/>
      <c r="I116" s="494"/>
      <c r="J116" s="494"/>
      <c r="K116" s="494"/>
      <c r="L116" s="494"/>
      <c r="M116" s="494"/>
      <c r="N116" s="494"/>
      <c r="O116" s="494"/>
      <c r="P116" s="494"/>
      <c r="Q116" s="494"/>
      <c r="R116" s="494"/>
      <c r="S116" s="494"/>
      <c r="T116" s="494"/>
      <c r="U116" s="495"/>
      <c r="V116" s="485"/>
      <c r="W116" s="485"/>
      <c r="X116" s="485"/>
      <c r="Y116" s="485"/>
      <c r="Z116" s="485"/>
    </row>
    <row r="117" spans="3:27" ht="13.9" customHeight="1" x14ac:dyDescent="0.15">
      <c r="C117" s="457"/>
      <c r="D117" s="489"/>
      <c r="E117" s="492"/>
      <c r="F117" s="496"/>
      <c r="G117" s="497"/>
      <c r="H117" s="497"/>
      <c r="I117" s="497"/>
      <c r="J117" s="497"/>
      <c r="K117" s="497"/>
      <c r="L117" s="497"/>
      <c r="M117" s="497"/>
      <c r="N117" s="497"/>
      <c r="O117" s="497"/>
      <c r="P117" s="497"/>
      <c r="Q117" s="497"/>
      <c r="R117" s="497"/>
      <c r="S117" s="497"/>
      <c r="T117" s="497"/>
      <c r="U117" s="498"/>
      <c r="V117" s="176"/>
      <c r="W117" s="162"/>
      <c r="X117" s="162"/>
      <c r="Y117" s="162"/>
    </row>
    <row r="118" spans="3:27" ht="15" customHeight="1" x14ac:dyDescent="0.15">
      <c r="C118" s="179" t="s">
        <v>238</v>
      </c>
      <c r="D118" s="458"/>
      <c r="E118" s="458"/>
      <c r="F118" s="459"/>
      <c r="G118" s="459"/>
      <c r="H118" s="459"/>
      <c r="I118" s="459"/>
      <c r="J118" s="459"/>
      <c r="K118" s="459"/>
      <c r="L118" s="459"/>
      <c r="M118" s="459"/>
      <c r="N118" s="459"/>
      <c r="O118" s="459"/>
      <c r="P118" s="459"/>
      <c r="Q118" s="459"/>
      <c r="R118" s="459"/>
      <c r="S118" s="459"/>
      <c r="T118" s="459"/>
      <c r="U118" s="460"/>
      <c r="V118" s="176"/>
      <c r="W118" s="162"/>
      <c r="X118" s="162"/>
      <c r="Y118" s="162"/>
    </row>
    <row r="119" spans="3:27" ht="15" customHeight="1" x14ac:dyDescent="0.15">
      <c r="C119" s="461"/>
      <c r="D119" s="487" t="s">
        <v>15</v>
      </c>
      <c r="E119" s="490" t="s">
        <v>234</v>
      </c>
      <c r="F119" s="37" t="s">
        <v>239</v>
      </c>
      <c r="G119" s="454"/>
      <c r="H119" s="454"/>
      <c r="I119" s="462"/>
      <c r="J119" s="462"/>
      <c r="K119" s="462"/>
      <c r="L119" s="462"/>
      <c r="M119" s="462"/>
      <c r="N119" s="462"/>
      <c r="O119" s="462"/>
      <c r="P119" s="462"/>
      <c r="Q119" s="462"/>
      <c r="R119" s="462"/>
      <c r="S119" s="462"/>
      <c r="T119" s="463"/>
      <c r="U119" s="464"/>
      <c r="V119" s="176"/>
      <c r="W119" s="162"/>
      <c r="X119" s="162"/>
      <c r="Y119" s="162"/>
    </row>
    <row r="120" spans="3:27" ht="13.9" customHeight="1" x14ac:dyDescent="0.15">
      <c r="C120" s="461"/>
      <c r="D120" s="488"/>
      <c r="E120" s="491"/>
      <c r="F120" s="493" t="s">
        <v>437</v>
      </c>
      <c r="G120" s="494"/>
      <c r="H120" s="494"/>
      <c r="I120" s="494"/>
      <c r="J120" s="494"/>
      <c r="K120" s="494"/>
      <c r="L120" s="494"/>
      <c r="M120" s="494"/>
      <c r="N120" s="494"/>
      <c r="O120" s="494"/>
      <c r="P120" s="494"/>
      <c r="Q120" s="494"/>
      <c r="R120" s="494"/>
      <c r="S120" s="494"/>
      <c r="T120" s="494"/>
      <c r="U120" s="495"/>
      <c r="V120" s="176"/>
      <c r="W120" s="162"/>
      <c r="X120" s="162"/>
      <c r="Y120" s="162"/>
    </row>
    <row r="121" spans="3:27" ht="13.9" customHeight="1" x14ac:dyDescent="0.15">
      <c r="C121" s="461"/>
      <c r="D121" s="488"/>
      <c r="E121" s="491"/>
      <c r="F121" s="493"/>
      <c r="G121" s="494"/>
      <c r="H121" s="494"/>
      <c r="I121" s="494"/>
      <c r="J121" s="494"/>
      <c r="K121" s="494"/>
      <c r="L121" s="494"/>
      <c r="M121" s="494"/>
      <c r="N121" s="494"/>
      <c r="O121" s="494"/>
      <c r="P121" s="494"/>
      <c r="Q121" s="494"/>
      <c r="R121" s="494"/>
      <c r="S121" s="494"/>
      <c r="T121" s="494"/>
      <c r="U121" s="495"/>
      <c r="V121" s="176"/>
      <c r="W121" s="162"/>
      <c r="X121" s="162"/>
      <c r="Y121" s="162"/>
    </row>
    <row r="122" spans="3:27" ht="13.9" customHeight="1" x14ac:dyDescent="0.15">
      <c r="C122" s="461"/>
      <c r="D122" s="488"/>
      <c r="E122" s="491"/>
      <c r="F122" s="493"/>
      <c r="G122" s="494"/>
      <c r="H122" s="494"/>
      <c r="I122" s="494"/>
      <c r="J122" s="494"/>
      <c r="K122" s="494"/>
      <c r="L122" s="494"/>
      <c r="M122" s="494"/>
      <c r="N122" s="494"/>
      <c r="O122" s="494"/>
      <c r="P122" s="494"/>
      <c r="Q122" s="494"/>
      <c r="R122" s="494"/>
      <c r="S122" s="494"/>
      <c r="T122" s="494"/>
      <c r="U122" s="495"/>
      <c r="V122" s="176"/>
      <c r="W122" s="162"/>
      <c r="X122" s="162"/>
      <c r="Y122" s="162"/>
    </row>
    <row r="123" spans="3:27" ht="13.9" customHeight="1" x14ac:dyDescent="0.15">
      <c r="C123" s="461"/>
      <c r="D123" s="488"/>
      <c r="E123" s="491"/>
      <c r="F123" s="493"/>
      <c r="G123" s="494"/>
      <c r="H123" s="494"/>
      <c r="I123" s="494"/>
      <c r="J123" s="494"/>
      <c r="K123" s="494"/>
      <c r="L123" s="494"/>
      <c r="M123" s="494"/>
      <c r="N123" s="494"/>
      <c r="O123" s="494"/>
      <c r="P123" s="494"/>
      <c r="Q123" s="494"/>
      <c r="R123" s="494"/>
      <c r="S123" s="494"/>
      <c r="T123" s="494"/>
      <c r="U123" s="495"/>
      <c r="V123" s="485"/>
      <c r="W123" s="485"/>
      <c r="X123" s="485"/>
      <c r="Y123" s="485"/>
      <c r="Z123" s="485"/>
      <c r="AA123" s="485"/>
    </row>
    <row r="124" spans="3:27" ht="13.9" customHeight="1" x14ac:dyDescent="0.15">
      <c r="C124" s="461"/>
      <c r="D124" s="489"/>
      <c r="E124" s="492"/>
      <c r="F124" s="496"/>
      <c r="G124" s="497"/>
      <c r="H124" s="497"/>
      <c r="I124" s="497"/>
      <c r="J124" s="497"/>
      <c r="K124" s="497"/>
      <c r="L124" s="497"/>
      <c r="M124" s="497"/>
      <c r="N124" s="497"/>
      <c r="O124" s="497"/>
      <c r="P124" s="497"/>
      <c r="Q124" s="497"/>
      <c r="R124" s="497"/>
      <c r="S124" s="497"/>
      <c r="T124" s="497"/>
      <c r="U124" s="498"/>
      <c r="V124" s="176"/>
      <c r="W124" s="162"/>
      <c r="X124" s="162"/>
      <c r="Y124" s="162"/>
    </row>
    <row r="125" spans="3:27" ht="15" customHeight="1" x14ac:dyDescent="0.15">
      <c r="C125" s="465"/>
      <c r="D125" s="487" t="s">
        <v>17</v>
      </c>
      <c r="E125" s="490" t="s">
        <v>237</v>
      </c>
      <c r="F125" s="177" t="s">
        <v>240</v>
      </c>
      <c r="G125" s="37"/>
      <c r="H125" s="37"/>
      <c r="I125" s="255"/>
      <c r="J125" s="255"/>
      <c r="K125" s="255"/>
      <c r="L125" s="255"/>
      <c r="M125" s="255"/>
      <c r="N125" s="255"/>
      <c r="O125" s="255"/>
      <c r="P125" s="255"/>
      <c r="Q125" s="255"/>
      <c r="R125" s="255"/>
      <c r="S125" s="255"/>
      <c r="T125" s="289"/>
      <c r="U125" s="299"/>
      <c r="V125" s="176"/>
      <c r="W125" s="162"/>
      <c r="X125" s="162"/>
      <c r="Y125" s="162"/>
    </row>
    <row r="126" spans="3:27" ht="13.9" customHeight="1" x14ac:dyDescent="0.15">
      <c r="C126" s="465"/>
      <c r="D126" s="488"/>
      <c r="E126" s="491"/>
      <c r="F126" s="493" t="s">
        <v>437</v>
      </c>
      <c r="G126" s="494"/>
      <c r="H126" s="494"/>
      <c r="I126" s="494"/>
      <c r="J126" s="494"/>
      <c r="K126" s="494"/>
      <c r="L126" s="494"/>
      <c r="M126" s="494"/>
      <c r="N126" s="494"/>
      <c r="O126" s="494"/>
      <c r="P126" s="494"/>
      <c r="Q126" s="494"/>
      <c r="R126" s="494"/>
      <c r="S126" s="494"/>
      <c r="T126" s="494"/>
      <c r="U126" s="495"/>
      <c r="V126" s="176"/>
      <c r="W126" s="162"/>
      <c r="X126" s="162"/>
      <c r="Y126" s="162"/>
    </row>
    <row r="127" spans="3:27" ht="13.9" customHeight="1" x14ac:dyDescent="0.15">
      <c r="C127" s="461"/>
      <c r="D127" s="488"/>
      <c r="E127" s="491"/>
      <c r="F127" s="493"/>
      <c r="G127" s="494"/>
      <c r="H127" s="494"/>
      <c r="I127" s="494"/>
      <c r="J127" s="494"/>
      <c r="K127" s="494"/>
      <c r="L127" s="494"/>
      <c r="M127" s="494"/>
      <c r="N127" s="494"/>
      <c r="O127" s="494"/>
      <c r="P127" s="494"/>
      <c r="Q127" s="494"/>
      <c r="R127" s="494"/>
      <c r="S127" s="494"/>
      <c r="T127" s="494"/>
      <c r="U127" s="495"/>
      <c r="V127" s="176"/>
      <c r="W127" s="162"/>
      <c r="X127" s="162"/>
      <c r="Y127" s="162"/>
    </row>
    <row r="128" spans="3:27" ht="13.9" customHeight="1" x14ac:dyDescent="0.15">
      <c r="C128" s="465"/>
      <c r="D128" s="488"/>
      <c r="E128" s="491"/>
      <c r="F128" s="493"/>
      <c r="G128" s="494"/>
      <c r="H128" s="494"/>
      <c r="I128" s="494"/>
      <c r="J128" s="494"/>
      <c r="K128" s="494"/>
      <c r="L128" s="494"/>
      <c r="M128" s="494"/>
      <c r="N128" s="494"/>
      <c r="O128" s="494"/>
      <c r="P128" s="494"/>
      <c r="Q128" s="494"/>
      <c r="R128" s="494"/>
      <c r="S128" s="494"/>
      <c r="T128" s="494"/>
      <c r="U128" s="495"/>
      <c r="V128" s="176"/>
      <c r="W128" s="162"/>
      <c r="X128" s="162"/>
      <c r="Y128" s="162"/>
    </row>
    <row r="129" spans="3:27" ht="13.9" customHeight="1" x14ac:dyDescent="0.15">
      <c r="C129" s="465"/>
      <c r="D129" s="488"/>
      <c r="E129" s="491"/>
      <c r="F129" s="493"/>
      <c r="G129" s="494"/>
      <c r="H129" s="494"/>
      <c r="I129" s="494"/>
      <c r="J129" s="494"/>
      <c r="K129" s="494"/>
      <c r="L129" s="494"/>
      <c r="M129" s="494"/>
      <c r="N129" s="494"/>
      <c r="O129" s="494"/>
      <c r="P129" s="494"/>
      <c r="Q129" s="494"/>
      <c r="R129" s="494"/>
      <c r="S129" s="494"/>
      <c r="T129" s="494"/>
      <c r="U129" s="495"/>
      <c r="V129" s="485"/>
      <c r="W129" s="485"/>
      <c r="X129" s="485"/>
      <c r="Y129" s="485"/>
      <c r="Z129" s="485"/>
      <c r="AA129" s="485"/>
    </row>
    <row r="130" spans="3:27" ht="13.9" customHeight="1" x14ac:dyDescent="0.15">
      <c r="C130" s="466"/>
      <c r="D130" s="489"/>
      <c r="E130" s="492"/>
      <c r="F130" s="496"/>
      <c r="G130" s="497"/>
      <c r="H130" s="497"/>
      <c r="I130" s="497"/>
      <c r="J130" s="497"/>
      <c r="K130" s="497"/>
      <c r="L130" s="497"/>
      <c r="M130" s="497"/>
      <c r="N130" s="497"/>
      <c r="O130" s="497"/>
      <c r="P130" s="497"/>
      <c r="Q130" s="497"/>
      <c r="R130" s="497"/>
      <c r="S130" s="497"/>
      <c r="T130" s="497"/>
      <c r="U130" s="498"/>
      <c r="V130" s="176"/>
      <c r="W130" s="162"/>
      <c r="X130" s="162"/>
      <c r="Y130" s="162"/>
    </row>
    <row r="131" spans="3:27" ht="13.9" customHeight="1" x14ac:dyDescent="0.15">
      <c r="C131" s="480" t="s">
        <v>406</v>
      </c>
      <c r="D131" s="480"/>
      <c r="E131" s="480"/>
      <c r="F131" s="480"/>
      <c r="G131" s="480"/>
      <c r="H131" s="480"/>
      <c r="I131" s="480"/>
      <c r="J131" s="480"/>
      <c r="K131" s="480"/>
      <c r="L131" s="480"/>
      <c r="M131" s="480"/>
      <c r="N131" s="480"/>
      <c r="O131" s="480"/>
      <c r="P131" s="480"/>
      <c r="Q131" s="480"/>
      <c r="R131" s="480"/>
      <c r="S131" s="480"/>
      <c r="T131" s="480"/>
      <c r="U131" s="480"/>
      <c r="V131" s="176"/>
      <c r="W131" s="162"/>
      <c r="X131" s="162"/>
      <c r="Y131" s="162"/>
    </row>
    <row r="132" spans="3:27" ht="15" customHeight="1" x14ac:dyDescent="0.15">
      <c r="C132" s="179" t="s">
        <v>242</v>
      </c>
      <c r="D132" s="191"/>
      <c r="E132" s="191"/>
      <c r="F132" s="331"/>
      <c r="G132" s="331"/>
      <c r="H132" s="331"/>
      <c r="I132" s="331"/>
      <c r="J132" s="331"/>
      <c r="K132" s="331"/>
      <c r="L132" s="331"/>
      <c r="M132" s="331"/>
      <c r="N132" s="331"/>
      <c r="O132" s="331"/>
      <c r="P132" s="331"/>
      <c r="Q132" s="331"/>
      <c r="R132" s="331"/>
      <c r="S132" s="331"/>
      <c r="T132" s="331"/>
      <c r="U132" s="258"/>
      <c r="V132" s="161"/>
      <c r="W132" s="162"/>
      <c r="X132" s="162"/>
      <c r="Y132" s="162"/>
    </row>
    <row r="133" spans="3:27" ht="15" customHeight="1" x14ac:dyDescent="0.15">
      <c r="C133" s="192"/>
      <c r="D133" s="487" t="s">
        <v>15</v>
      </c>
      <c r="E133" s="501" t="s">
        <v>234</v>
      </c>
      <c r="F133" s="32" t="s">
        <v>390</v>
      </c>
      <c r="G133" s="32"/>
      <c r="H133" s="32"/>
      <c r="I133" s="30"/>
      <c r="J133" s="30"/>
      <c r="K133" s="30"/>
      <c r="L133" s="31"/>
      <c r="M133" s="31"/>
      <c r="N133" s="31"/>
      <c r="O133" s="32"/>
      <c r="P133" s="32"/>
      <c r="Q133" s="32"/>
      <c r="R133" s="32"/>
      <c r="S133" s="30"/>
      <c r="T133" s="30"/>
      <c r="U133" s="33"/>
      <c r="V133" s="161"/>
      <c r="W133" s="162"/>
      <c r="X133" s="162"/>
      <c r="Y133" s="162"/>
    </row>
    <row r="134" spans="3:27" ht="30" customHeight="1" x14ac:dyDescent="0.15">
      <c r="C134" s="192"/>
      <c r="D134" s="488"/>
      <c r="E134" s="502"/>
      <c r="F134" s="499" t="s">
        <v>248</v>
      </c>
      <c r="G134" s="500"/>
      <c r="H134" s="500"/>
      <c r="I134" s="500"/>
      <c r="J134" s="500"/>
      <c r="K134" s="486">
        <v>0</v>
      </c>
      <c r="L134" s="486"/>
      <c r="M134" s="486"/>
      <c r="N134" s="486"/>
      <c r="O134" s="486"/>
      <c r="P134" s="193" t="s">
        <v>13</v>
      </c>
      <c r="Q134" s="516" t="s">
        <v>342</v>
      </c>
      <c r="R134" s="516"/>
      <c r="S134" s="516"/>
      <c r="T134" s="516"/>
      <c r="U134" s="517"/>
      <c r="V134" s="300"/>
      <c r="W134" s="288"/>
      <c r="X134" s="176"/>
      <c r="Y134" s="162"/>
      <c r="Z134" s="162"/>
      <c r="AA134" s="162"/>
    </row>
    <row r="135" spans="3:27" ht="13.9" customHeight="1" x14ac:dyDescent="0.15">
      <c r="C135" s="192"/>
      <c r="D135" s="488"/>
      <c r="E135" s="502"/>
      <c r="F135" s="177" t="s">
        <v>235</v>
      </c>
      <c r="G135" s="37"/>
      <c r="H135" s="37"/>
      <c r="I135" s="255"/>
      <c r="J135" s="255"/>
      <c r="K135" s="255"/>
      <c r="L135" s="255"/>
      <c r="M135" s="255"/>
      <c r="N135" s="255"/>
      <c r="O135" s="255"/>
      <c r="P135" s="255"/>
      <c r="Q135" s="255"/>
      <c r="R135" s="255"/>
      <c r="S135" s="255"/>
      <c r="T135" s="289"/>
      <c r="U135" s="256"/>
      <c r="V135" s="176"/>
      <c r="W135" s="162"/>
      <c r="X135" s="162"/>
      <c r="Y135" s="162"/>
    </row>
    <row r="136" spans="3:27" ht="13.9" customHeight="1" x14ac:dyDescent="0.15">
      <c r="C136" s="192"/>
      <c r="D136" s="488"/>
      <c r="E136" s="502"/>
      <c r="F136" s="493" t="s">
        <v>439</v>
      </c>
      <c r="G136" s="494"/>
      <c r="H136" s="494"/>
      <c r="I136" s="494"/>
      <c r="J136" s="494"/>
      <c r="K136" s="494"/>
      <c r="L136" s="494"/>
      <c r="M136" s="494"/>
      <c r="N136" s="494"/>
      <c r="O136" s="494"/>
      <c r="P136" s="494"/>
      <c r="Q136" s="494"/>
      <c r="R136" s="494"/>
      <c r="S136" s="494"/>
      <c r="T136" s="494"/>
      <c r="U136" s="495"/>
      <c r="V136" s="161"/>
      <c r="W136" s="162"/>
      <c r="X136" s="162"/>
      <c r="Y136" s="162"/>
    </row>
    <row r="137" spans="3:27" ht="13.9" customHeight="1" x14ac:dyDescent="0.15">
      <c r="C137" s="192"/>
      <c r="D137" s="488"/>
      <c r="E137" s="502"/>
      <c r="F137" s="493"/>
      <c r="G137" s="494"/>
      <c r="H137" s="494"/>
      <c r="I137" s="494"/>
      <c r="J137" s="494"/>
      <c r="K137" s="494"/>
      <c r="L137" s="494"/>
      <c r="M137" s="494"/>
      <c r="N137" s="494"/>
      <c r="O137" s="494"/>
      <c r="P137" s="494"/>
      <c r="Q137" s="494"/>
      <c r="R137" s="494"/>
      <c r="S137" s="494"/>
      <c r="T137" s="494"/>
      <c r="U137" s="495"/>
      <c r="V137" s="161"/>
      <c r="W137" s="162"/>
      <c r="X137" s="162"/>
      <c r="Y137" s="162"/>
    </row>
    <row r="138" spans="3:27" ht="13.9" customHeight="1" x14ac:dyDescent="0.15">
      <c r="C138" s="192"/>
      <c r="D138" s="488"/>
      <c r="E138" s="502"/>
      <c r="F138" s="493"/>
      <c r="G138" s="494"/>
      <c r="H138" s="494"/>
      <c r="I138" s="494"/>
      <c r="J138" s="494"/>
      <c r="K138" s="494"/>
      <c r="L138" s="494"/>
      <c r="M138" s="494"/>
      <c r="N138" s="494"/>
      <c r="O138" s="494"/>
      <c r="P138" s="494"/>
      <c r="Q138" s="494"/>
      <c r="R138" s="494"/>
      <c r="S138" s="494"/>
      <c r="T138" s="494"/>
      <c r="U138" s="495"/>
      <c r="V138" s="161"/>
      <c r="W138" s="162"/>
      <c r="X138" s="162"/>
      <c r="Y138" s="162"/>
    </row>
    <row r="139" spans="3:27" ht="13.9" customHeight="1" x14ac:dyDescent="0.15">
      <c r="C139" s="192"/>
      <c r="D139" s="488"/>
      <c r="E139" s="502"/>
      <c r="F139" s="493"/>
      <c r="G139" s="494"/>
      <c r="H139" s="494"/>
      <c r="I139" s="494"/>
      <c r="J139" s="494"/>
      <c r="K139" s="494"/>
      <c r="L139" s="494"/>
      <c r="M139" s="494"/>
      <c r="N139" s="494"/>
      <c r="O139" s="494"/>
      <c r="P139" s="494"/>
      <c r="Q139" s="494"/>
      <c r="R139" s="494"/>
      <c r="S139" s="494"/>
      <c r="T139" s="494"/>
      <c r="U139" s="495"/>
      <c r="V139" s="161"/>
      <c r="W139" s="162"/>
      <c r="X139" s="162"/>
      <c r="Y139" s="162"/>
    </row>
    <row r="140" spans="3:27" ht="13.9" customHeight="1" x14ac:dyDescent="0.15">
      <c r="C140" s="192"/>
      <c r="D140" s="488"/>
      <c r="E140" s="502"/>
      <c r="F140" s="493"/>
      <c r="G140" s="494"/>
      <c r="H140" s="494"/>
      <c r="I140" s="494"/>
      <c r="J140" s="494"/>
      <c r="K140" s="494"/>
      <c r="L140" s="494"/>
      <c r="M140" s="494"/>
      <c r="N140" s="494"/>
      <c r="O140" s="494"/>
      <c r="P140" s="494"/>
      <c r="Q140" s="494"/>
      <c r="R140" s="494"/>
      <c r="S140" s="494"/>
      <c r="T140" s="494"/>
      <c r="U140" s="495"/>
      <c r="V140" s="161"/>
      <c r="W140" s="162"/>
      <c r="X140" s="162"/>
      <c r="Y140" s="162"/>
    </row>
    <row r="141" spans="3:27" ht="13.9" customHeight="1" x14ac:dyDescent="0.15">
      <c r="C141" s="192"/>
      <c r="D141" s="488"/>
      <c r="E141" s="502"/>
      <c r="F141" s="493"/>
      <c r="G141" s="494"/>
      <c r="H141" s="494"/>
      <c r="I141" s="494"/>
      <c r="J141" s="494"/>
      <c r="K141" s="494"/>
      <c r="L141" s="494"/>
      <c r="M141" s="494"/>
      <c r="N141" s="494"/>
      <c r="O141" s="494"/>
      <c r="P141" s="494"/>
      <c r="Q141" s="494"/>
      <c r="R141" s="494"/>
      <c r="S141" s="494"/>
      <c r="T141" s="494"/>
      <c r="U141" s="495"/>
      <c r="V141" s="161"/>
      <c r="W141" s="162"/>
      <c r="X141" s="162"/>
      <c r="Y141" s="162"/>
    </row>
    <row r="142" spans="3:27" ht="13.9" customHeight="1" x14ac:dyDescent="0.15">
      <c r="C142" s="192"/>
      <c r="D142" s="488"/>
      <c r="E142" s="502"/>
      <c r="F142" s="493"/>
      <c r="G142" s="494"/>
      <c r="H142" s="494"/>
      <c r="I142" s="494"/>
      <c r="J142" s="494"/>
      <c r="K142" s="494"/>
      <c r="L142" s="494"/>
      <c r="M142" s="494"/>
      <c r="N142" s="494"/>
      <c r="O142" s="494"/>
      <c r="P142" s="494"/>
      <c r="Q142" s="494"/>
      <c r="R142" s="494"/>
      <c r="S142" s="494"/>
      <c r="T142" s="494"/>
      <c r="U142" s="495"/>
      <c r="V142" s="484"/>
      <c r="W142" s="485"/>
      <c r="X142" s="485"/>
      <c r="Y142" s="485"/>
      <c r="Z142" s="485"/>
    </row>
    <row r="143" spans="3:27" ht="13.9" customHeight="1" x14ac:dyDescent="0.15">
      <c r="C143" s="192"/>
      <c r="D143" s="489"/>
      <c r="E143" s="503"/>
      <c r="F143" s="496"/>
      <c r="G143" s="497"/>
      <c r="H143" s="497"/>
      <c r="I143" s="497"/>
      <c r="J143" s="497"/>
      <c r="K143" s="497"/>
      <c r="L143" s="497"/>
      <c r="M143" s="497"/>
      <c r="N143" s="497"/>
      <c r="O143" s="497"/>
      <c r="P143" s="497"/>
      <c r="Q143" s="497"/>
      <c r="R143" s="497"/>
      <c r="S143" s="497"/>
      <c r="T143" s="497"/>
      <c r="U143" s="498"/>
      <c r="V143" s="161"/>
      <c r="W143" s="162"/>
      <c r="X143" s="162"/>
      <c r="Y143" s="162"/>
    </row>
    <row r="144" spans="3:27" ht="15" customHeight="1" x14ac:dyDescent="0.15">
      <c r="C144" s="192"/>
      <c r="D144" s="487" t="s">
        <v>17</v>
      </c>
      <c r="E144" s="490" t="s">
        <v>237</v>
      </c>
      <c r="F144" s="295" t="s">
        <v>391</v>
      </c>
      <c r="G144" s="32"/>
      <c r="H144" s="32"/>
      <c r="I144" s="30"/>
      <c r="J144" s="30"/>
      <c r="K144" s="30"/>
      <c r="L144" s="31"/>
      <c r="M144" s="31"/>
      <c r="N144" s="31"/>
      <c r="O144" s="32"/>
      <c r="P144" s="32"/>
      <c r="Q144" s="32"/>
      <c r="R144" s="32"/>
      <c r="S144" s="30"/>
      <c r="T144" s="30"/>
      <c r="U144" s="33"/>
      <c r="V144" s="161"/>
      <c r="W144" s="162"/>
      <c r="X144" s="162"/>
      <c r="Y144" s="162"/>
    </row>
    <row r="145" spans="3:27" ht="30" customHeight="1" x14ac:dyDescent="0.15">
      <c r="C145" s="192"/>
      <c r="D145" s="488"/>
      <c r="E145" s="491"/>
      <c r="F145" s="499" t="s">
        <v>249</v>
      </c>
      <c r="G145" s="500"/>
      <c r="H145" s="500"/>
      <c r="I145" s="500"/>
      <c r="J145" s="500"/>
      <c r="K145" s="486">
        <v>0</v>
      </c>
      <c r="L145" s="486"/>
      <c r="M145" s="486"/>
      <c r="N145" s="486"/>
      <c r="O145" s="486"/>
      <c r="P145" s="190" t="s">
        <v>13</v>
      </c>
      <c r="Q145" s="516" t="s">
        <v>277</v>
      </c>
      <c r="R145" s="516"/>
      <c r="S145" s="516"/>
      <c r="T145" s="516"/>
      <c r="U145" s="517"/>
      <c r="V145" s="300"/>
      <c r="W145" s="288"/>
      <c r="X145" s="176"/>
      <c r="Y145" s="162"/>
      <c r="Z145" s="162"/>
      <c r="AA145" s="162"/>
    </row>
    <row r="146" spans="3:27" ht="13.9" customHeight="1" x14ac:dyDescent="0.15">
      <c r="C146" s="192"/>
      <c r="D146" s="488"/>
      <c r="E146" s="491"/>
      <c r="F146" s="177" t="s">
        <v>236</v>
      </c>
      <c r="G146" s="37"/>
      <c r="H146" s="37"/>
      <c r="I146" s="35"/>
      <c r="J146" s="35"/>
      <c r="K146" s="35"/>
      <c r="L146" s="36"/>
      <c r="M146" s="36"/>
      <c r="N146" s="36"/>
      <c r="O146" s="37"/>
      <c r="P146" s="37"/>
      <c r="Q146" s="37"/>
      <c r="R146" s="37"/>
      <c r="S146" s="35"/>
      <c r="T146" s="287"/>
      <c r="U146" s="38"/>
      <c r="V146" s="176"/>
      <c r="W146" s="162"/>
      <c r="X146" s="162"/>
      <c r="Y146" s="162"/>
    </row>
    <row r="147" spans="3:27" ht="13.9" customHeight="1" x14ac:dyDescent="0.15">
      <c r="C147" s="192"/>
      <c r="D147" s="488"/>
      <c r="E147" s="491"/>
      <c r="F147" s="493" t="s">
        <v>440</v>
      </c>
      <c r="G147" s="494"/>
      <c r="H147" s="494"/>
      <c r="I147" s="494"/>
      <c r="J147" s="494"/>
      <c r="K147" s="494"/>
      <c r="L147" s="494"/>
      <c r="M147" s="494"/>
      <c r="N147" s="494"/>
      <c r="O147" s="494"/>
      <c r="P147" s="494"/>
      <c r="Q147" s="494"/>
      <c r="R147" s="494"/>
      <c r="S147" s="494"/>
      <c r="T147" s="494"/>
      <c r="U147" s="495"/>
      <c r="V147" s="161"/>
      <c r="W147" s="162"/>
      <c r="X147" s="162"/>
      <c r="Y147" s="162"/>
    </row>
    <row r="148" spans="3:27" ht="13.9" customHeight="1" x14ac:dyDescent="0.15">
      <c r="C148" s="192"/>
      <c r="D148" s="488"/>
      <c r="E148" s="491"/>
      <c r="F148" s="493"/>
      <c r="G148" s="494"/>
      <c r="H148" s="494"/>
      <c r="I148" s="494"/>
      <c r="J148" s="494"/>
      <c r="K148" s="494"/>
      <c r="L148" s="494"/>
      <c r="M148" s="494"/>
      <c r="N148" s="494"/>
      <c r="O148" s="494"/>
      <c r="P148" s="494"/>
      <c r="Q148" s="494"/>
      <c r="R148" s="494"/>
      <c r="S148" s="494"/>
      <c r="T148" s="494"/>
      <c r="U148" s="495"/>
      <c r="V148" s="161"/>
      <c r="W148" s="162"/>
      <c r="X148" s="162"/>
      <c r="Y148" s="162"/>
    </row>
    <row r="149" spans="3:27" ht="13.9" customHeight="1" x14ac:dyDescent="0.15">
      <c r="C149" s="192"/>
      <c r="D149" s="488"/>
      <c r="E149" s="491"/>
      <c r="F149" s="493"/>
      <c r="G149" s="494"/>
      <c r="H149" s="494"/>
      <c r="I149" s="494"/>
      <c r="J149" s="494"/>
      <c r="K149" s="494"/>
      <c r="L149" s="494"/>
      <c r="M149" s="494"/>
      <c r="N149" s="494"/>
      <c r="O149" s="494"/>
      <c r="P149" s="494"/>
      <c r="Q149" s="494"/>
      <c r="R149" s="494"/>
      <c r="S149" s="494"/>
      <c r="T149" s="494"/>
      <c r="U149" s="495"/>
      <c r="V149" s="161"/>
      <c r="W149" s="162"/>
      <c r="X149" s="162"/>
      <c r="Y149" s="162"/>
    </row>
    <row r="150" spans="3:27" ht="13.9" customHeight="1" x14ac:dyDescent="0.15">
      <c r="C150" s="192"/>
      <c r="D150" s="488"/>
      <c r="E150" s="491"/>
      <c r="F150" s="493"/>
      <c r="G150" s="494"/>
      <c r="H150" s="494"/>
      <c r="I150" s="494"/>
      <c r="J150" s="494"/>
      <c r="K150" s="494"/>
      <c r="L150" s="494"/>
      <c r="M150" s="494"/>
      <c r="N150" s="494"/>
      <c r="O150" s="494"/>
      <c r="P150" s="494"/>
      <c r="Q150" s="494"/>
      <c r="R150" s="494"/>
      <c r="S150" s="494"/>
      <c r="T150" s="494"/>
      <c r="U150" s="495"/>
      <c r="V150" s="161"/>
      <c r="W150" s="162"/>
      <c r="X150" s="162"/>
      <c r="Y150" s="162"/>
    </row>
    <row r="151" spans="3:27" ht="13.9" customHeight="1" x14ac:dyDescent="0.15">
      <c r="C151" s="192"/>
      <c r="D151" s="488"/>
      <c r="E151" s="491"/>
      <c r="F151" s="493"/>
      <c r="G151" s="494"/>
      <c r="H151" s="494"/>
      <c r="I151" s="494"/>
      <c r="J151" s="494"/>
      <c r="K151" s="494"/>
      <c r="L151" s="494"/>
      <c r="M151" s="494"/>
      <c r="N151" s="494"/>
      <c r="O151" s="494"/>
      <c r="P151" s="494"/>
      <c r="Q151" s="494"/>
      <c r="R151" s="494"/>
      <c r="S151" s="494"/>
      <c r="T151" s="494"/>
      <c r="U151" s="495"/>
      <c r="V151" s="161"/>
      <c r="W151" s="162"/>
      <c r="X151" s="162"/>
      <c r="Y151" s="162"/>
    </row>
    <row r="152" spans="3:27" ht="13.9" customHeight="1" x14ac:dyDescent="0.15">
      <c r="C152" s="192"/>
      <c r="D152" s="488"/>
      <c r="E152" s="491"/>
      <c r="F152" s="493"/>
      <c r="G152" s="494"/>
      <c r="H152" s="494"/>
      <c r="I152" s="494"/>
      <c r="J152" s="494"/>
      <c r="K152" s="494"/>
      <c r="L152" s="494"/>
      <c r="M152" s="494"/>
      <c r="N152" s="494"/>
      <c r="O152" s="494"/>
      <c r="P152" s="494"/>
      <c r="Q152" s="494"/>
      <c r="R152" s="494"/>
      <c r="S152" s="494"/>
      <c r="T152" s="494"/>
      <c r="U152" s="495"/>
      <c r="V152" s="161"/>
      <c r="W152" s="162"/>
      <c r="X152" s="162"/>
      <c r="Y152" s="162"/>
    </row>
    <row r="153" spans="3:27" ht="13.9" customHeight="1" x14ac:dyDescent="0.15">
      <c r="C153" s="192"/>
      <c r="D153" s="488"/>
      <c r="E153" s="491"/>
      <c r="F153" s="493"/>
      <c r="G153" s="494"/>
      <c r="H153" s="494"/>
      <c r="I153" s="494"/>
      <c r="J153" s="494"/>
      <c r="K153" s="494"/>
      <c r="L153" s="494"/>
      <c r="M153" s="494"/>
      <c r="N153" s="494"/>
      <c r="O153" s="494"/>
      <c r="P153" s="494"/>
      <c r="Q153" s="494"/>
      <c r="R153" s="494"/>
      <c r="S153" s="494"/>
      <c r="T153" s="494"/>
      <c r="U153" s="495"/>
      <c r="V153" s="484"/>
      <c r="W153" s="485"/>
      <c r="X153" s="485"/>
      <c r="Y153" s="485"/>
      <c r="Z153" s="485"/>
      <c r="AA153" s="485"/>
    </row>
    <row r="154" spans="3:27" ht="13.9" customHeight="1" x14ac:dyDescent="0.15">
      <c r="C154" s="194"/>
      <c r="D154" s="489"/>
      <c r="E154" s="492"/>
      <c r="F154" s="496"/>
      <c r="G154" s="497"/>
      <c r="H154" s="497"/>
      <c r="I154" s="497"/>
      <c r="J154" s="497"/>
      <c r="K154" s="497"/>
      <c r="L154" s="497"/>
      <c r="M154" s="497"/>
      <c r="N154" s="497"/>
      <c r="O154" s="497"/>
      <c r="P154" s="497"/>
      <c r="Q154" s="497"/>
      <c r="R154" s="497"/>
      <c r="S154" s="497"/>
      <c r="T154" s="497"/>
      <c r="U154" s="498"/>
      <c r="V154" s="161"/>
      <c r="W154" s="162"/>
      <c r="X154" s="162"/>
      <c r="Y154" s="162"/>
    </row>
    <row r="155" spans="3:27" ht="15" customHeight="1" x14ac:dyDescent="0.15">
      <c r="C155" s="179" t="s">
        <v>243</v>
      </c>
      <c r="D155" s="191"/>
      <c r="E155" s="191"/>
      <c r="F155" s="331"/>
      <c r="G155" s="331"/>
      <c r="H155" s="331"/>
      <c r="I155" s="331"/>
      <c r="J155" s="331"/>
      <c r="K155" s="331"/>
      <c r="L155" s="331"/>
      <c r="M155" s="331"/>
      <c r="N155" s="331"/>
      <c r="O155" s="331"/>
      <c r="P155" s="331"/>
      <c r="Q155" s="331"/>
      <c r="R155" s="331"/>
      <c r="S155" s="331"/>
      <c r="T155" s="331"/>
      <c r="U155" s="258"/>
      <c r="V155" s="161"/>
      <c r="W155" s="162"/>
      <c r="X155" s="162"/>
      <c r="Y155" s="162"/>
    </row>
    <row r="156" spans="3:27" ht="15" customHeight="1" x14ac:dyDescent="0.15">
      <c r="C156" s="192"/>
      <c r="D156" s="487" t="s">
        <v>15</v>
      </c>
      <c r="E156" s="490" t="s">
        <v>234</v>
      </c>
      <c r="F156" s="32" t="s">
        <v>390</v>
      </c>
      <c r="G156" s="32"/>
      <c r="H156" s="32"/>
      <c r="I156" s="30"/>
      <c r="J156" s="30"/>
      <c r="K156" s="30"/>
      <c r="L156" s="31"/>
      <c r="M156" s="31"/>
      <c r="N156" s="31"/>
      <c r="O156" s="32"/>
      <c r="P156" s="32"/>
      <c r="Q156" s="32"/>
      <c r="R156" s="32"/>
      <c r="S156" s="30"/>
      <c r="T156" s="30"/>
      <c r="U156" s="33"/>
      <c r="V156" s="161"/>
      <c r="W156" s="162"/>
      <c r="X156" s="162"/>
      <c r="Y156" s="162"/>
    </row>
    <row r="157" spans="3:27" ht="37.9" customHeight="1" x14ac:dyDescent="0.15">
      <c r="C157" s="192"/>
      <c r="D157" s="488"/>
      <c r="E157" s="491"/>
      <c r="F157" s="499" t="s">
        <v>246</v>
      </c>
      <c r="G157" s="500"/>
      <c r="H157" s="500"/>
      <c r="I157" s="500"/>
      <c r="J157" s="500"/>
      <c r="K157" s="486">
        <v>0</v>
      </c>
      <c r="L157" s="486"/>
      <c r="M157" s="486"/>
      <c r="N157" s="486"/>
      <c r="O157" s="486"/>
      <c r="P157" s="193" t="s">
        <v>13</v>
      </c>
      <c r="Q157" s="516" t="s">
        <v>245</v>
      </c>
      <c r="R157" s="516"/>
      <c r="S157" s="516"/>
      <c r="T157" s="516"/>
      <c r="U157" s="517"/>
      <c r="V157" s="288"/>
      <c r="W157" s="288"/>
      <c r="X157" s="176"/>
      <c r="Y157" s="162"/>
      <c r="Z157" s="162"/>
      <c r="AA157" s="162"/>
    </row>
    <row r="158" spans="3:27" ht="37.9" customHeight="1" x14ac:dyDescent="0.15">
      <c r="C158" s="192"/>
      <c r="D158" s="488"/>
      <c r="E158" s="491"/>
      <c r="F158" s="499" t="s">
        <v>247</v>
      </c>
      <c r="G158" s="500"/>
      <c r="H158" s="500"/>
      <c r="I158" s="500"/>
      <c r="J158" s="500"/>
      <c r="K158" s="486">
        <v>0</v>
      </c>
      <c r="L158" s="486"/>
      <c r="M158" s="486"/>
      <c r="N158" s="486"/>
      <c r="O158" s="486"/>
      <c r="P158" s="193" t="s">
        <v>13</v>
      </c>
      <c r="Q158" s="516" t="s">
        <v>244</v>
      </c>
      <c r="R158" s="516"/>
      <c r="S158" s="516"/>
      <c r="T158" s="516"/>
      <c r="U158" s="517"/>
      <c r="V158" s="288"/>
      <c r="W158" s="288"/>
      <c r="X158" s="176"/>
      <c r="Y158" s="162"/>
      <c r="Z158" s="162"/>
      <c r="AA158" s="162"/>
    </row>
    <row r="159" spans="3:27" ht="13.9" customHeight="1" x14ac:dyDescent="0.15">
      <c r="C159" s="192"/>
      <c r="D159" s="488"/>
      <c r="E159" s="491"/>
      <c r="F159" s="37" t="s">
        <v>235</v>
      </c>
      <c r="G159" s="37"/>
      <c r="H159" s="37"/>
      <c r="I159" s="255"/>
      <c r="J159" s="255"/>
      <c r="K159" s="255"/>
      <c r="L159" s="255"/>
      <c r="M159" s="255"/>
      <c r="N159" s="255"/>
      <c r="O159" s="255"/>
      <c r="P159" s="255"/>
      <c r="Q159" s="255"/>
      <c r="R159" s="255"/>
      <c r="S159" s="255"/>
      <c r="T159" s="255"/>
      <c r="U159" s="256"/>
      <c r="V159" s="161"/>
      <c r="W159" s="162"/>
      <c r="X159" s="162"/>
      <c r="Y159" s="162"/>
    </row>
    <row r="160" spans="3:27" ht="13.9" customHeight="1" x14ac:dyDescent="0.15">
      <c r="C160" s="192"/>
      <c r="D160" s="488"/>
      <c r="E160" s="491"/>
      <c r="F160" s="493" t="s">
        <v>441</v>
      </c>
      <c r="G160" s="494"/>
      <c r="H160" s="494"/>
      <c r="I160" s="494"/>
      <c r="J160" s="494"/>
      <c r="K160" s="494"/>
      <c r="L160" s="494"/>
      <c r="M160" s="494"/>
      <c r="N160" s="494"/>
      <c r="O160" s="494"/>
      <c r="P160" s="494"/>
      <c r="Q160" s="494"/>
      <c r="R160" s="494"/>
      <c r="S160" s="494"/>
      <c r="T160" s="494"/>
      <c r="U160" s="495"/>
      <c r="V160" s="161"/>
      <c r="W160" s="162"/>
      <c r="X160" s="162"/>
      <c r="Y160" s="162"/>
    </row>
    <row r="161" spans="3:27" ht="13.9" customHeight="1" x14ac:dyDescent="0.15">
      <c r="C161" s="192"/>
      <c r="D161" s="488"/>
      <c r="E161" s="491"/>
      <c r="F161" s="493"/>
      <c r="G161" s="494"/>
      <c r="H161" s="494"/>
      <c r="I161" s="494"/>
      <c r="J161" s="494"/>
      <c r="K161" s="494"/>
      <c r="L161" s="494"/>
      <c r="M161" s="494"/>
      <c r="N161" s="494"/>
      <c r="O161" s="494"/>
      <c r="P161" s="494"/>
      <c r="Q161" s="494"/>
      <c r="R161" s="494"/>
      <c r="S161" s="494"/>
      <c r="T161" s="494"/>
      <c r="U161" s="495"/>
      <c r="V161" s="161"/>
      <c r="W161" s="162"/>
      <c r="X161" s="162"/>
      <c r="Y161" s="162"/>
    </row>
    <row r="162" spans="3:27" ht="13.9" customHeight="1" x14ac:dyDescent="0.15">
      <c r="C162" s="192"/>
      <c r="D162" s="488"/>
      <c r="E162" s="491"/>
      <c r="F162" s="493"/>
      <c r="G162" s="494"/>
      <c r="H162" s="494"/>
      <c r="I162" s="494"/>
      <c r="J162" s="494"/>
      <c r="K162" s="494"/>
      <c r="L162" s="494"/>
      <c r="M162" s="494"/>
      <c r="N162" s="494"/>
      <c r="O162" s="494"/>
      <c r="P162" s="494"/>
      <c r="Q162" s="494"/>
      <c r="R162" s="494"/>
      <c r="S162" s="494"/>
      <c r="T162" s="494"/>
      <c r="U162" s="495"/>
      <c r="V162" s="161"/>
      <c r="W162" s="162"/>
      <c r="X162" s="162"/>
      <c r="Y162" s="162"/>
    </row>
    <row r="163" spans="3:27" ht="13.9" customHeight="1" x14ac:dyDescent="0.15">
      <c r="C163" s="192"/>
      <c r="D163" s="488"/>
      <c r="E163" s="491"/>
      <c r="F163" s="493"/>
      <c r="G163" s="494"/>
      <c r="H163" s="494"/>
      <c r="I163" s="494"/>
      <c r="J163" s="494"/>
      <c r="K163" s="494"/>
      <c r="L163" s="494"/>
      <c r="M163" s="494"/>
      <c r="N163" s="494"/>
      <c r="O163" s="494"/>
      <c r="P163" s="494"/>
      <c r="Q163" s="494"/>
      <c r="R163" s="494"/>
      <c r="S163" s="494"/>
      <c r="T163" s="494"/>
      <c r="U163" s="495"/>
      <c r="V163" s="161"/>
      <c r="W163" s="162"/>
      <c r="X163" s="162"/>
      <c r="Y163" s="162"/>
    </row>
    <row r="164" spans="3:27" ht="13.9" customHeight="1" x14ac:dyDescent="0.15">
      <c r="C164" s="192"/>
      <c r="D164" s="488"/>
      <c r="E164" s="491"/>
      <c r="F164" s="493"/>
      <c r="G164" s="494"/>
      <c r="H164" s="494"/>
      <c r="I164" s="494"/>
      <c r="J164" s="494"/>
      <c r="K164" s="494"/>
      <c r="L164" s="494"/>
      <c r="M164" s="494"/>
      <c r="N164" s="494"/>
      <c r="O164" s="494"/>
      <c r="P164" s="494"/>
      <c r="Q164" s="494"/>
      <c r="R164" s="494"/>
      <c r="S164" s="494"/>
      <c r="T164" s="494"/>
      <c r="U164" s="495"/>
      <c r="V164" s="161"/>
      <c r="W164" s="162"/>
      <c r="X164" s="162"/>
      <c r="Y164" s="162"/>
    </row>
    <row r="165" spans="3:27" ht="13.9" customHeight="1" x14ac:dyDescent="0.15">
      <c r="C165" s="192"/>
      <c r="D165" s="488"/>
      <c r="E165" s="491"/>
      <c r="F165" s="493"/>
      <c r="G165" s="494"/>
      <c r="H165" s="494"/>
      <c r="I165" s="494"/>
      <c r="J165" s="494"/>
      <c r="K165" s="494"/>
      <c r="L165" s="494"/>
      <c r="M165" s="494"/>
      <c r="N165" s="494"/>
      <c r="O165" s="494"/>
      <c r="P165" s="494"/>
      <c r="Q165" s="494"/>
      <c r="R165" s="494"/>
      <c r="S165" s="494"/>
      <c r="T165" s="494"/>
      <c r="U165" s="495"/>
      <c r="V165" s="161"/>
      <c r="W165" s="162"/>
      <c r="X165" s="162"/>
      <c r="Y165" s="162"/>
    </row>
    <row r="166" spans="3:27" ht="13.9" customHeight="1" x14ac:dyDescent="0.15">
      <c r="C166" s="192"/>
      <c r="D166" s="488"/>
      <c r="E166" s="491"/>
      <c r="F166" s="493"/>
      <c r="G166" s="494"/>
      <c r="H166" s="494"/>
      <c r="I166" s="494"/>
      <c r="J166" s="494"/>
      <c r="K166" s="494"/>
      <c r="L166" s="494"/>
      <c r="M166" s="494"/>
      <c r="N166" s="494"/>
      <c r="O166" s="494"/>
      <c r="P166" s="494"/>
      <c r="Q166" s="494"/>
      <c r="R166" s="494"/>
      <c r="S166" s="494"/>
      <c r="T166" s="494"/>
      <c r="U166" s="495"/>
      <c r="V166" s="484"/>
      <c r="W166" s="485"/>
      <c r="X166" s="485"/>
      <c r="Y166" s="485"/>
      <c r="Z166" s="485"/>
    </row>
    <row r="167" spans="3:27" ht="13.9" customHeight="1" x14ac:dyDescent="0.15">
      <c r="C167" s="192"/>
      <c r="D167" s="489"/>
      <c r="E167" s="492"/>
      <c r="F167" s="496"/>
      <c r="G167" s="497"/>
      <c r="H167" s="497"/>
      <c r="I167" s="497"/>
      <c r="J167" s="497"/>
      <c r="K167" s="497"/>
      <c r="L167" s="497"/>
      <c r="M167" s="497"/>
      <c r="N167" s="497"/>
      <c r="O167" s="497"/>
      <c r="P167" s="497"/>
      <c r="Q167" s="497"/>
      <c r="R167" s="497"/>
      <c r="S167" s="497"/>
      <c r="T167" s="497"/>
      <c r="U167" s="498"/>
      <c r="V167" s="161"/>
      <c r="W167" s="162"/>
      <c r="X167" s="162"/>
      <c r="Y167" s="162"/>
    </row>
    <row r="168" spans="3:27" ht="13.9" customHeight="1" x14ac:dyDescent="0.15">
      <c r="C168" s="192"/>
      <c r="D168" s="487" t="s">
        <v>17</v>
      </c>
      <c r="E168" s="490" t="s">
        <v>237</v>
      </c>
      <c r="F168" s="295" t="s">
        <v>391</v>
      </c>
      <c r="G168" s="32"/>
      <c r="H168" s="32"/>
      <c r="I168" s="30"/>
      <c r="J168" s="30"/>
      <c r="K168" s="30"/>
      <c r="L168" s="31"/>
      <c r="M168" s="31"/>
      <c r="N168" s="31"/>
      <c r="O168" s="32"/>
      <c r="P168" s="32"/>
      <c r="Q168" s="32"/>
      <c r="R168" s="32"/>
      <c r="S168" s="30"/>
      <c r="T168" s="287"/>
      <c r="U168" s="33"/>
      <c r="V168" s="176"/>
      <c r="W168" s="162"/>
      <c r="X168" s="162"/>
      <c r="Y168" s="162"/>
    </row>
    <row r="169" spans="3:27" ht="37.9" customHeight="1" x14ac:dyDescent="0.15">
      <c r="C169" s="192"/>
      <c r="D169" s="488"/>
      <c r="E169" s="491"/>
      <c r="F169" s="499" t="s">
        <v>250</v>
      </c>
      <c r="G169" s="500"/>
      <c r="H169" s="500"/>
      <c r="I169" s="500"/>
      <c r="J169" s="500"/>
      <c r="K169" s="486">
        <v>0</v>
      </c>
      <c r="L169" s="486"/>
      <c r="M169" s="486"/>
      <c r="N169" s="486"/>
      <c r="O169" s="486"/>
      <c r="P169" s="193" t="s">
        <v>13</v>
      </c>
      <c r="Q169" s="516" t="s">
        <v>343</v>
      </c>
      <c r="R169" s="516"/>
      <c r="S169" s="516"/>
      <c r="T169" s="516"/>
      <c r="U169" s="517"/>
      <c r="V169" s="288"/>
      <c r="W169" s="288"/>
      <c r="X169" s="176"/>
      <c r="Y169" s="162"/>
      <c r="Z169" s="162"/>
      <c r="AA169" s="162"/>
    </row>
    <row r="170" spans="3:27" ht="37.9" customHeight="1" x14ac:dyDescent="0.15">
      <c r="C170" s="192"/>
      <c r="D170" s="488"/>
      <c r="E170" s="491"/>
      <c r="F170" s="499" t="s">
        <v>251</v>
      </c>
      <c r="G170" s="500"/>
      <c r="H170" s="500"/>
      <c r="I170" s="500"/>
      <c r="J170" s="500"/>
      <c r="K170" s="486">
        <v>0</v>
      </c>
      <c r="L170" s="486"/>
      <c r="M170" s="486"/>
      <c r="N170" s="486"/>
      <c r="O170" s="486"/>
      <c r="P170" s="193" t="s">
        <v>13</v>
      </c>
      <c r="Q170" s="516" t="s">
        <v>344</v>
      </c>
      <c r="R170" s="516"/>
      <c r="S170" s="516"/>
      <c r="T170" s="516"/>
      <c r="U170" s="517"/>
      <c r="V170" s="288"/>
      <c r="W170" s="288"/>
      <c r="X170" s="176"/>
      <c r="Y170" s="162"/>
      <c r="Z170" s="162"/>
      <c r="AA170" s="162"/>
    </row>
    <row r="171" spans="3:27" ht="15" customHeight="1" x14ac:dyDescent="0.15">
      <c r="C171" s="192"/>
      <c r="D171" s="488"/>
      <c r="E171" s="491"/>
      <c r="F171" s="177" t="s">
        <v>236</v>
      </c>
      <c r="G171" s="37"/>
      <c r="H171" s="37"/>
      <c r="I171" s="35"/>
      <c r="J171" s="35"/>
      <c r="K171" s="35"/>
      <c r="L171" s="36"/>
      <c r="M171" s="36"/>
      <c r="N171" s="36"/>
      <c r="O171" s="37"/>
      <c r="P171" s="37"/>
      <c r="Q171" s="37"/>
      <c r="R171" s="37"/>
      <c r="S171" s="35"/>
      <c r="T171" s="35"/>
      <c r="U171" s="38"/>
      <c r="V171" s="161"/>
      <c r="W171" s="162"/>
      <c r="X171" s="162"/>
      <c r="Y171" s="162"/>
    </row>
    <row r="172" spans="3:27" ht="13.9" customHeight="1" x14ac:dyDescent="0.15">
      <c r="C172" s="192"/>
      <c r="D172" s="488"/>
      <c r="E172" s="491"/>
      <c r="F172" s="493" t="s">
        <v>442</v>
      </c>
      <c r="G172" s="494"/>
      <c r="H172" s="494"/>
      <c r="I172" s="494"/>
      <c r="J172" s="494"/>
      <c r="K172" s="494"/>
      <c r="L172" s="494"/>
      <c r="M172" s="494"/>
      <c r="N172" s="494"/>
      <c r="O172" s="494"/>
      <c r="P172" s="494"/>
      <c r="Q172" s="494"/>
      <c r="R172" s="494"/>
      <c r="S172" s="494"/>
      <c r="T172" s="494"/>
      <c r="U172" s="495"/>
      <c r="V172" s="161"/>
      <c r="W172" s="162"/>
      <c r="X172" s="162"/>
      <c r="Y172" s="162"/>
    </row>
    <row r="173" spans="3:27" ht="13.9" customHeight="1" x14ac:dyDescent="0.15">
      <c r="C173" s="192"/>
      <c r="D173" s="488"/>
      <c r="E173" s="491"/>
      <c r="F173" s="493"/>
      <c r="G173" s="494"/>
      <c r="H173" s="494"/>
      <c r="I173" s="494"/>
      <c r="J173" s="494"/>
      <c r="K173" s="494"/>
      <c r="L173" s="494"/>
      <c r="M173" s="494"/>
      <c r="N173" s="494"/>
      <c r="O173" s="494"/>
      <c r="P173" s="494"/>
      <c r="Q173" s="494"/>
      <c r="R173" s="494"/>
      <c r="S173" s="494"/>
      <c r="T173" s="494"/>
      <c r="U173" s="495"/>
      <c r="V173" s="161"/>
      <c r="W173" s="162"/>
      <c r="X173" s="162"/>
      <c r="Y173" s="162"/>
    </row>
    <row r="174" spans="3:27" ht="13.9" customHeight="1" x14ac:dyDescent="0.15">
      <c r="C174" s="192"/>
      <c r="D174" s="488"/>
      <c r="E174" s="491"/>
      <c r="F174" s="493"/>
      <c r="G174" s="494"/>
      <c r="H174" s="494"/>
      <c r="I174" s="494"/>
      <c r="J174" s="494"/>
      <c r="K174" s="494"/>
      <c r="L174" s="494"/>
      <c r="M174" s="494"/>
      <c r="N174" s="494"/>
      <c r="O174" s="494"/>
      <c r="P174" s="494"/>
      <c r="Q174" s="494"/>
      <c r="R174" s="494"/>
      <c r="S174" s="494"/>
      <c r="T174" s="494"/>
      <c r="U174" s="495"/>
      <c r="V174" s="161"/>
      <c r="W174" s="162"/>
      <c r="X174" s="162"/>
      <c r="Y174" s="162"/>
    </row>
    <row r="175" spans="3:27" ht="13.9" customHeight="1" x14ac:dyDescent="0.15">
      <c r="C175" s="192"/>
      <c r="D175" s="488"/>
      <c r="E175" s="491"/>
      <c r="F175" s="493"/>
      <c r="G175" s="494"/>
      <c r="H175" s="494"/>
      <c r="I175" s="494"/>
      <c r="J175" s="494"/>
      <c r="K175" s="494"/>
      <c r="L175" s="494"/>
      <c r="M175" s="494"/>
      <c r="N175" s="494"/>
      <c r="O175" s="494"/>
      <c r="P175" s="494"/>
      <c r="Q175" s="494"/>
      <c r="R175" s="494"/>
      <c r="S175" s="494"/>
      <c r="T175" s="494"/>
      <c r="U175" s="495"/>
      <c r="V175" s="161"/>
      <c r="W175" s="162"/>
      <c r="X175" s="162"/>
      <c r="Y175" s="162"/>
    </row>
    <row r="176" spans="3:27" ht="13.9" customHeight="1" x14ac:dyDescent="0.15">
      <c r="C176" s="192"/>
      <c r="D176" s="488"/>
      <c r="E176" s="491"/>
      <c r="F176" s="493"/>
      <c r="G176" s="494"/>
      <c r="H176" s="494"/>
      <c r="I176" s="494"/>
      <c r="J176" s="494"/>
      <c r="K176" s="494"/>
      <c r="L176" s="494"/>
      <c r="M176" s="494"/>
      <c r="N176" s="494"/>
      <c r="O176" s="494"/>
      <c r="P176" s="494"/>
      <c r="Q176" s="494"/>
      <c r="R176" s="494"/>
      <c r="S176" s="494"/>
      <c r="T176" s="494"/>
      <c r="U176" s="495"/>
      <c r="V176" s="161"/>
      <c r="W176" s="162"/>
      <c r="X176" s="162"/>
      <c r="Y176" s="162"/>
    </row>
    <row r="177" spans="3:27" ht="13.9" customHeight="1" x14ac:dyDescent="0.15">
      <c r="C177" s="192"/>
      <c r="D177" s="488"/>
      <c r="E177" s="491"/>
      <c r="F177" s="493"/>
      <c r="G177" s="494"/>
      <c r="H177" s="494"/>
      <c r="I177" s="494"/>
      <c r="J177" s="494"/>
      <c r="K177" s="494"/>
      <c r="L177" s="494"/>
      <c r="M177" s="494"/>
      <c r="N177" s="494"/>
      <c r="O177" s="494"/>
      <c r="P177" s="494"/>
      <c r="Q177" s="494"/>
      <c r="R177" s="494"/>
      <c r="S177" s="494"/>
      <c r="T177" s="494"/>
      <c r="U177" s="495"/>
      <c r="V177" s="161"/>
      <c r="W177" s="162"/>
      <c r="X177" s="162"/>
      <c r="Y177" s="162"/>
    </row>
    <row r="178" spans="3:27" ht="13.9" customHeight="1" x14ac:dyDescent="0.15">
      <c r="C178" s="192"/>
      <c r="D178" s="488"/>
      <c r="E178" s="491"/>
      <c r="F178" s="493"/>
      <c r="G178" s="494"/>
      <c r="H178" s="494"/>
      <c r="I178" s="494"/>
      <c r="J178" s="494"/>
      <c r="K178" s="494"/>
      <c r="L178" s="494"/>
      <c r="M178" s="494"/>
      <c r="N178" s="494"/>
      <c r="O178" s="494"/>
      <c r="P178" s="494"/>
      <c r="Q178" s="494"/>
      <c r="R178" s="494"/>
      <c r="S178" s="494"/>
      <c r="T178" s="494"/>
      <c r="U178" s="495"/>
      <c r="V178" s="484"/>
      <c r="W178" s="485"/>
      <c r="X178" s="485"/>
      <c r="Y178" s="485"/>
      <c r="Z178" s="485"/>
      <c r="AA178" s="485"/>
    </row>
    <row r="179" spans="3:27" ht="13.9" customHeight="1" x14ac:dyDescent="0.15">
      <c r="C179" s="194"/>
      <c r="D179" s="489"/>
      <c r="E179" s="492"/>
      <c r="F179" s="496"/>
      <c r="G179" s="497"/>
      <c r="H179" s="497"/>
      <c r="I179" s="497"/>
      <c r="J179" s="497"/>
      <c r="K179" s="497"/>
      <c r="L179" s="497"/>
      <c r="M179" s="497"/>
      <c r="N179" s="497"/>
      <c r="O179" s="497"/>
      <c r="P179" s="497"/>
      <c r="Q179" s="497"/>
      <c r="R179" s="497"/>
      <c r="S179" s="497"/>
      <c r="T179" s="497"/>
      <c r="U179" s="498"/>
      <c r="V179" s="161"/>
      <c r="W179" s="162"/>
      <c r="X179" s="162"/>
      <c r="Y179" s="162"/>
    </row>
    <row r="180" spans="3:27" ht="18" customHeight="1" x14ac:dyDescent="0.15">
      <c r="C180" s="480" t="s">
        <v>407</v>
      </c>
      <c r="D180" s="480"/>
      <c r="E180" s="480"/>
      <c r="F180" s="480"/>
      <c r="G180" s="480"/>
      <c r="H180" s="480"/>
      <c r="I180" s="480"/>
      <c r="J180" s="480"/>
      <c r="K180" s="480"/>
      <c r="L180" s="480"/>
      <c r="M180" s="480"/>
      <c r="N180" s="480"/>
      <c r="O180" s="480"/>
      <c r="P180" s="480"/>
      <c r="Q180" s="480"/>
      <c r="R180" s="480"/>
      <c r="S180" s="480"/>
      <c r="T180" s="480"/>
      <c r="U180" s="480"/>
      <c r="V180" s="176"/>
      <c r="W180" s="162"/>
      <c r="X180" s="162"/>
      <c r="Y180" s="162"/>
    </row>
    <row r="181" spans="3:27" ht="15" customHeight="1" x14ac:dyDescent="0.15">
      <c r="C181" s="179" t="s">
        <v>252</v>
      </c>
      <c r="D181" s="191"/>
      <c r="E181" s="191"/>
      <c r="F181" s="331"/>
      <c r="G181" s="331"/>
      <c r="H181" s="331"/>
      <c r="I181" s="331"/>
      <c r="J181" s="331"/>
      <c r="K181" s="331"/>
      <c r="L181" s="331"/>
      <c r="M181" s="331"/>
      <c r="N181" s="331"/>
      <c r="O181" s="331"/>
      <c r="P181" s="331"/>
      <c r="Q181" s="331"/>
      <c r="R181" s="331"/>
      <c r="S181" s="331"/>
      <c r="T181" s="331"/>
      <c r="U181" s="258"/>
      <c r="V181" s="161"/>
      <c r="W181" s="162"/>
      <c r="X181" s="162"/>
      <c r="Y181" s="162"/>
    </row>
    <row r="182" spans="3:27" ht="15" customHeight="1" x14ac:dyDescent="0.15">
      <c r="C182" s="192"/>
      <c r="D182" s="487" t="s">
        <v>15</v>
      </c>
      <c r="E182" s="501" t="s">
        <v>234</v>
      </c>
      <c r="F182" s="32" t="s">
        <v>390</v>
      </c>
      <c r="G182" s="32"/>
      <c r="H182" s="32"/>
      <c r="I182" s="30"/>
      <c r="J182" s="30"/>
      <c r="K182" s="30"/>
      <c r="L182" s="31"/>
      <c r="M182" s="31"/>
      <c r="N182" s="31"/>
      <c r="O182" s="32"/>
      <c r="P182" s="32"/>
      <c r="Q182" s="32"/>
      <c r="R182" s="32"/>
      <c r="S182" s="30"/>
      <c r="T182" s="30"/>
      <c r="U182" s="33"/>
      <c r="V182" s="161"/>
      <c r="W182" s="162"/>
      <c r="X182" s="162"/>
      <c r="Y182" s="162"/>
    </row>
    <row r="183" spans="3:27" ht="45" customHeight="1" x14ac:dyDescent="0.15">
      <c r="C183" s="192"/>
      <c r="D183" s="488"/>
      <c r="E183" s="502"/>
      <c r="F183" s="499" t="s">
        <v>253</v>
      </c>
      <c r="G183" s="500"/>
      <c r="H183" s="500"/>
      <c r="I183" s="500"/>
      <c r="J183" s="500"/>
      <c r="K183" s="504">
        <v>0</v>
      </c>
      <c r="L183" s="504"/>
      <c r="M183" s="504"/>
      <c r="N183" s="504"/>
      <c r="O183" s="504"/>
      <c r="P183" s="193" t="s">
        <v>13</v>
      </c>
      <c r="Q183" s="516" t="s">
        <v>345</v>
      </c>
      <c r="R183" s="516"/>
      <c r="S183" s="516"/>
      <c r="T183" s="516"/>
      <c r="U183" s="517"/>
      <c r="V183" s="288"/>
      <c r="W183" s="176"/>
      <c r="X183" s="162"/>
      <c r="Y183" s="162"/>
      <c r="Z183" s="162"/>
    </row>
    <row r="184" spans="3:27" ht="13.9" customHeight="1" x14ac:dyDescent="0.15">
      <c r="C184" s="192"/>
      <c r="D184" s="488"/>
      <c r="E184" s="502"/>
      <c r="F184" s="37" t="s">
        <v>235</v>
      </c>
      <c r="G184" s="37"/>
      <c r="H184" s="37"/>
      <c r="I184" s="255"/>
      <c r="J184" s="255"/>
      <c r="K184" s="255"/>
      <c r="L184" s="255"/>
      <c r="M184" s="255"/>
      <c r="N184" s="255"/>
      <c r="O184" s="255"/>
      <c r="P184" s="255"/>
      <c r="Q184" s="255"/>
      <c r="R184" s="255"/>
      <c r="S184" s="255"/>
      <c r="T184" s="289"/>
      <c r="U184" s="256"/>
      <c r="V184" s="176"/>
      <c r="W184" s="162"/>
      <c r="X184" s="162"/>
      <c r="Y184" s="162"/>
    </row>
    <row r="185" spans="3:27" ht="13.9" customHeight="1" x14ac:dyDescent="0.15">
      <c r="C185" s="192"/>
      <c r="D185" s="488"/>
      <c r="E185" s="502"/>
      <c r="F185" s="493" t="s">
        <v>443</v>
      </c>
      <c r="G185" s="494"/>
      <c r="H185" s="494"/>
      <c r="I185" s="494"/>
      <c r="J185" s="494"/>
      <c r="K185" s="494"/>
      <c r="L185" s="494"/>
      <c r="M185" s="494"/>
      <c r="N185" s="494"/>
      <c r="O185" s="494"/>
      <c r="P185" s="494"/>
      <c r="Q185" s="494"/>
      <c r="R185" s="494"/>
      <c r="S185" s="494"/>
      <c r="T185" s="494"/>
      <c r="U185" s="495"/>
      <c r="V185" s="161"/>
      <c r="W185" s="162"/>
      <c r="X185" s="162"/>
      <c r="Y185" s="162"/>
    </row>
    <row r="186" spans="3:27" ht="13.9" customHeight="1" x14ac:dyDescent="0.15">
      <c r="C186" s="192"/>
      <c r="D186" s="488"/>
      <c r="E186" s="502"/>
      <c r="F186" s="493"/>
      <c r="G186" s="494"/>
      <c r="H186" s="494"/>
      <c r="I186" s="494"/>
      <c r="J186" s="494"/>
      <c r="K186" s="494"/>
      <c r="L186" s="494"/>
      <c r="M186" s="494"/>
      <c r="N186" s="494"/>
      <c r="O186" s="494"/>
      <c r="P186" s="494"/>
      <c r="Q186" s="494"/>
      <c r="R186" s="494"/>
      <c r="S186" s="494"/>
      <c r="T186" s="494"/>
      <c r="U186" s="495"/>
      <c r="V186" s="161"/>
      <c r="W186" s="162"/>
      <c r="X186" s="162"/>
      <c r="Y186" s="162"/>
    </row>
    <row r="187" spans="3:27" ht="13.9" customHeight="1" x14ac:dyDescent="0.15">
      <c r="C187" s="192"/>
      <c r="D187" s="488"/>
      <c r="E187" s="502"/>
      <c r="F187" s="493"/>
      <c r="G187" s="494"/>
      <c r="H187" s="494"/>
      <c r="I187" s="494"/>
      <c r="J187" s="494"/>
      <c r="K187" s="494"/>
      <c r="L187" s="494"/>
      <c r="M187" s="494"/>
      <c r="N187" s="494"/>
      <c r="O187" s="494"/>
      <c r="P187" s="494"/>
      <c r="Q187" s="494"/>
      <c r="R187" s="494"/>
      <c r="S187" s="494"/>
      <c r="T187" s="494"/>
      <c r="U187" s="495"/>
      <c r="V187" s="161"/>
      <c r="W187" s="162"/>
      <c r="X187" s="162"/>
      <c r="Y187" s="162"/>
    </row>
    <row r="188" spans="3:27" ht="13.9" customHeight="1" x14ac:dyDescent="0.15">
      <c r="C188" s="192"/>
      <c r="D188" s="488"/>
      <c r="E188" s="502"/>
      <c r="F188" s="493"/>
      <c r="G188" s="494"/>
      <c r="H188" s="494"/>
      <c r="I188" s="494"/>
      <c r="J188" s="494"/>
      <c r="K188" s="494"/>
      <c r="L188" s="494"/>
      <c r="M188" s="494"/>
      <c r="N188" s="494"/>
      <c r="O188" s="494"/>
      <c r="P188" s="494"/>
      <c r="Q188" s="494"/>
      <c r="R188" s="494"/>
      <c r="S188" s="494"/>
      <c r="T188" s="494"/>
      <c r="U188" s="495"/>
      <c r="V188" s="161"/>
      <c r="W188" s="162"/>
      <c r="X188" s="162"/>
      <c r="Y188" s="162"/>
    </row>
    <row r="189" spans="3:27" ht="13.9" customHeight="1" x14ac:dyDescent="0.15">
      <c r="C189" s="192"/>
      <c r="D189" s="488"/>
      <c r="E189" s="502"/>
      <c r="F189" s="493"/>
      <c r="G189" s="494"/>
      <c r="H189" s="494"/>
      <c r="I189" s="494"/>
      <c r="J189" s="494"/>
      <c r="K189" s="494"/>
      <c r="L189" s="494"/>
      <c r="M189" s="494"/>
      <c r="N189" s="494"/>
      <c r="O189" s="494"/>
      <c r="P189" s="494"/>
      <c r="Q189" s="494"/>
      <c r="R189" s="494"/>
      <c r="S189" s="494"/>
      <c r="T189" s="494"/>
      <c r="U189" s="495"/>
      <c r="V189" s="161"/>
      <c r="W189" s="162"/>
      <c r="X189" s="162"/>
      <c r="Y189" s="162"/>
    </row>
    <row r="190" spans="3:27" ht="13.9" customHeight="1" x14ac:dyDescent="0.15">
      <c r="C190" s="192"/>
      <c r="D190" s="488"/>
      <c r="E190" s="502"/>
      <c r="F190" s="493"/>
      <c r="G190" s="494"/>
      <c r="H190" s="494"/>
      <c r="I190" s="494"/>
      <c r="J190" s="494"/>
      <c r="K190" s="494"/>
      <c r="L190" s="494"/>
      <c r="M190" s="494"/>
      <c r="N190" s="494"/>
      <c r="O190" s="494"/>
      <c r="P190" s="494"/>
      <c r="Q190" s="494"/>
      <c r="R190" s="494"/>
      <c r="S190" s="494"/>
      <c r="T190" s="494"/>
      <c r="U190" s="495"/>
      <c r="V190" s="161"/>
      <c r="W190" s="162"/>
      <c r="X190" s="162"/>
      <c r="Y190" s="162"/>
    </row>
    <row r="191" spans="3:27" ht="13.9" customHeight="1" x14ac:dyDescent="0.15">
      <c r="C191" s="192"/>
      <c r="D191" s="488"/>
      <c r="E191" s="502"/>
      <c r="F191" s="493"/>
      <c r="G191" s="494"/>
      <c r="H191" s="494"/>
      <c r="I191" s="494"/>
      <c r="J191" s="494"/>
      <c r="K191" s="494"/>
      <c r="L191" s="494"/>
      <c r="M191" s="494"/>
      <c r="N191" s="494"/>
      <c r="O191" s="494"/>
      <c r="P191" s="494"/>
      <c r="Q191" s="494"/>
      <c r="R191" s="494"/>
      <c r="S191" s="494"/>
      <c r="T191" s="494"/>
      <c r="U191" s="495"/>
      <c r="V191" s="161"/>
      <c r="W191" s="162"/>
      <c r="X191" s="162"/>
      <c r="Y191" s="162"/>
    </row>
    <row r="192" spans="3:27" ht="13.9" customHeight="1" x14ac:dyDescent="0.15">
      <c r="C192" s="192"/>
      <c r="D192" s="488"/>
      <c r="E192" s="502"/>
      <c r="F192" s="493"/>
      <c r="G192" s="494"/>
      <c r="H192" s="494"/>
      <c r="I192" s="494"/>
      <c r="J192" s="494"/>
      <c r="K192" s="494"/>
      <c r="L192" s="494"/>
      <c r="M192" s="494"/>
      <c r="N192" s="494"/>
      <c r="O192" s="494"/>
      <c r="P192" s="494"/>
      <c r="Q192" s="494"/>
      <c r="R192" s="494"/>
      <c r="S192" s="494"/>
      <c r="T192" s="494"/>
      <c r="U192" s="495"/>
      <c r="V192" s="484"/>
      <c r="W192" s="485"/>
      <c r="X192" s="485"/>
      <c r="Y192" s="485"/>
      <c r="Z192" s="485"/>
    </row>
    <row r="193" spans="3:27" ht="13.9" customHeight="1" x14ac:dyDescent="0.15">
      <c r="C193" s="192"/>
      <c r="D193" s="489"/>
      <c r="E193" s="503"/>
      <c r="F193" s="493"/>
      <c r="G193" s="494"/>
      <c r="H193" s="494"/>
      <c r="I193" s="494"/>
      <c r="J193" s="494"/>
      <c r="K193" s="494"/>
      <c r="L193" s="494"/>
      <c r="M193" s="494"/>
      <c r="N193" s="494"/>
      <c r="O193" s="494"/>
      <c r="P193" s="494"/>
      <c r="Q193" s="494"/>
      <c r="R193" s="494"/>
      <c r="S193" s="494"/>
      <c r="T193" s="494"/>
      <c r="U193" s="495"/>
      <c r="V193" s="161"/>
      <c r="W193" s="162"/>
      <c r="X193" s="162"/>
      <c r="Y193" s="162"/>
    </row>
    <row r="194" spans="3:27" ht="15" customHeight="1" x14ac:dyDescent="0.15">
      <c r="C194" s="192"/>
      <c r="D194" s="487" t="s">
        <v>17</v>
      </c>
      <c r="E194" s="490" t="s">
        <v>237</v>
      </c>
      <c r="F194" s="295" t="s">
        <v>391</v>
      </c>
      <c r="G194" s="32"/>
      <c r="H194" s="32"/>
      <c r="I194" s="30"/>
      <c r="J194" s="30"/>
      <c r="K194" s="30"/>
      <c r="L194" s="31"/>
      <c r="M194" s="31"/>
      <c r="N194" s="31"/>
      <c r="O194" s="32"/>
      <c r="P194" s="32"/>
      <c r="Q194" s="32"/>
      <c r="R194" s="32"/>
      <c r="S194" s="30"/>
      <c r="T194" s="30"/>
      <c r="U194" s="33"/>
      <c r="V194" s="161"/>
      <c r="W194" s="162"/>
      <c r="X194" s="162"/>
      <c r="Y194" s="162"/>
    </row>
    <row r="195" spans="3:27" ht="45" customHeight="1" x14ac:dyDescent="0.15">
      <c r="C195" s="192"/>
      <c r="D195" s="488"/>
      <c r="E195" s="491"/>
      <c r="F195" s="499" t="s">
        <v>254</v>
      </c>
      <c r="G195" s="500"/>
      <c r="H195" s="500"/>
      <c r="I195" s="500"/>
      <c r="J195" s="500"/>
      <c r="K195" s="486">
        <v>0</v>
      </c>
      <c r="L195" s="486"/>
      <c r="M195" s="486"/>
      <c r="N195" s="486"/>
      <c r="O195" s="486"/>
      <c r="P195" s="190" t="s">
        <v>13</v>
      </c>
      <c r="Q195" s="516" t="s">
        <v>346</v>
      </c>
      <c r="R195" s="516"/>
      <c r="S195" s="516"/>
      <c r="T195" s="516"/>
      <c r="U195" s="517"/>
      <c r="V195" s="161"/>
      <c r="W195" s="162"/>
      <c r="X195" s="162"/>
      <c r="Y195" s="162"/>
    </row>
    <row r="196" spans="3:27" ht="15" customHeight="1" x14ac:dyDescent="0.15">
      <c r="C196" s="192"/>
      <c r="D196" s="488"/>
      <c r="E196" s="491"/>
      <c r="F196" s="177" t="s">
        <v>236</v>
      </c>
      <c r="G196" s="37"/>
      <c r="H196" s="37"/>
      <c r="I196" s="35"/>
      <c r="J196" s="35"/>
      <c r="K196" s="35"/>
      <c r="L196" s="36"/>
      <c r="M196" s="36"/>
      <c r="N196" s="36"/>
      <c r="O196" s="37"/>
      <c r="P196" s="37"/>
      <c r="Q196" s="190"/>
      <c r="R196" s="190"/>
      <c r="S196" s="287"/>
      <c r="T196" s="287"/>
      <c r="U196" s="38"/>
      <c r="V196" s="176"/>
      <c r="W196" s="162"/>
      <c r="X196" s="162"/>
      <c r="Y196" s="162"/>
    </row>
    <row r="197" spans="3:27" ht="13.9" customHeight="1" x14ac:dyDescent="0.15">
      <c r="C197" s="192"/>
      <c r="D197" s="488"/>
      <c r="E197" s="491"/>
      <c r="F197" s="493" t="s">
        <v>444</v>
      </c>
      <c r="G197" s="494"/>
      <c r="H197" s="494"/>
      <c r="I197" s="494"/>
      <c r="J197" s="494"/>
      <c r="K197" s="494"/>
      <c r="L197" s="494"/>
      <c r="M197" s="494"/>
      <c r="N197" s="494"/>
      <c r="O197" s="494"/>
      <c r="P197" s="494"/>
      <c r="Q197" s="494"/>
      <c r="R197" s="494"/>
      <c r="S197" s="494"/>
      <c r="T197" s="494"/>
      <c r="U197" s="495"/>
      <c r="V197" s="161"/>
      <c r="W197" s="162"/>
      <c r="X197" s="162"/>
      <c r="Y197" s="162"/>
    </row>
    <row r="198" spans="3:27" ht="13.9" customHeight="1" x14ac:dyDescent="0.15">
      <c r="C198" s="192"/>
      <c r="D198" s="488"/>
      <c r="E198" s="491"/>
      <c r="F198" s="493"/>
      <c r="G198" s="494"/>
      <c r="H198" s="494"/>
      <c r="I198" s="494"/>
      <c r="J198" s="494"/>
      <c r="K198" s="494"/>
      <c r="L198" s="494"/>
      <c r="M198" s="494"/>
      <c r="N198" s="494"/>
      <c r="O198" s="494"/>
      <c r="P198" s="494"/>
      <c r="Q198" s="494"/>
      <c r="R198" s="494"/>
      <c r="S198" s="494"/>
      <c r="T198" s="494"/>
      <c r="U198" s="495"/>
      <c r="V198" s="161"/>
      <c r="W198" s="162"/>
      <c r="X198" s="162"/>
      <c r="Y198" s="162"/>
    </row>
    <row r="199" spans="3:27" ht="13.9" customHeight="1" x14ac:dyDescent="0.15">
      <c r="C199" s="192"/>
      <c r="D199" s="488"/>
      <c r="E199" s="491"/>
      <c r="F199" s="493"/>
      <c r="G199" s="494"/>
      <c r="H199" s="494"/>
      <c r="I199" s="494"/>
      <c r="J199" s="494"/>
      <c r="K199" s="494"/>
      <c r="L199" s="494"/>
      <c r="M199" s="494"/>
      <c r="N199" s="494"/>
      <c r="O199" s="494"/>
      <c r="P199" s="494"/>
      <c r="Q199" s="494"/>
      <c r="R199" s="494"/>
      <c r="S199" s="494"/>
      <c r="T199" s="494"/>
      <c r="U199" s="495"/>
      <c r="V199" s="161"/>
      <c r="W199" s="162"/>
      <c r="X199" s="162"/>
      <c r="Y199" s="162"/>
    </row>
    <row r="200" spans="3:27" ht="13.9" customHeight="1" x14ac:dyDescent="0.15">
      <c r="C200" s="192"/>
      <c r="D200" s="488"/>
      <c r="E200" s="491"/>
      <c r="F200" s="493"/>
      <c r="G200" s="494"/>
      <c r="H200" s="494"/>
      <c r="I200" s="494"/>
      <c r="J200" s="494"/>
      <c r="K200" s="494"/>
      <c r="L200" s="494"/>
      <c r="M200" s="494"/>
      <c r="N200" s="494"/>
      <c r="O200" s="494"/>
      <c r="P200" s="494"/>
      <c r="Q200" s="494"/>
      <c r="R200" s="494"/>
      <c r="S200" s="494"/>
      <c r="T200" s="494"/>
      <c r="U200" s="495"/>
      <c r="V200" s="161"/>
      <c r="W200" s="162"/>
      <c r="X200" s="162"/>
      <c r="Y200" s="162"/>
    </row>
    <row r="201" spans="3:27" ht="13.9" customHeight="1" x14ac:dyDescent="0.15">
      <c r="C201" s="192"/>
      <c r="D201" s="488"/>
      <c r="E201" s="491"/>
      <c r="F201" s="493"/>
      <c r="G201" s="494"/>
      <c r="H201" s="494"/>
      <c r="I201" s="494"/>
      <c r="J201" s="494"/>
      <c r="K201" s="494"/>
      <c r="L201" s="494"/>
      <c r="M201" s="494"/>
      <c r="N201" s="494"/>
      <c r="O201" s="494"/>
      <c r="P201" s="494"/>
      <c r="Q201" s="494"/>
      <c r="R201" s="494"/>
      <c r="S201" s="494"/>
      <c r="T201" s="494"/>
      <c r="U201" s="495"/>
      <c r="V201" s="161"/>
      <c r="W201" s="162"/>
      <c r="X201" s="162"/>
      <c r="Y201" s="162"/>
    </row>
    <row r="202" spans="3:27" ht="13.9" customHeight="1" x14ac:dyDescent="0.15">
      <c r="C202" s="192"/>
      <c r="D202" s="488"/>
      <c r="E202" s="491"/>
      <c r="F202" s="493"/>
      <c r="G202" s="494"/>
      <c r="H202" s="494"/>
      <c r="I202" s="494"/>
      <c r="J202" s="494"/>
      <c r="K202" s="494"/>
      <c r="L202" s="494"/>
      <c r="M202" s="494"/>
      <c r="N202" s="494"/>
      <c r="O202" s="494"/>
      <c r="P202" s="494"/>
      <c r="Q202" s="494"/>
      <c r="R202" s="494"/>
      <c r="S202" s="494"/>
      <c r="T202" s="494"/>
      <c r="U202" s="495"/>
      <c r="V202" s="161"/>
      <c r="W202" s="162"/>
      <c r="X202" s="162"/>
      <c r="Y202" s="162"/>
    </row>
    <row r="203" spans="3:27" ht="13.9" customHeight="1" x14ac:dyDescent="0.15">
      <c r="C203" s="192"/>
      <c r="D203" s="488"/>
      <c r="E203" s="491"/>
      <c r="F203" s="493"/>
      <c r="G203" s="494"/>
      <c r="H203" s="494"/>
      <c r="I203" s="494"/>
      <c r="J203" s="494"/>
      <c r="K203" s="494"/>
      <c r="L203" s="494"/>
      <c r="M203" s="494"/>
      <c r="N203" s="494"/>
      <c r="O203" s="494"/>
      <c r="P203" s="494"/>
      <c r="Q203" s="494"/>
      <c r="R203" s="494"/>
      <c r="S203" s="494"/>
      <c r="T203" s="494"/>
      <c r="U203" s="495"/>
      <c r="V203" s="161"/>
      <c r="W203" s="162"/>
      <c r="X203" s="162"/>
      <c r="Y203" s="162"/>
    </row>
    <row r="204" spans="3:27" ht="13.9" customHeight="1" x14ac:dyDescent="0.15">
      <c r="C204" s="192"/>
      <c r="D204" s="488"/>
      <c r="E204" s="491"/>
      <c r="F204" s="493"/>
      <c r="G204" s="494"/>
      <c r="H204" s="494"/>
      <c r="I204" s="494"/>
      <c r="J204" s="494"/>
      <c r="K204" s="494"/>
      <c r="L204" s="494"/>
      <c r="M204" s="494"/>
      <c r="N204" s="494"/>
      <c r="O204" s="494"/>
      <c r="P204" s="494"/>
      <c r="Q204" s="494"/>
      <c r="R204" s="494"/>
      <c r="S204" s="494"/>
      <c r="T204" s="494"/>
      <c r="U204" s="495"/>
      <c r="V204" s="484"/>
      <c r="W204" s="485"/>
      <c r="X204" s="485"/>
      <c r="Y204" s="485"/>
      <c r="Z204" s="485"/>
      <c r="AA204" s="485"/>
    </row>
    <row r="205" spans="3:27" ht="13.9" customHeight="1" x14ac:dyDescent="0.15">
      <c r="C205" s="194"/>
      <c r="D205" s="489"/>
      <c r="E205" s="492"/>
      <c r="F205" s="496"/>
      <c r="G205" s="497"/>
      <c r="H205" s="497"/>
      <c r="I205" s="497"/>
      <c r="J205" s="497"/>
      <c r="K205" s="497"/>
      <c r="L205" s="497"/>
      <c r="M205" s="497"/>
      <c r="N205" s="497"/>
      <c r="O205" s="497"/>
      <c r="P205" s="497"/>
      <c r="Q205" s="497"/>
      <c r="R205" s="497"/>
      <c r="S205" s="497"/>
      <c r="T205" s="497"/>
      <c r="U205" s="498"/>
      <c r="V205" s="161"/>
      <c r="W205" s="162"/>
      <c r="X205" s="162"/>
      <c r="Y205" s="162"/>
    </row>
    <row r="206" spans="3:27" ht="15" customHeight="1" x14ac:dyDescent="0.15">
      <c r="C206" s="179" t="s">
        <v>255</v>
      </c>
      <c r="D206" s="191"/>
      <c r="E206" s="191"/>
      <c r="F206" s="327"/>
      <c r="G206" s="327"/>
      <c r="H206" s="327"/>
      <c r="I206" s="327"/>
      <c r="J206" s="327"/>
      <c r="K206" s="327"/>
      <c r="L206" s="327"/>
      <c r="M206" s="327"/>
      <c r="N206" s="327"/>
      <c r="O206" s="327"/>
      <c r="P206" s="327"/>
      <c r="Q206" s="327"/>
      <c r="R206" s="327"/>
      <c r="S206" s="327"/>
      <c r="T206" s="331"/>
      <c r="U206" s="258"/>
      <c r="V206" s="161"/>
      <c r="W206" s="162"/>
      <c r="X206" s="162"/>
      <c r="Y206" s="162"/>
    </row>
    <row r="207" spans="3:27" ht="15" customHeight="1" x14ac:dyDescent="0.15">
      <c r="C207" s="192"/>
      <c r="D207" s="487" t="s">
        <v>15</v>
      </c>
      <c r="E207" s="490" t="s">
        <v>234</v>
      </c>
      <c r="F207" s="32" t="s">
        <v>390</v>
      </c>
      <c r="G207" s="32"/>
      <c r="H207" s="32"/>
      <c r="I207" s="30"/>
      <c r="J207" s="30"/>
      <c r="K207" s="30"/>
      <c r="L207" s="31"/>
      <c r="M207" s="31"/>
      <c r="N207" s="31"/>
      <c r="O207" s="32"/>
      <c r="P207" s="32"/>
      <c r="Q207" s="32"/>
      <c r="R207" s="32"/>
      <c r="S207" s="30"/>
      <c r="T207" s="30"/>
      <c r="U207" s="33"/>
      <c r="V207" s="161"/>
      <c r="W207" s="162"/>
      <c r="X207" s="162"/>
      <c r="Y207" s="162"/>
    </row>
    <row r="208" spans="3:27" ht="43.15" customHeight="1" x14ac:dyDescent="0.15">
      <c r="C208" s="192"/>
      <c r="D208" s="488"/>
      <c r="E208" s="491"/>
      <c r="F208" s="505" t="s">
        <v>256</v>
      </c>
      <c r="G208" s="506"/>
      <c r="H208" s="506"/>
      <c r="I208" s="506"/>
      <c r="J208" s="506"/>
      <c r="K208" s="486">
        <v>6635.2462500000101</v>
      </c>
      <c r="L208" s="486"/>
      <c r="M208" s="486"/>
      <c r="N208" s="486"/>
      <c r="O208" s="486"/>
      <c r="P208" s="195" t="s">
        <v>13</v>
      </c>
      <c r="Q208" s="507" t="s">
        <v>278</v>
      </c>
      <c r="R208" s="508"/>
      <c r="S208" s="508"/>
      <c r="T208" s="508"/>
      <c r="U208" s="509"/>
      <c r="V208" s="161"/>
      <c r="W208" s="162"/>
      <c r="X208" s="162"/>
      <c r="Y208" s="162"/>
    </row>
    <row r="209" spans="3:26" ht="43.15" customHeight="1" x14ac:dyDescent="0.15">
      <c r="C209" s="192"/>
      <c r="D209" s="488"/>
      <c r="E209" s="491"/>
      <c r="F209" s="259"/>
      <c r="G209" s="499" t="s">
        <v>212</v>
      </c>
      <c r="H209" s="500"/>
      <c r="I209" s="500"/>
      <c r="J209" s="500"/>
      <c r="K209" s="486">
        <v>1116.2492500000001</v>
      </c>
      <c r="L209" s="486"/>
      <c r="M209" s="486"/>
      <c r="N209" s="486"/>
      <c r="O209" s="486"/>
      <c r="P209" s="340" t="s">
        <v>13</v>
      </c>
      <c r="Q209" s="510"/>
      <c r="R209" s="511"/>
      <c r="S209" s="511"/>
      <c r="T209" s="511"/>
      <c r="U209" s="512"/>
      <c r="V209" s="161"/>
      <c r="W209" s="162"/>
      <c r="X209" s="162"/>
      <c r="Y209" s="162"/>
    </row>
    <row r="210" spans="3:26" ht="43.15" customHeight="1" x14ac:dyDescent="0.15">
      <c r="C210" s="192"/>
      <c r="D210" s="488"/>
      <c r="E210" s="491"/>
      <c r="F210" s="259"/>
      <c r="G210" s="499" t="s">
        <v>213</v>
      </c>
      <c r="H210" s="500"/>
      <c r="I210" s="500"/>
      <c r="J210" s="500"/>
      <c r="K210" s="486">
        <v>6467.6736579999997</v>
      </c>
      <c r="L210" s="486"/>
      <c r="M210" s="486"/>
      <c r="N210" s="486"/>
      <c r="O210" s="486"/>
      <c r="P210" s="340" t="s">
        <v>13</v>
      </c>
      <c r="Q210" s="510"/>
      <c r="R210" s="511"/>
      <c r="S210" s="511"/>
      <c r="T210" s="511"/>
      <c r="U210" s="512"/>
      <c r="V210" s="161"/>
      <c r="W210" s="162"/>
      <c r="X210" s="162"/>
      <c r="Y210" s="162"/>
    </row>
    <row r="211" spans="3:26" ht="43.15" customHeight="1" x14ac:dyDescent="0.15">
      <c r="C211" s="192"/>
      <c r="D211" s="488"/>
      <c r="E211" s="491"/>
      <c r="F211" s="259"/>
      <c r="G211" s="499" t="s">
        <v>396</v>
      </c>
      <c r="H211" s="500"/>
      <c r="I211" s="500"/>
      <c r="J211" s="500"/>
      <c r="K211" s="486">
        <v>0</v>
      </c>
      <c r="L211" s="486"/>
      <c r="M211" s="486"/>
      <c r="N211" s="486"/>
      <c r="O211" s="486"/>
      <c r="P211" s="340" t="s">
        <v>13</v>
      </c>
      <c r="Q211" s="510"/>
      <c r="R211" s="511"/>
      <c r="S211" s="511"/>
      <c r="T211" s="511"/>
      <c r="U211" s="512"/>
      <c r="V211" s="161"/>
      <c r="W211" s="162"/>
      <c r="X211" s="162"/>
      <c r="Y211" s="162"/>
    </row>
    <row r="212" spans="3:26" ht="43.15" customHeight="1" x14ac:dyDescent="0.15">
      <c r="C212" s="192"/>
      <c r="D212" s="488"/>
      <c r="E212" s="491"/>
      <c r="F212" s="260"/>
      <c r="G212" s="499" t="s">
        <v>397</v>
      </c>
      <c r="H212" s="500"/>
      <c r="I212" s="500"/>
      <c r="J212" s="500"/>
      <c r="K212" s="486">
        <v>277.99925000000002</v>
      </c>
      <c r="L212" s="486"/>
      <c r="M212" s="486"/>
      <c r="N212" s="486"/>
      <c r="O212" s="486"/>
      <c r="P212" s="340" t="s">
        <v>13</v>
      </c>
      <c r="Q212" s="513"/>
      <c r="R212" s="514"/>
      <c r="S212" s="514"/>
      <c r="T212" s="514"/>
      <c r="U212" s="515"/>
      <c r="V212" s="161"/>
      <c r="W212" s="162"/>
      <c r="X212" s="162"/>
      <c r="Y212" s="162"/>
    </row>
    <row r="213" spans="3:26" ht="13.9" customHeight="1" x14ac:dyDescent="0.15">
      <c r="C213" s="192"/>
      <c r="D213" s="488"/>
      <c r="E213" s="491"/>
      <c r="F213" s="37" t="s">
        <v>235</v>
      </c>
      <c r="G213" s="37"/>
      <c r="H213" s="37"/>
      <c r="I213" s="255"/>
      <c r="J213" s="255"/>
      <c r="K213" s="255"/>
      <c r="L213" s="255"/>
      <c r="M213" s="255"/>
      <c r="N213" s="255"/>
      <c r="O213" s="255"/>
      <c r="P213" s="255"/>
      <c r="Q213" s="289"/>
      <c r="R213" s="289"/>
      <c r="S213" s="289"/>
      <c r="T213" s="289"/>
      <c r="U213" s="256"/>
      <c r="V213" s="176"/>
      <c r="W213" s="162"/>
      <c r="X213" s="162"/>
      <c r="Y213" s="162"/>
    </row>
    <row r="214" spans="3:26" ht="13.9" customHeight="1" x14ac:dyDescent="0.15">
      <c r="C214" s="192"/>
      <c r="D214" s="488"/>
      <c r="E214" s="491"/>
      <c r="F214" s="493" t="s">
        <v>437</v>
      </c>
      <c r="G214" s="494"/>
      <c r="H214" s="494"/>
      <c r="I214" s="494"/>
      <c r="J214" s="494"/>
      <c r="K214" s="494"/>
      <c r="L214" s="494"/>
      <c r="M214" s="494"/>
      <c r="N214" s="494"/>
      <c r="O214" s="494"/>
      <c r="P214" s="494"/>
      <c r="Q214" s="494"/>
      <c r="R214" s="494"/>
      <c r="S214" s="494"/>
      <c r="T214" s="494"/>
      <c r="U214" s="495"/>
      <c r="V214" s="161"/>
      <c r="W214" s="162"/>
      <c r="X214" s="162"/>
      <c r="Y214" s="162"/>
    </row>
    <row r="215" spans="3:26" ht="13.9" customHeight="1" x14ac:dyDescent="0.15">
      <c r="C215" s="192"/>
      <c r="D215" s="488"/>
      <c r="E215" s="491"/>
      <c r="F215" s="493"/>
      <c r="G215" s="494"/>
      <c r="H215" s="494"/>
      <c r="I215" s="494"/>
      <c r="J215" s="494"/>
      <c r="K215" s="494"/>
      <c r="L215" s="494"/>
      <c r="M215" s="494"/>
      <c r="N215" s="494"/>
      <c r="O215" s="494"/>
      <c r="P215" s="494"/>
      <c r="Q215" s="494"/>
      <c r="R215" s="494"/>
      <c r="S215" s="494"/>
      <c r="T215" s="494"/>
      <c r="U215" s="495"/>
      <c r="V215" s="161"/>
      <c r="W215" s="162"/>
      <c r="X215" s="162"/>
      <c r="Y215" s="162"/>
    </row>
    <row r="216" spans="3:26" ht="13.9" customHeight="1" x14ac:dyDescent="0.15">
      <c r="C216" s="192"/>
      <c r="D216" s="488"/>
      <c r="E216" s="491"/>
      <c r="F216" s="493"/>
      <c r="G216" s="494"/>
      <c r="H216" s="494"/>
      <c r="I216" s="494"/>
      <c r="J216" s="494"/>
      <c r="K216" s="494"/>
      <c r="L216" s="494"/>
      <c r="M216" s="494"/>
      <c r="N216" s="494"/>
      <c r="O216" s="494"/>
      <c r="P216" s="494"/>
      <c r="Q216" s="494"/>
      <c r="R216" s="494"/>
      <c r="S216" s="494"/>
      <c r="T216" s="494"/>
      <c r="U216" s="495"/>
      <c r="V216" s="161"/>
      <c r="W216" s="162"/>
      <c r="X216" s="162"/>
      <c r="Y216" s="162"/>
    </row>
    <row r="217" spans="3:26" ht="13.9" customHeight="1" x14ac:dyDescent="0.15">
      <c r="C217" s="192"/>
      <c r="D217" s="488"/>
      <c r="E217" s="491"/>
      <c r="F217" s="493"/>
      <c r="G217" s="494"/>
      <c r="H217" s="494"/>
      <c r="I217" s="494"/>
      <c r="J217" s="494"/>
      <c r="K217" s="494"/>
      <c r="L217" s="494"/>
      <c r="M217" s="494"/>
      <c r="N217" s="494"/>
      <c r="O217" s="494"/>
      <c r="P217" s="494"/>
      <c r="Q217" s="494"/>
      <c r="R217" s="494"/>
      <c r="S217" s="494"/>
      <c r="T217" s="494"/>
      <c r="U217" s="495"/>
      <c r="V217" s="161"/>
      <c r="W217" s="162"/>
      <c r="X217" s="162"/>
      <c r="Y217" s="162"/>
    </row>
    <row r="218" spans="3:26" ht="13.9" customHeight="1" x14ac:dyDescent="0.15">
      <c r="C218" s="192"/>
      <c r="D218" s="488"/>
      <c r="E218" s="491"/>
      <c r="F218" s="493"/>
      <c r="G218" s="494"/>
      <c r="H218" s="494"/>
      <c r="I218" s="494"/>
      <c r="J218" s="494"/>
      <c r="K218" s="494"/>
      <c r="L218" s="494"/>
      <c r="M218" s="494"/>
      <c r="N218" s="494"/>
      <c r="O218" s="494"/>
      <c r="P218" s="494"/>
      <c r="Q218" s="494"/>
      <c r="R218" s="494"/>
      <c r="S218" s="494"/>
      <c r="T218" s="494"/>
      <c r="U218" s="495"/>
      <c r="V218" s="161"/>
      <c r="W218" s="162"/>
      <c r="X218" s="162"/>
      <c r="Y218" s="162"/>
    </row>
    <row r="219" spans="3:26" ht="13.9" customHeight="1" x14ac:dyDescent="0.15">
      <c r="C219" s="192"/>
      <c r="D219" s="488"/>
      <c r="E219" s="491"/>
      <c r="F219" s="493"/>
      <c r="G219" s="494"/>
      <c r="H219" s="494"/>
      <c r="I219" s="494"/>
      <c r="J219" s="494"/>
      <c r="K219" s="494"/>
      <c r="L219" s="494"/>
      <c r="M219" s="494"/>
      <c r="N219" s="494"/>
      <c r="O219" s="494"/>
      <c r="P219" s="494"/>
      <c r="Q219" s="494"/>
      <c r="R219" s="494"/>
      <c r="S219" s="494"/>
      <c r="T219" s="494"/>
      <c r="U219" s="495"/>
      <c r="V219" s="161"/>
      <c r="W219" s="162"/>
      <c r="X219" s="162"/>
      <c r="Y219" s="162"/>
    </row>
    <row r="220" spans="3:26" ht="13.9" customHeight="1" x14ac:dyDescent="0.15">
      <c r="C220" s="192"/>
      <c r="D220" s="488"/>
      <c r="E220" s="491"/>
      <c r="F220" s="493"/>
      <c r="G220" s="494"/>
      <c r="H220" s="494"/>
      <c r="I220" s="494"/>
      <c r="J220" s="494"/>
      <c r="K220" s="494"/>
      <c r="L220" s="494"/>
      <c r="M220" s="494"/>
      <c r="N220" s="494"/>
      <c r="O220" s="494"/>
      <c r="P220" s="494"/>
      <c r="Q220" s="494"/>
      <c r="R220" s="494"/>
      <c r="S220" s="494"/>
      <c r="T220" s="494"/>
      <c r="U220" s="495"/>
      <c r="V220" s="161"/>
      <c r="W220" s="162"/>
      <c r="X220" s="162"/>
      <c r="Y220" s="162"/>
    </row>
    <row r="221" spans="3:26" ht="13.9" customHeight="1" x14ac:dyDescent="0.15">
      <c r="C221" s="192"/>
      <c r="D221" s="488"/>
      <c r="E221" s="491"/>
      <c r="F221" s="493"/>
      <c r="G221" s="494"/>
      <c r="H221" s="494"/>
      <c r="I221" s="494"/>
      <c r="J221" s="494"/>
      <c r="K221" s="494"/>
      <c r="L221" s="494"/>
      <c r="M221" s="494"/>
      <c r="N221" s="494"/>
      <c r="O221" s="494"/>
      <c r="P221" s="494"/>
      <c r="Q221" s="494"/>
      <c r="R221" s="494"/>
      <c r="S221" s="494"/>
      <c r="T221" s="494"/>
      <c r="U221" s="495"/>
      <c r="V221" s="484"/>
      <c r="W221" s="485"/>
      <c r="X221" s="485"/>
      <c r="Y221" s="485"/>
      <c r="Z221" s="485"/>
    </row>
    <row r="222" spans="3:26" ht="13.9" customHeight="1" x14ac:dyDescent="0.15">
      <c r="C222" s="194"/>
      <c r="D222" s="489"/>
      <c r="E222" s="492"/>
      <c r="F222" s="496"/>
      <c r="G222" s="497"/>
      <c r="H222" s="497"/>
      <c r="I222" s="497"/>
      <c r="J222" s="497"/>
      <c r="K222" s="497"/>
      <c r="L222" s="497"/>
      <c r="M222" s="497"/>
      <c r="N222" s="497"/>
      <c r="O222" s="497"/>
      <c r="P222" s="497"/>
      <c r="Q222" s="497"/>
      <c r="R222" s="497"/>
      <c r="S222" s="497"/>
      <c r="T222" s="497"/>
      <c r="U222" s="498"/>
      <c r="V222" s="161"/>
      <c r="W222" s="162"/>
      <c r="X222" s="162"/>
      <c r="Y222" s="162"/>
    </row>
    <row r="223" spans="3:26" ht="18" customHeight="1" x14ac:dyDescent="0.15">
      <c r="C223" s="480" t="s">
        <v>408</v>
      </c>
      <c r="D223" s="480"/>
      <c r="E223" s="480"/>
      <c r="F223" s="480"/>
      <c r="G223" s="480"/>
      <c r="H223" s="480"/>
      <c r="I223" s="480"/>
      <c r="J223" s="480"/>
      <c r="K223" s="480"/>
      <c r="L223" s="480"/>
      <c r="M223" s="480"/>
      <c r="N223" s="480"/>
      <c r="O223" s="480"/>
      <c r="P223" s="480"/>
      <c r="Q223" s="480"/>
      <c r="R223" s="480"/>
      <c r="S223" s="480"/>
      <c r="T223" s="480"/>
      <c r="U223" s="480"/>
      <c r="V223" s="176"/>
      <c r="W223" s="162"/>
      <c r="X223" s="162"/>
      <c r="Y223" s="162"/>
    </row>
    <row r="224" spans="3:26" ht="15" customHeight="1" x14ac:dyDescent="0.15">
      <c r="C224" s="196"/>
      <c r="D224" s="487" t="s">
        <v>17</v>
      </c>
      <c r="E224" s="490" t="s">
        <v>237</v>
      </c>
      <c r="F224" s="295" t="s">
        <v>391</v>
      </c>
      <c r="G224" s="32"/>
      <c r="H224" s="32"/>
      <c r="I224" s="30"/>
      <c r="J224" s="30"/>
      <c r="K224" s="30"/>
      <c r="L224" s="31"/>
      <c r="M224" s="31"/>
      <c r="N224" s="31"/>
      <c r="O224" s="32"/>
      <c r="P224" s="32"/>
      <c r="Q224" s="32"/>
      <c r="R224" s="32"/>
      <c r="S224" s="30"/>
      <c r="T224" s="30"/>
      <c r="U224" s="33"/>
      <c r="V224" s="161"/>
      <c r="W224" s="162"/>
      <c r="X224" s="162"/>
      <c r="Y224" s="162"/>
    </row>
    <row r="225" spans="3:27" ht="45" customHeight="1" x14ac:dyDescent="0.15">
      <c r="C225" s="192"/>
      <c r="D225" s="488"/>
      <c r="E225" s="491"/>
      <c r="F225" s="505" t="s">
        <v>256</v>
      </c>
      <c r="G225" s="506"/>
      <c r="H225" s="506"/>
      <c r="I225" s="506"/>
      <c r="J225" s="506"/>
      <c r="K225" s="486">
        <v>1313.59</v>
      </c>
      <c r="L225" s="486"/>
      <c r="M225" s="486"/>
      <c r="N225" s="486"/>
      <c r="O225" s="486"/>
      <c r="P225" s="195" t="s">
        <v>13</v>
      </c>
      <c r="Q225" s="507" t="s">
        <v>347</v>
      </c>
      <c r="R225" s="508"/>
      <c r="S225" s="508"/>
      <c r="T225" s="508"/>
      <c r="U225" s="509"/>
      <c r="V225" s="97"/>
      <c r="W225" s="97"/>
      <c r="X225" s="176"/>
      <c r="Y225" s="162"/>
      <c r="Z225" s="162"/>
      <c r="AA225" s="162"/>
    </row>
    <row r="226" spans="3:27" ht="45" customHeight="1" x14ac:dyDescent="0.15">
      <c r="C226" s="192"/>
      <c r="D226" s="488"/>
      <c r="E226" s="491"/>
      <c r="F226" s="259"/>
      <c r="G226" s="499" t="s">
        <v>212</v>
      </c>
      <c r="H226" s="500"/>
      <c r="I226" s="500"/>
      <c r="J226" s="500"/>
      <c r="K226" s="486">
        <v>46</v>
      </c>
      <c r="L226" s="486"/>
      <c r="M226" s="486"/>
      <c r="N226" s="486"/>
      <c r="O226" s="486"/>
      <c r="P226" s="340" t="s">
        <v>13</v>
      </c>
      <c r="Q226" s="510"/>
      <c r="R226" s="511"/>
      <c r="S226" s="511"/>
      <c r="T226" s="511"/>
      <c r="U226" s="512"/>
      <c r="V226" s="97"/>
      <c r="W226" s="97"/>
      <c r="X226" s="176"/>
      <c r="Y226" s="162"/>
      <c r="Z226" s="162"/>
      <c r="AA226" s="162"/>
    </row>
    <row r="227" spans="3:27" ht="45" customHeight="1" x14ac:dyDescent="0.15">
      <c r="C227" s="192"/>
      <c r="D227" s="488"/>
      <c r="E227" s="491"/>
      <c r="F227" s="259"/>
      <c r="G227" s="499" t="s">
        <v>213</v>
      </c>
      <c r="H227" s="500"/>
      <c r="I227" s="500"/>
      <c r="J227" s="500"/>
      <c r="K227" s="486">
        <v>1309.07</v>
      </c>
      <c r="L227" s="486"/>
      <c r="M227" s="486"/>
      <c r="N227" s="486"/>
      <c r="O227" s="486"/>
      <c r="P227" s="340" t="s">
        <v>13</v>
      </c>
      <c r="Q227" s="510"/>
      <c r="R227" s="511"/>
      <c r="S227" s="511"/>
      <c r="T227" s="511"/>
      <c r="U227" s="512"/>
      <c r="V227" s="97"/>
      <c r="W227" s="97"/>
      <c r="X227" s="176"/>
      <c r="Y227" s="162"/>
      <c r="Z227" s="162"/>
      <c r="AA227" s="162"/>
    </row>
    <row r="228" spans="3:27" ht="45" customHeight="1" x14ac:dyDescent="0.15">
      <c r="C228" s="192"/>
      <c r="D228" s="488"/>
      <c r="E228" s="491"/>
      <c r="F228" s="259"/>
      <c r="G228" s="499" t="s">
        <v>396</v>
      </c>
      <c r="H228" s="500"/>
      <c r="I228" s="500"/>
      <c r="J228" s="500"/>
      <c r="K228" s="486">
        <v>0</v>
      </c>
      <c r="L228" s="486"/>
      <c r="M228" s="486"/>
      <c r="N228" s="486"/>
      <c r="O228" s="486"/>
      <c r="P228" s="340" t="s">
        <v>13</v>
      </c>
      <c r="Q228" s="510"/>
      <c r="R228" s="511"/>
      <c r="S228" s="511"/>
      <c r="T228" s="511"/>
      <c r="U228" s="512"/>
      <c r="V228" s="97"/>
      <c r="W228" s="97"/>
      <c r="X228" s="176"/>
      <c r="Y228" s="162"/>
      <c r="Z228" s="162"/>
      <c r="AA228" s="162"/>
    </row>
    <row r="229" spans="3:27" ht="45" customHeight="1" x14ac:dyDescent="0.15">
      <c r="C229" s="192"/>
      <c r="D229" s="488"/>
      <c r="E229" s="491"/>
      <c r="F229" s="260"/>
      <c r="G229" s="499" t="s">
        <v>397</v>
      </c>
      <c r="H229" s="500"/>
      <c r="I229" s="500"/>
      <c r="J229" s="500"/>
      <c r="K229" s="486">
        <v>11</v>
      </c>
      <c r="L229" s="486"/>
      <c r="M229" s="486"/>
      <c r="N229" s="486"/>
      <c r="O229" s="486"/>
      <c r="P229" s="340" t="s">
        <v>13</v>
      </c>
      <c r="Q229" s="513"/>
      <c r="R229" s="514"/>
      <c r="S229" s="514"/>
      <c r="T229" s="514"/>
      <c r="U229" s="515"/>
      <c r="V229" s="97"/>
      <c r="W229" s="97"/>
      <c r="X229" s="176"/>
      <c r="Y229" s="162"/>
      <c r="Z229" s="162"/>
      <c r="AA229" s="162"/>
    </row>
    <row r="230" spans="3:27" ht="13.9" customHeight="1" x14ac:dyDescent="0.15">
      <c r="C230" s="192"/>
      <c r="D230" s="488"/>
      <c r="E230" s="491"/>
      <c r="F230" s="177" t="s">
        <v>236</v>
      </c>
      <c r="G230" s="37"/>
      <c r="H230" s="37"/>
      <c r="I230" s="35"/>
      <c r="J230" s="35"/>
      <c r="K230" s="35"/>
      <c r="L230" s="36"/>
      <c r="M230" s="36"/>
      <c r="N230" s="36"/>
      <c r="O230" s="37"/>
      <c r="P230" s="37"/>
      <c r="Q230" s="37"/>
      <c r="R230" s="37"/>
      <c r="S230" s="35"/>
      <c r="T230" s="287"/>
      <c r="U230" s="38"/>
      <c r="V230" s="176"/>
      <c r="W230" s="162"/>
      <c r="X230" s="162"/>
      <c r="Y230" s="162"/>
    </row>
    <row r="231" spans="3:27" ht="13.9" customHeight="1" x14ac:dyDescent="0.15">
      <c r="C231" s="192"/>
      <c r="D231" s="488"/>
      <c r="E231" s="491"/>
      <c r="F231" s="493" t="s">
        <v>437</v>
      </c>
      <c r="G231" s="494"/>
      <c r="H231" s="494"/>
      <c r="I231" s="494"/>
      <c r="J231" s="494"/>
      <c r="K231" s="494"/>
      <c r="L231" s="494"/>
      <c r="M231" s="494"/>
      <c r="N231" s="494"/>
      <c r="O231" s="494"/>
      <c r="P231" s="494"/>
      <c r="Q231" s="494"/>
      <c r="R231" s="494"/>
      <c r="S231" s="494"/>
      <c r="T231" s="494"/>
      <c r="U231" s="495"/>
      <c r="V231" s="161"/>
      <c r="W231" s="162"/>
      <c r="X231" s="162"/>
      <c r="Y231" s="162"/>
    </row>
    <row r="232" spans="3:27" ht="13.9" customHeight="1" x14ac:dyDescent="0.15">
      <c r="C232" s="192"/>
      <c r="D232" s="488"/>
      <c r="E232" s="491"/>
      <c r="F232" s="493"/>
      <c r="G232" s="494"/>
      <c r="H232" s="494"/>
      <c r="I232" s="494"/>
      <c r="J232" s="494"/>
      <c r="K232" s="494"/>
      <c r="L232" s="494"/>
      <c r="M232" s="494"/>
      <c r="N232" s="494"/>
      <c r="O232" s="494"/>
      <c r="P232" s="494"/>
      <c r="Q232" s="494"/>
      <c r="R232" s="494"/>
      <c r="S232" s="494"/>
      <c r="T232" s="494"/>
      <c r="U232" s="495"/>
      <c r="V232" s="161"/>
      <c r="W232" s="162"/>
      <c r="X232" s="162"/>
      <c r="Y232" s="162"/>
    </row>
    <row r="233" spans="3:27" ht="13.9" customHeight="1" x14ac:dyDescent="0.15">
      <c r="C233" s="192"/>
      <c r="D233" s="488"/>
      <c r="E233" s="491"/>
      <c r="F233" s="493"/>
      <c r="G233" s="494"/>
      <c r="H233" s="494"/>
      <c r="I233" s="494"/>
      <c r="J233" s="494"/>
      <c r="K233" s="494"/>
      <c r="L233" s="494"/>
      <c r="M233" s="494"/>
      <c r="N233" s="494"/>
      <c r="O233" s="494"/>
      <c r="P233" s="494"/>
      <c r="Q233" s="494"/>
      <c r="R233" s="494"/>
      <c r="S233" s="494"/>
      <c r="T233" s="494"/>
      <c r="U233" s="495"/>
      <c r="V233" s="161"/>
      <c r="W233" s="162"/>
      <c r="X233" s="162"/>
      <c r="Y233" s="162"/>
    </row>
    <row r="234" spans="3:27" ht="13.9" customHeight="1" x14ac:dyDescent="0.15">
      <c r="C234" s="192"/>
      <c r="D234" s="488"/>
      <c r="E234" s="491"/>
      <c r="F234" s="493"/>
      <c r="G234" s="494"/>
      <c r="H234" s="494"/>
      <c r="I234" s="494"/>
      <c r="J234" s="494"/>
      <c r="K234" s="494"/>
      <c r="L234" s="494"/>
      <c r="M234" s="494"/>
      <c r="N234" s="494"/>
      <c r="O234" s="494"/>
      <c r="P234" s="494"/>
      <c r="Q234" s="494"/>
      <c r="R234" s="494"/>
      <c r="S234" s="494"/>
      <c r="T234" s="494"/>
      <c r="U234" s="495"/>
      <c r="V234" s="161"/>
      <c r="W234" s="162"/>
      <c r="X234" s="162"/>
      <c r="Y234" s="162"/>
    </row>
    <row r="235" spans="3:27" ht="13.9" customHeight="1" x14ac:dyDescent="0.15">
      <c r="C235" s="192"/>
      <c r="D235" s="488"/>
      <c r="E235" s="491"/>
      <c r="F235" s="493"/>
      <c r="G235" s="494"/>
      <c r="H235" s="494"/>
      <c r="I235" s="494"/>
      <c r="J235" s="494"/>
      <c r="K235" s="494"/>
      <c r="L235" s="494"/>
      <c r="M235" s="494"/>
      <c r="N235" s="494"/>
      <c r="O235" s="494"/>
      <c r="P235" s="494"/>
      <c r="Q235" s="494"/>
      <c r="R235" s="494"/>
      <c r="S235" s="494"/>
      <c r="T235" s="494"/>
      <c r="U235" s="495"/>
      <c r="V235" s="161"/>
      <c r="W235" s="162"/>
      <c r="X235" s="162"/>
      <c r="Y235" s="162"/>
    </row>
    <row r="236" spans="3:27" ht="13.9" customHeight="1" x14ac:dyDescent="0.15">
      <c r="C236" s="192"/>
      <c r="D236" s="488"/>
      <c r="E236" s="491"/>
      <c r="F236" s="493"/>
      <c r="G236" s="494"/>
      <c r="H236" s="494"/>
      <c r="I236" s="494"/>
      <c r="J236" s="494"/>
      <c r="K236" s="494"/>
      <c r="L236" s="494"/>
      <c r="M236" s="494"/>
      <c r="N236" s="494"/>
      <c r="O236" s="494"/>
      <c r="P236" s="494"/>
      <c r="Q236" s="494"/>
      <c r="R236" s="494"/>
      <c r="S236" s="494"/>
      <c r="T236" s="494"/>
      <c r="U236" s="495"/>
      <c r="V236" s="161"/>
      <c r="W236" s="162"/>
      <c r="X236" s="162"/>
      <c r="Y236" s="162"/>
    </row>
    <row r="237" spans="3:27" ht="13.9" customHeight="1" x14ac:dyDescent="0.15">
      <c r="C237" s="192"/>
      <c r="D237" s="488"/>
      <c r="E237" s="491"/>
      <c r="F237" s="493"/>
      <c r="G237" s="494"/>
      <c r="H237" s="494"/>
      <c r="I237" s="494"/>
      <c r="J237" s="494"/>
      <c r="K237" s="494"/>
      <c r="L237" s="494"/>
      <c r="M237" s="494"/>
      <c r="N237" s="494"/>
      <c r="O237" s="494"/>
      <c r="P237" s="494"/>
      <c r="Q237" s="494"/>
      <c r="R237" s="494"/>
      <c r="S237" s="494"/>
      <c r="T237" s="494"/>
      <c r="U237" s="495"/>
      <c r="V237" s="161"/>
      <c r="W237" s="162"/>
      <c r="X237" s="162"/>
      <c r="Y237" s="162"/>
    </row>
    <row r="238" spans="3:27" ht="13.9" customHeight="1" x14ac:dyDescent="0.15">
      <c r="C238" s="192"/>
      <c r="D238" s="488"/>
      <c r="E238" s="491"/>
      <c r="F238" s="493"/>
      <c r="G238" s="494"/>
      <c r="H238" s="494"/>
      <c r="I238" s="494"/>
      <c r="J238" s="494"/>
      <c r="K238" s="494"/>
      <c r="L238" s="494"/>
      <c r="M238" s="494"/>
      <c r="N238" s="494"/>
      <c r="O238" s="494"/>
      <c r="P238" s="494"/>
      <c r="Q238" s="494"/>
      <c r="R238" s="494"/>
      <c r="S238" s="494"/>
      <c r="T238" s="494"/>
      <c r="U238" s="495"/>
      <c r="V238" s="484"/>
      <c r="W238" s="485"/>
      <c r="X238" s="485"/>
      <c r="Y238" s="485"/>
      <c r="Z238" s="485"/>
      <c r="AA238" s="485"/>
    </row>
    <row r="239" spans="3:27" ht="13.9" customHeight="1" x14ac:dyDescent="0.15">
      <c r="C239" s="192"/>
      <c r="D239" s="488"/>
      <c r="E239" s="491"/>
      <c r="F239" s="496"/>
      <c r="G239" s="497"/>
      <c r="H239" s="497"/>
      <c r="I239" s="497"/>
      <c r="J239" s="497"/>
      <c r="K239" s="497"/>
      <c r="L239" s="497"/>
      <c r="M239" s="497"/>
      <c r="N239" s="497"/>
      <c r="O239" s="497"/>
      <c r="P239" s="497"/>
      <c r="Q239" s="497"/>
      <c r="R239" s="497"/>
      <c r="S239" s="497"/>
      <c r="T239" s="497"/>
      <c r="U239" s="498"/>
      <c r="V239" s="161"/>
      <c r="W239" s="162"/>
      <c r="X239" s="162"/>
      <c r="Y239" s="162"/>
    </row>
    <row r="240" spans="3:27" ht="60" customHeight="1" x14ac:dyDescent="0.15">
      <c r="C240" s="481" t="s">
        <v>14</v>
      </c>
      <c r="D240" s="482"/>
      <c r="E240" s="483"/>
      <c r="F240" s="301"/>
      <c r="G240" s="29"/>
      <c r="H240" s="29"/>
      <c r="I240" s="30"/>
      <c r="J240" s="30"/>
      <c r="K240" s="30"/>
      <c r="L240" s="31"/>
      <c r="M240" s="31"/>
      <c r="N240" s="31"/>
      <c r="O240" s="32"/>
      <c r="P240" s="32"/>
      <c r="Q240" s="32"/>
      <c r="R240" s="32"/>
      <c r="S240" s="30"/>
      <c r="T240" s="30"/>
      <c r="U240" s="33"/>
    </row>
    <row r="241" spans="1:32" ht="19.899999999999999" customHeight="1" x14ac:dyDescent="0.15">
      <c r="C241" s="467"/>
      <c r="D241" s="468"/>
      <c r="E241" s="468"/>
      <c r="F241" s="34"/>
      <c r="G241" s="34"/>
      <c r="H241" s="34"/>
      <c r="I241" s="35"/>
      <c r="J241" s="35"/>
      <c r="K241" s="35"/>
      <c r="L241" s="36"/>
      <c r="M241" s="36"/>
      <c r="N241" s="36"/>
      <c r="O241" s="37"/>
      <c r="P241" s="37"/>
      <c r="Q241" s="37"/>
      <c r="R241" s="37"/>
      <c r="S241" s="35"/>
      <c r="T241" s="287"/>
      <c r="U241" s="287"/>
    </row>
    <row r="242" spans="1:32" ht="19.899999999999999" customHeight="1" x14ac:dyDescent="0.15">
      <c r="C242" s="480" t="s">
        <v>409</v>
      </c>
      <c r="D242" s="480"/>
      <c r="E242" s="480"/>
      <c r="F242" s="480"/>
      <c r="G242" s="480"/>
      <c r="H242" s="480"/>
      <c r="I242" s="480"/>
      <c r="J242" s="480"/>
      <c r="K242" s="480"/>
      <c r="L242" s="480"/>
      <c r="M242" s="480"/>
      <c r="N242" s="480"/>
      <c r="O242" s="480"/>
      <c r="P242" s="480"/>
      <c r="Q242" s="480"/>
      <c r="R242" s="480"/>
      <c r="S242" s="480"/>
      <c r="T242" s="480"/>
      <c r="U242" s="480"/>
    </row>
    <row r="243" spans="1:32" ht="13.5" x14ac:dyDescent="0.15">
      <c r="C243" s="177" t="s">
        <v>257</v>
      </c>
      <c r="D243" s="468"/>
      <c r="E243" s="468"/>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69"/>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197">
        <v>1</v>
      </c>
      <c r="D245" s="478" t="s">
        <v>383</v>
      </c>
      <c r="E245" s="478"/>
      <c r="F245" s="478"/>
      <c r="G245" s="478"/>
      <c r="H245" s="478"/>
      <c r="I245" s="478"/>
      <c r="J245" s="478"/>
      <c r="K245" s="478"/>
      <c r="L245" s="478"/>
      <c r="M245" s="478"/>
      <c r="N245" s="478"/>
      <c r="O245" s="478"/>
      <c r="P245" s="478"/>
      <c r="Q245" s="478"/>
      <c r="R245" s="478"/>
      <c r="S245" s="478"/>
      <c r="T245" s="478"/>
      <c r="U245" s="479"/>
    </row>
    <row r="246" spans="1:32" ht="40.9" customHeight="1" x14ac:dyDescent="0.15">
      <c r="C246" s="197"/>
      <c r="D246" s="478" t="s">
        <v>392</v>
      </c>
      <c r="E246" s="478"/>
      <c r="F246" s="478"/>
      <c r="G246" s="478"/>
      <c r="H246" s="478"/>
      <c r="I246" s="478"/>
      <c r="J246" s="478"/>
      <c r="K246" s="478"/>
      <c r="L246" s="478"/>
      <c r="M246" s="478"/>
      <c r="N246" s="478"/>
      <c r="O246" s="478"/>
      <c r="P246" s="478"/>
      <c r="Q246" s="478"/>
      <c r="R246" s="478"/>
      <c r="S246" s="478"/>
      <c r="T246" s="478"/>
      <c r="U246" s="479"/>
    </row>
    <row r="247" spans="1:32" ht="15" customHeight="1" x14ac:dyDescent="0.15">
      <c r="A247" s="22"/>
      <c r="B247" s="22"/>
      <c r="C247" s="197">
        <v>2</v>
      </c>
      <c r="D247" s="198" t="s">
        <v>393</v>
      </c>
      <c r="E247" s="344"/>
      <c r="F247" s="344"/>
      <c r="G247" s="344"/>
      <c r="H247" s="344"/>
      <c r="I247" s="344"/>
      <c r="J247" s="344"/>
      <c r="K247" s="344"/>
      <c r="L247" s="344"/>
      <c r="M247" s="344"/>
      <c r="N247" s="344"/>
      <c r="O247" s="344"/>
      <c r="P247" s="344"/>
      <c r="Q247" s="344"/>
      <c r="R247" s="344"/>
      <c r="S247" s="344"/>
      <c r="T247" s="344"/>
      <c r="U247" s="345"/>
    </row>
    <row r="248" spans="1:32" ht="15" customHeight="1" x14ac:dyDescent="0.15">
      <c r="A248" s="22"/>
      <c r="B248" s="22"/>
      <c r="C248" s="197">
        <v>3</v>
      </c>
      <c r="D248" s="198" t="s">
        <v>258</v>
      </c>
      <c r="E248" s="344"/>
      <c r="F248" s="344"/>
      <c r="G248" s="344"/>
      <c r="H248" s="344"/>
      <c r="I248" s="344"/>
      <c r="J248" s="344"/>
      <c r="K248" s="344"/>
      <c r="L248" s="344"/>
      <c r="M248" s="344"/>
      <c r="N248" s="344"/>
      <c r="O248" s="344"/>
      <c r="P248" s="344"/>
      <c r="Q248" s="344"/>
      <c r="R248" s="344"/>
      <c r="S248" s="344"/>
      <c r="T248" s="344"/>
      <c r="U248" s="345"/>
    </row>
    <row r="249" spans="1:32" ht="15" customHeight="1" x14ac:dyDescent="0.15">
      <c r="A249" s="22"/>
      <c r="B249" s="22"/>
      <c r="C249" s="197"/>
      <c r="D249" s="199" t="s">
        <v>259</v>
      </c>
      <c r="E249" s="198" t="s">
        <v>262</v>
      </c>
      <c r="F249" s="344"/>
      <c r="G249" s="344"/>
      <c r="H249" s="344"/>
      <c r="I249" s="344"/>
      <c r="J249" s="344"/>
      <c r="K249" s="344"/>
      <c r="L249" s="344"/>
      <c r="M249" s="344"/>
      <c r="N249" s="344"/>
      <c r="O249" s="344"/>
      <c r="P249" s="344"/>
      <c r="Q249" s="344"/>
      <c r="R249" s="344"/>
      <c r="S249" s="344"/>
      <c r="T249" s="344"/>
      <c r="U249" s="345"/>
    </row>
    <row r="250" spans="1:32" ht="39" customHeight="1" x14ac:dyDescent="0.15">
      <c r="A250" s="22"/>
      <c r="B250" s="22"/>
      <c r="C250" s="197"/>
      <c r="D250" s="199" t="s">
        <v>260</v>
      </c>
      <c r="E250" s="478" t="s">
        <v>263</v>
      </c>
      <c r="F250" s="478"/>
      <c r="G250" s="478"/>
      <c r="H250" s="478"/>
      <c r="I250" s="478"/>
      <c r="J250" s="478"/>
      <c r="K250" s="478"/>
      <c r="L250" s="478"/>
      <c r="M250" s="478"/>
      <c r="N250" s="478"/>
      <c r="O250" s="478"/>
      <c r="P250" s="478"/>
      <c r="Q250" s="478"/>
      <c r="R250" s="478"/>
      <c r="S250" s="478"/>
      <c r="T250" s="478"/>
      <c r="U250" s="479"/>
      <c r="W250" s="304" t="s">
        <v>33</v>
      </c>
      <c r="AA250"/>
      <c r="AB250"/>
    </row>
    <row r="251" spans="1:32" ht="30" customHeight="1" x14ac:dyDescent="0.15">
      <c r="A251" s="22"/>
      <c r="B251" s="22"/>
      <c r="C251" s="197"/>
      <c r="D251" s="199" t="s">
        <v>261</v>
      </c>
      <c r="E251" s="478" t="s">
        <v>264</v>
      </c>
      <c r="F251" s="478"/>
      <c r="G251" s="478"/>
      <c r="H251" s="478"/>
      <c r="I251" s="478"/>
      <c r="J251" s="478"/>
      <c r="K251" s="478"/>
      <c r="L251" s="478"/>
      <c r="M251" s="478"/>
      <c r="N251" s="478"/>
      <c r="O251" s="478"/>
      <c r="P251" s="478"/>
      <c r="Q251" s="478"/>
      <c r="R251" s="478"/>
      <c r="S251" s="478"/>
      <c r="T251" s="478"/>
      <c r="U251" s="479"/>
      <c r="W251" s="304" t="s">
        <v>34</v>
      </c>
      <c r="X251" s="1"/>
      <c r="Z251" s="2"/>
      <c r="AA251" s="2"/>
    </row>
    <row r="252" spans="1:32" ht="40.9" customHeight="1" x14ac:dyDescent="0.15">
      <c r="A252" s="22"/>
      <c r="B252" s="22"/>
      <c r="C252" s="197">
        <v>4</v>
      </c>
      <c r="D252" s="478" t="s">
        <v>265</v>
      </c>
      <c r="E252" s="478"/>
      <c r="F252" s="478"/>
      <c r="G252" s="478"/>
      <c r="H252" s="478"/>
      <c r="I252" s="478"/>
      <c r="J252" s="478"/>
      <c r="K252" s="478"/>
      <c r="L252" s="478"/>
      <c r="M252" s="478"/>
      <c r="N252" s="478"/>
      <c r="O252" s="478"/>
      <c r="P252" s="478"/>
      <c r="Q252" s="478"/>
      <c r="R252" s="478"/>
      <c r="S252" s="478"/>
      <c r="T252" s="478"/>
      <c r="U252" s="479"/>
      <c r="W252" s="304" t="s">
        <v>35</v>
      </c>
      <c r="X252" s="1"/>
      <c r="Z252" s="2"/>
      <c r="AA252" s="2"/>
    </row>
    <row r="253" spans="1:32" ht="76.150000000000006" customHeight="1" x14ac:dyDescent="0.15">
      <c r="A253" s="22"/>
      <c r="B253" s="22"/>
      <c r="C253" s="197">
        <v>5</v>
      </c>
      <c r="D253" s="478" t="s">
        <v>394</v>
      </c>
      <c r="E253" s="478"/>
      <c r="F253" s="478"/>
      <c r="G253" s="478"/>
      <c r="H253" s="478"/>
      <c r="I253" s="478"/>
      <c r="J253" s="478"/>
      <c r="K253" s="478"/>
      <c r="L253" s="478"/>
      <c r="M253" s="478"/>
      <c r="N253" s="478"/>
      <c r="O253" s="478"/>
      <c r="P253" s="478"/>
      <c r="Q253" s="478"/>
      <c r="R253" s="478"/>
      <c r="S253" s="478"/>
      <c r="T253" s="478"/>
      <c r="U253" s="479"/>
      <c r="W253" s="304" t="s">
        <v>37</v>
      </c>
      <c r="Z253" s="2"/>
      <c r="AA253" s="2"/>
    </row>
    <row r="254" spans="1:32" ht="40.9" customHeight="1" x14ac:dyDescent="0.15">
      <c r="A254" s="22"/>
      <c r="B254" s="22"/>
      <c r="C254" s="197">
        <v>6</v>
      </c>
      <c r="D254" s="478" t="s">
        <v>266</v>
      </c>
      <c r="E254" s="478"/>
      <c r="F254" s="478"/>
      <c r="G254" s="478"/>
      <c r="H254" s="478"/>
      <c r="I254" s="478"/>
      <c r="J254" s="478"/>
      <c r="K254" s="478"/>
      <c r="L254" s="478"/>
      <c r="M254" s="478"/>
      <c r="N254" s="478"/>
      <c r="O254" s="478"/>
      <c r="P254" s="478"/>
      <c r="Q254" s="478"/>
      <c r="R254" s="478"/>
      <c r="S254" s="478"/>
      <c r="T254" s="478"/>
      <c r="U254" s="479"/>
      <c r="W254" s="304" t="s">
        <v>36</v>
      </c>
      <c r="Z254" s="2"/>
      <c r="AA254" s="2"/>
    </row>
    <row r="255" spans="1:32" ht="15" customHeight="1" x14ac:dyDescent="0.15">
      <c r="A255" s="22"/>
      <c r="B255" s="22"/>
      <c r="C255" s="197">
        <v>7</v>
      </c>
      <c r="D255" s="198" t="s">
        <v>395</v>
      </c>
      <c r="E255" s="344"/>
      <c r="F255" s="344"/>
      <c r="G255" s="344"/>
      <c r="H255" s="344"/>
      <c r="I255" s="344"/>
      <c r="J255" s="344"/>
      <c r="K255" s="344"/>
      <c r="L255" s="344"/>
      <c r="M255" s="344"/>
      <c r="N255" s="344"/>
      <c r="O255" s="344"/>
      <c r="P255" s="344"/>
      <c r="Q255" s="344"/>
      <c r="R255" s="344"/>
      <c r="S255" s="344"/>
      <c r="T255" s="344"/>
      <c r="U255" s="345"/>
      <c r="X255" s="43"/>
      <c r="Z255" s="2"/>
      <c r="AA255" s="2"/>
    </row>
    <row r="256" spans="1:32" ht="15" customHeight="1" x14ac:dyDescent="0.15">
      <c r="A256" s="22"/>
      <c r="B256" s="22"/>
      <c r="C256" s="200"/>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2"/>
      <c r="X257" s="262"/>
      <c r="Y257" s="262"/>
      <c r="Z257" s="262"/>
      <c r="AA257" s="262"/>
      <c r="AB257" s="262"/>
      <c r="AC257" s="262"/>
      <c r="AD257" s="262"/>
      <c r="AE257" s="262"/>
      <c r="AF257" s="262"/>
      <c r="AG257"/>
    </row>
    <row r="258" spans="1:34" ht="23.25" customHeight="1" x14ac:dyDescent="0.15">
      <c r="A258" s="22"/>
      <c r="B258" s="22"/>
      <c r="W258" s="3"/>
      <c r="X258" s="3"/>
      <c r="Y258" s="3"/>
      <c r="Z258" s="3"/>
      <c r="AA258" s="3"/>
      <c r="AB258" s="3"/>
      <c r="AC258" s="3"/>
      <c r="AD258" s="3"/>
      <c r="AE258" s="3"/>
      <c r="AG258" s="97"/>
    </row>
    <row r="259" spans="1:34" ht="23.25" customHeight="1" x14ac:dyDescent="0.15">
      <c r="A259" s="22"/>
      <c r="B259" s="22"/>
      <c r="W259" s="3"/>
      <c r="X259" s="3"/>
      <c r="Y259" s="3"/>
      <c r="Z259" s="3"/>
      <c r="AA259" s="97"/>
      <c r="AB259" s="3"/>
      <c r="AC259" s="3"/>
      <c r="AD259" s="3"/>
      <c r="AE259" s="3"/>
      <c r="AG259" s="97"/>
    </row>
    <row r="260" spans="1:34" ht="23.25" customHeight="1" x14ac:dyDescent="0.15">
      <c r="A260" s="22"/>
      <c r="B260" s="22"/>
      <c r="W260" s="97"/>
      <c r="X260" s="3"/>
      <c r="Y260" s="3"/>
      <c r="Z260" s="3"/>
      <c r="AA260" s="3"/>
      <c r="AB260" s="3"/>
      <c r="AC260" s="3"/>
      <c r="AD260" s="3"/>
      <c r="AE260" s="3"/>
      <c r="AG260" s="97"/>
      <c r="AH260" s="263"/>
    </row>
    <row r="261" spans="1:34" ht="23.25" customHeight="1" x14ac:dyDescent="0.15">
      <c r="A261" s="22"/>
      <c r="B261" s="22"/>
      <c r="W261" s="3"/>
      <c r="X261" s="3"/>
      <c r="Y261" s="3"/>
      <c r="Z261" s="3"/>
      <c r="AA261" s="97"/>
      <c r="AB261" s="3"/>
      <c r="AC261" s="3"/>
      <c r="AD261" s="3"/>
      <c r="AE261" s="3"/>
      <c r="AF261" s="3"/>
      <c r="AG261" s="97"/>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05" t="s">
        <v>38</v>
      </c>
      <c r="X265" s="305" t="s">
        <v>94</v>
      </c>
      <c r="Y265" s="305"/>
      <c r="Z265"/>
      <c r="AA265"/>
      <c r="AB265"/>
      <c r="AC265"/>
      <c r="AD265"/>
      <c r="AE265"/>
      <c r="AF265"/>
    </row>
    <row r="266" spans="1:34" ht="13.5" x14ac:dyDescent="0.15">
      <c r="W266" s="305" t="s">
        <v>92</v>
      </c>
      <c r="X266" s="306" t="s">
        <v>359</v>
      </c>
      <c r="Y266" s="305"/>
      <c r="Z266"/>
      <c r="AA266"/>
      <c r="AB266"/>
      <c r="AC266"/>
      <c r="AD266"/>
      <c r="AE266"/>
      <c r="AF266"/>
    </row>
    <row r="267" spans="1:34" ht="13.5" x14ac:dyDescent="0.15">
      <c r="W267" s="305"/>
      <c r="X267" s="305"/>
      <c r="Y267" s="305"/>
      <c r="Z267"/>
      <c r="AA267"/>
      <c r="AB267"/>
      <c r="AC267"/>
      <c r="AD267"/>
      <c r="AE267"/>
      <c r="AF267"/>
    </row>
    <row r="268" spans="1:34" ht="13.5" x14ac:dyDescent="0.15">
      <c r="W268" s="305" t="s">
        <v>108</v>
      </c>
      <c r="X268" s="305"/>
      <c r="Y268" s="304"/>
    </row>
    <row r="269" spans="1:34" ht="13.5" x14ac:dyDescent="0.15">
      <c r="W269" s="305" t="s">
        <v>109</v>
      </c>
      <c r="X269" s="305"/>
      <c r="Y269" s="304"/>
    </row>
    <row r="270" spans="1:34" ht="13.5" x14ac:dyDescent="0.15">
      <c r="W270" s="305" t="s">
        <v>110</v>
      </c>
      <c r="X270" s="305"/>
      <c r="Y270" s="304"/>
    </row>
    <row r="271" spans="1:34" ht="13.5" x14ac:dyDescent="0.15">
      <c r="W271" s="305" t="s">
        <v>111</v>
      </c>
      <c r="X271" s="305"/>
      <c r="Y271" s="304"/>
    </row>
    <row r="272" spans="1:34" ht="13.5" x14ac:dyDescent="0.15">
      <c r="W272" s="305" t="s">
        <v>112</v>
      </c>
      <c r="X272" s="305"/>
      <c r="Y272" s="304"/>
    </row>
    <row r="273" spans="23:25" ht="13.5" x14ac:dyDescent="0.15">
      <c r="W273" s="305" t="s">
        <v>113</v>
      </c>
      <c r="X273" s="304"/>
      <c r="Y273" s="304"/>
    </row>
    <row r="274" spans="23:25" ht="13.5" x14ac:dyDescent="0.15">
      <c r="W274" s="305" t="s">
        <v>114</v>
      </c>
      <c r="X274" s="304"/>
      <c r="Y274" s="304"/>
    </row>
    <row r="275" spans="23:25" ht="13.5" x14ac:dyDescent="0.15">
      <c r="W275" s="305" t="s">
        <v>115</v>
      </c>
      <c r="X275" s="304"/>
      <c r="Y275" s="304"/>
    </row>
    <row r="276" spans="23:25" ht="13.5" x14ac:dyDescent="0.15">
      <c r="W276" s="305" t="s">
        <v>116</v>
      </c>
      <c r="X276" s="304"/>
      <c r="Y276" s="304"/>
    </row>
    <row r="277" spans="23:25" ht="13.5" x14ac:dyDescent="0.15">
      <c r="W277" s="305" t="s">
        <v>119</v>
      </c>
      <c r="X277" s="304"/>
      <c r="Y277" s="304"/>
    </row>
    <row r="278" spans="23:25" ht="13.5" x14ac:dyDescent="0.15">
      <c r="W278" s="305" t="s">
        <v>120</v>
      </c>
      <c r="X278" s="304"/>
      <c r="Y278" s="304"/>
    </row>
    <row r="279" spans="23:25" ht="13.5" x14ac:dyDescent="0.15">
      <c r="W279" s="305" t="s">
        <v>121</v>
      </c>
      <c r="X279" s="304"/>
      <c r="Y279" s="304"/>
    </row>
    <row r="280" spans="23:25" ht="13.5" x14ac:dyDescent="0.15">
      <c r="W280" s="305" t="s">
        <v>122</v>
      </c>
      <c r="X280" s="304"/>
      <c r="Y280" s="304"/>
    </row>
    <row r="281" spans="23:25" ht="13.5" x14ac:dyDescent="0.15">
      <c r="W281" s="305" t="s">
        <v>123</v>
      </c>
      <c r="X281" s="304"/>
      <c r="Y281" s="304"/>
    </row>
    <row r="282" spans="23:25" ht="13.5" x14ac:dyDescent="0.15">
      <c r="W282" s="305" t="s">
        <v>124</v>
      </c>
      <c r="X282" s="304"/>
      <c r="Y282" s="304"/>
    </row>
    <row r="283" spans="23:25" ht="13.5" x14ac:dyDescent="0.15">
      <c r="W283" s="305" t="s">
        <v>117</v>
      </c>
      <c r="X283" s="304"/>
      <c r="Y283" s="304"/>
    </row>
    <row r="284" spans="23:25" ht="13.5" x14ac:dyDescent="0.15">
      <c r="W284" s="305" t="s">
        <v>125</v>
      </c>
      <c r="X284" s="304"/>
      <c r="Y284" s="304"/>
    </row>
    <row r="285" spans="23:25" ht="13.5" x14ac:dyDescent="0.15">
      <c r="W285" s="305" t="s">
        <v>126</v>
      </c>
      <c r="X285" s="304"/>
      <c r="Y285" s="304"/>
    </row>
    <row r="286" spans="23:25" ht="13.5" x14ac:dyDescent="0.15">
      <c r="W286" s="305" t="s">
        <v>127</v>
      </c>
      <c r="X286" s="304"/>
      <c r="Y286" s="304"/>
    </row>
    <row r="287" spans="23:25" ht="13.5" x14ac:dyDescent="0.15">
      <c r="W287" s="305" t="s">
        <v>128</v>
      </c>
      <c r="X287" s="304"/>
      <c r="Y287" s="304"/>
    </row>
    <row r="288" spans="23:25" ht="13.5" x14ac:dyDescent="0.15">
      <c r="W288" s="305" t="s">
        <v>129</v>
      </c>
      <c r="X288" s="304"/>
      <c r="Y288" s="304"/>
    </row>
    <row r="289" spans="23:25" ht="13.5" x14ac:dyDescent="0.15">
      <c r="W289" s="305" t="s">
        <v>130</v>
      </c>
      <c r="X289" s="304"/>
      <c r="Y289" s="304"/>
    </row>
    <row r="290" spans="23:25" ht="13.5" x14ac:dyDescent="0.15">
      <c r="W290" s="305" t="s">
        <v>131</v>
      </c>
      <c r="X290" s="304"/>
      <c r="Y290" s="304"/>
    </row>
    <row r="291" spans="23:25" ht="13.5" x14ac:dyDescent="0.15">
      <c r="W291" s="305" t="s">
        <v>132</v>
      </c>
      <c r="X291" s="304"/>
      <c r="Y291" s="304"/>
    </row>
    <row r="292" spans="23:25" ht="13.5" x14ac:dyDescent="0.15">
      <c r="W292" s="305" t="s">
        <v>133</v>
      </c>
      <c r="X292" s="304"/>
      <c r="Y292" s="304"/>
    </row>
    <row r="293" spans="23:25" ht="13.5" x14ac:dyDescent="0.15">
      <c r="W293" s="305" t="s">
        <v>134</v>
      </c>
      <c r="X293" s="304"/>
      <c r="Y293" s="304"/>
    </row>
    <row r="294" spans="23:25" ht="13.5" x14ac:dyDescent="0.15">
      <c r="W294" s="305" t="s">
        <v>135</v>
      </c>
      <c r="X294" s="304"/>
      <c r="Y294" s="304"/>
    </row>
    <row r="295" spans="23:25" ht="13.5" x14ac:dyDescent="0.15">
      <c r="W295" s="305" t="s">
        <v>118</v>
      </c>
      <c r="X295" s="304"/>
      <c r="Y295" s="304"/>
    </row>
    <row r="296" spans="23:25" ht="13.5" x14ac:dyDescent="0.15">
      <c r="W296" s="305" t="s">
        <v>136</v>
      </c>
      <c r="X296" s="304"/>
      <c r="Y296" s="304"/>
    </row>
    <row r="297" spans="23:25" ht="13.5" x14ac:dyDescent="0.15">
      <c r="W297" s="305" t="s">
        <v>137</v>
      </c>
      <c r="X297" s="304"/>
      <c r="Y297" s="304"/>
    </row>
    <row r="298" spans="23:25" ht="13.5" x14ac:dyDescent="0.15">
      <c r="W298" s="305" t="s">
        <v>138</v>
      </c>
      <c r="X298" s="304"/>
      <c r="Y298" s="304"/>
    </row>
    <row r="299" spans="23:25" ht="13.5" x14ac:dyDescent="0.15">
      <c r="W299" s="305" t="s">
        <v>139</v>
      </c>
      <c r="X299" s="304"/>
      <c r="Y299" s="304"/>
    </row>
    <row r="300" spans="23:25" ht="13.5" x14ac:dyDescent="0.15">
      <c r="W300" s="305" t="s">
        <v>140</v>
      </c>
      <c r="X300" s="304"/>
      <c r="Y300" s="304"/>
    </row>
    <row r="301" spans="23:25" ht="13.5" x14ac:dyDescent="0.15">
      <c r="W301" s="305" t="s">
        <v>141</v>
      </c>
      <c r="X301" s="304"/>
      <c r="Y301" s="304"/>
    </row>
    <row r="302" spans="23:25" ht="13.5" x14ac:dyDescent="0.15">
      <c r="W302" s="307" t="s">
        <v>142</v>
      </c>
      <c r="X302" s="304"/>
      <c r="Y302" s="304"/>
    </row>
    <row r="303" spans="23:25" ht="13.5" x14ac:dyDescent="0.15">
      <c r="W303" s="307" t="s">
        <v>143</v>
      </c>
      <c r="X303" s="304"/>
      <c r="Y303" s="304"/>
    </row>
    <row r="304" spans="23:25" ht="13.5" x14ac:dyDescent="0.15">
      <c r="W304" s="307" t="s">
        <v>144</v>
      </c>
      <c r="X304" s="304"/>
      <c r="Y304" s="304"/>
    </row>
    <row r="305" spans="23:25" ht="13.5" x14ac:dyDescent="0.15">
      <c r="W305" s="307" t="s">
        <v>145</v>
      </c>
      <c r="X305" s="304"/>
      <c r="Y305" s="304"/>
    </row>
    <row r="306" spans="23:25" ht="13.5" x14ac:dyDescent="0.15">
      <c r="W306" s="307" t="s">
        <v>146</v>
      </c>
      <c r="X306" s="304"/>
      <c r="Y306" s="304"/>
    </row>
    <row r="307" spans="23:25" ht="13.5" x14ac:dyDescent="0.15">
      <c r="W307" s="307" t="s">
        <v>147</v>
      </c>
      <c r="X307" s="304"/>
      <c r="Y307" s="304"/>
    </row>
    <row r="308" spans="23:25" ht="13.5" x14ac:dyDescent="0.15">
      <c r="W308" s="307" t="s">
        <v>382</v>
      </c>
      <c r="X308" s="304"/>
      <c r="Y308" s="304"/>
    </row>
    <row r="309" spans="23:25" ht="13.5" x14ac:dyDescent="0.15">
      <c r="W309" s="307" t="s">
        <v>381</v>
      </c>
      <c r="X309" s="304"/>
      <c r="Y309" s="304"/>
    </row>
    <row r="310" spans="23:25" ht="13.5" x14ac:dyDescent="0.15">
      <c r="W310" s="307" t="s">
        <v>380</v>
      </c>
      <c r="X310" s="304"/>
      <c r="Y310" s="304"/>
    </row>
    <row r="311" spans="23:25" ht="13.5" x14ac:dyDescent="0.15">
      <c r="W311" s="305" t="s">
        <v>150</v>
      </c>
      <c r="X311" s="304"/>
      <c r="Y311" s="304"/>
    </row>
    <row r="312" spans="23:25" x14ac:dyDescent="0.15">
      <c r="W312" s="304" t="s">
        <v>148</v>
      </c>
      <c r="X312" s="304"/>
      <c r="Y312" s="304"/>
    </row>
    <row r="313" spans="23:25" x14ac:dyDescent="0.15">
      <c r="W313" s="304" t="s">
        <v>149</v>
      </c>
      <c r="X313" s="304"/>
      <c r="Y313" s="304"/>
    </row>
    <row r="314" spans="23:25" x14ac:dyDescent="0.15">
      <c r="W314" s="304"/>
      <c r="X314" s="304"/>
      <c r="Y314" s="304"/>
    </row>
  </sheetData>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14:U222 F197:U205 F136:U143 F147:U154 F160:U167 F172:U179 F185:U193 F231:U239">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90"/>
      <c r="Z6" s="90"/>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3" t="s">
        <v>83</v>
      </c>
      <c r="C7" s="694"/>
      <c r="D7" s="695" t="s">
        <v>199</v>
      </c>
      <c r="E7" s="696"/>
      <c r="F7" s="696"/>
      <c r="G7" s="696"/>
      <c r="H7" s="697"/>
      <c r="I7" s="144"/>
      <c r="J7" s="58"/>
      <c r="K7" s="157"/>
      <c r="L7" s="750" t="s">
        <v>100</v>
      </c>
      <c r="M7" s="751"/>
      <c r="N7" s="751"/>
      <c r="O7" s="751"/>
      <c r="P7" s="751"/>
      <c r="Q7" s="751"/>
      <c r="R7" s="751"/>
      <c r="S7" s="751"/>
      <c r="T7" s="751"/>
      <c r="U7" s="751"/>
      <c r="V7" s="752"/>
      <c r="W7" s="752"/>
      <c r="X7" s="751"/>
      <c r="Y7" s="751"/>
      <c r="Z7" s="751"/>
      <c r="AA7" s="753"/>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754"/>
      <c r="M8" s="755"/>
      <c r="N8" s="755"/>
      <c r="O8" s="755"/>
      <c r="P8" s="755"/>
      <c r="Q8" s="755"/>
      <c r="R8" s="755"/>
      <c r="S8" s="755"/>
      <c r="T8" s="755"/>
      <c r="U8" s="755"/>
      <c r="V8" s="755"/>
      <c r="W8" s="755"/>
      <c r="X8" s="755"/>
      <c r="Y8" s="755"/>
      <c r="Z8" s="755"/>
      <c r="AA8" s="756"/>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3" t="s">
        <v>83</v>
      </c>
      <c r="C7" s="694"/>
      <c r="D7" s="695" t="s">
        <v>200</v>
      </c>
      <c r="E7" s="696"/>
      <c r="F7" s="696"/>
      <c r="G7" s="696"/>
      <c r="H7" s="697"/>
      <c r="I7" s="144"/>
      <c r="J7" s="58"/>
      <c r="K7" s="157"/>
      <c r="L7" s="750" t="s">
        <v>101</v>
      </c>
      <c r="M7" s="751"/>
      <c r="N7" s="751"/>
      <c r="O7" s="751"/>
      <c r="P7" s="751"/>
      <c r="Q7" s="751"/>
      <c r="R7" s="751"/>
      <c r="S7" s="751"/>
      <c r="T7" s="751"/>
      <c r="U7" s="751"/>
      <c r="V7" s="752"/>
      <c r="W7" s="752"/>
      <c r="X7" s="751"/>
      <c r="Y7" s="751"/>
      <c r="Z7" s="751"/>
      <c r="AA7" s="753"/>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754"/>
      <c r="M8" s="755"/>
      <c r="N8" s="755"/>
      <c r="O8" s="755"/>
      <c r="P8" s="755"/>
      <c r="Q8" s="755"/>
      <c r="R8" s="755"/>
      <c r="S8" s="755"/>
      <c r="T8" s="755"/>
      <c r="U8" s="755"/>
      <c r="V8" s="755"/>
      <c r="W8" s="755"/>
      <c r="X8" s="755"/>
      <c r="Y8" s="755"/>
      <c r="Z8" s="755"/>
      <c r="AA8" s="756"/>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3" t="s">
        <v>83</v>
      </c>
      <c r="C7" s="694"/>
      <c r="D7" s="695" t="s">
        <v>201</v>
      </c>
      <c r="E7" s="696"/>
      <c r="F7" s="696"/>
      <c r="G7" s="696"/>
      <c r="H7" s="697"/>
      <c r="I7" s="144"/>
      <c r="J7" s="58"/>
      <c r="K7" s="157"/>
      <c r="L7" s="750" t="s">
        <v>87</v>
      </c>
      <c r="M7" s="751"/>
      <c r="N7" s="751"/>
      <c r="O7" s="751"/>
      <c r="P7" s="751"/>
      <c r="Q7" s="751"/>
      <c r="R7" s="751"/>
      <c r="S7" s="751"/>
      <c r="T7" s="751"/>
      <c r="U7" s="751"/>
      <c r="V7" s="752"/>
      <c r="W7" s="752"/>
      <c r="X7" s="751"/>
      <c r="Y7" s="751"/>
      <c r="Z7" s="751"/>
      <c r="AA7" s="753"/>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754"/>
      <c r="M8" s="755"/>
      <c r="N8" s="755"/>
      <c r="O8" s="755"/>
      <c r="P8" s="755"/>
      <c r="Q8" s="755"/>
      <c r="R8" s="755"/>
      <c r="S8" s="755"/>
      <c r="T8" s="755"/>
      <c r="U8" s="755"/>
      <c r="V8" s="755"/>
      <c r="W8" s="755"/>
      <c r="X8" s="755"/>
      <c r="Y8" s="755"/>
      <c r="Z8" s="755"/>
      <c r="AA8" s="756"/>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202</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203</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2</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28.001999999999992</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2</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2</v>
      </c>
      <c r="P27" s="706"/>
      <c r="Q27" s="706"/>
      <c r="R27" s="706"/>
      <c r="S27" s="49" t="s">
        <v>13</v>
      </c>
      <c r="T27" s="70"/>
      <c r="U27" s="70"/>
      <c r="X27" s="68" t="s">
        <v>26</v>
      </c>
      <c r="Y27" s="71"/>
      <c r="AG27" s="58"/>
      <c r="AH27" s="58"/>
      <c r="AI27" s="58"/>
      <c r="AJ27" s="58"/>
      <c r="AK27" s="653">
        <v>2</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2</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28.001999999999992</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24.859999999999996</v>
      </c>
      <c r="G30" s="664"/>
      <c r="H30" s="210" t="s">
        <v>187</v>
      </c>
      <c r="L30" s="671"/>
      <c r="O30" s="61"/>
      <c r="Q30" s="673">
        <v>2</v>
      </c>
      <c r="R30" s="706"/>
      <c r="S30" s="706"/>
      <c r="T30" s="706"/>
      <c r="U30" s="49" t="s">
        <v>13</v>
      </c>
      <c r="X30" s="714" t="s">
        <v>175</v>
      </c>
      <c r="Y30" s="715"/>
      <c r="Z30" s="661">
        <v>0</v>
      </c>
      <c r="AA30" s="662"/>
      <c r="AB30" s="662"/>
      <c r="AC30" s="662"/>
      <c r="AD30" s="662"/>
      <c r="AE30" s="49" t="s">
        <v>13</v>
      </c>
      <c r="AK30" s="639">
        <v>2</v>
      </c>
      <c r="AL30" s="640"/>
      <c r="AM30" s="640"/>
      <c r="AN30" s="640"/>
      <c r="AO30" s="57" t="s">
        <v>13</v>
      </c>
      <c r="AR30" s="652"/>
      <c r="AS30" s="649"/>
      <c r="AT30" s="649"/>
      <c r="AU30" s="650"/>
    </row>
    <row r="31" spans="2:48" ht="27" customHeight="1" thickTop="1" thickBot="1" x14ac:dyDescent="0.2">
      <c r="B31" s="678" t="s">
        <v>356</v>
      </c>
      <c r="C31" s="669"/>
      <c r="D31" s="669"/>
      <c r="E31" s="638"/>
      <c r="F31" s="663">
        <v>27.952279999999991</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204</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14.25</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14.25</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14</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13.120249999999999</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205</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206</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956.6</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5897.4700000000057</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956.6</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956.6</v>
      </c>
      <c r="P27" s="706"/>
      <c r="Q27" s="706"/>
      <c r="R27" s="706"/>
      <c r="S27" s="49" t="s">
        <v>13</v>
      </c>
      <c r="T27" s="70"/>
      <c r="U27" s="70"/>
      <c r="X27" s="68" t="s">
        <v>26</v>
      </c>
      <c r="Y27" s="71"/>
      <c r="AG27" s="58"/>
      <c r="AH27" s="58"/>
      <c r="AI27" s="58"/>
      <c r="AJ27" s="58"/>
      <c r="AK27" s="653">
        <v>956.6</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956.6</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5897.4700000000057</v>
      </c>
      <c r="G29" s="664"/>
      <c r="H29" s="210" t="s">
        <v>187</v>
      </c>
      <c r="L29" s="671"/>
      <c r="O29" s="61"/>
      <c r="P29" s="145"/>
      <c r="Q29" s="56" t="s">
        <v>173</v>
      </c>
      <c r="R29" s="669" t="s">
        <v>29</v>
      </c>
      <c r="S29" s="709"/>
      <c r="T29" s="709"/>
      <c r="U29" s="710"/>
      <c r="V29" s="53"/>
      <c r="W29" s="72"/>
      <c r="X29" s="714" t="s">
        <v>298</v>
      </c>
      <c r="Y29" s="715"/>
      <c r="Z29" s="661">
        <v>1.999999999998181E-2</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490.66</v>
      </c>
      <c r="G30" s="664"/>
      <c r="H30" s="210" t="s">
        <v>187</v>
      </c>
      <c r="L30" s="671"/>
      <c r="O30" s="61"/>
      <c r="Q30" s="673">
        <v>956.6</v>
      </c>
      <c r="R30" s="706"/>
      <c r="S30" s="706"/>
      <c r="T30" s="706"/>
      <c r="U30" s="49" t="s">
        <v>13</v>
      </c>
      <c r="X30" s="714" t="s">
        <v>175</v>
      </c>
      <c r="Y30" s="715"/>
      <c r="Z30" s="661">
        <v>0</v>
      </c>
      <c r="AA30" s="662"/>
      <c r="AB30" s="662"/>
      <c r="AC30" s="662"/>
      <c r="AD30" s="662"/>
      <c r="AE30" s="49" t="s">
        <v>13</v>
      </c>
      <c r="AK30" s="639">
        <v>18</v>
      </c>
      <c r="AL30" s="640"/>
      <c r="AM30" s="640"/>
      <c r="AN30" s="640"/>
      <c r="AO30" s="57" t="s">
        <v>13</v>
      </c>
      <c r="AR30" s="652"/>
      <c r="AS30" s="649"/>
      <c r="AT30" s="649"/>
      <c r="AU30" s="650"/>
    </row>
    <row r="31" spans="2:48" ht="27" customHeight="1" thickTop="1" thickBot="1" x14ac:dyDescent="0.2">
      <c r="B31" s="678" t="s">
        <v>356</v>
      </c>
      <c r="C31" s="669"/>
      <c r="D31" s="669"/>
      <c r="E31" s="638"/>
      <c r="F31" s="663">
        <v>5861.9176200000029</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3" t="s">
        <v>83</v>
      </c>
      <c r="C7" s="694"/>
      <c r="D7" s="695" t="s">
        <v>207</v>
      </c>
      <c r="E7" s="696"/>
      <c r="F7" s="696"/>
      <c r="G7" s="696"/>
      <c r="H7" s="697"/>
      <c r="I7" s="144"/>
      <c r="J7" s="58"/>
      <c r="K7" s="157"/>
      <c r="L7" s="750" t="s">
        <v>102</v>
      </c>
      <c r="M7" s="751"/>
      <c r="N7" s="751"/>
      <c r="O7" s="751"/>
      <c r="P7" s="751"/>
      <c r="Q7" s="751"/>
      <c r="R7" s="751"/>
      <c r="S7" s="751"/>
      <c r="T7" s="751"/>
      <c r="U7" s="751"/>
      <c r="V7" s="752"/>
      <c r="W7" s="752"/>
      <c r="X7" s="751"/>
      <c r="Y7" s="751"/>
      <c r="Z7" s="751"/>
      <c r="AA7" s="753"/>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754"/>
      <c r="M8" s="755"/>
      <c r="N8" s="755"/>
      <c r="O8" s="755"/>
      <c r="P8" s="755"/>
      <c r="Q8" s="755"/>
      <c r="R8" s="755"/>
      <c r="S8" s="755"/>
      <c r="T8" s="755"/>
      <c r="U8" s="755"/>
      <c r="V8" s="755"/>
      <c r="W8" s="755"/>
      <c r="X8" s="755"/>
      <c r="Y8" s="755"/>
      <c r="Z8" s="755"/>
      <c r="AA8" s="756"/>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91"/>
      <c r="Z6" s="91"/>
      <c r="AA6" s="139"/>
      <c r="AB6" s="160"/>
      <c r="AC6" s="160"/>
      <c r="AD6" s="160"/>
      <c r="AE6" s="160"/>
      <c r="AF6" s="160"/>
      <c r="AG6" s="160"/>
      <c r="AH6" s="160"/>
      <c r="AI6" s="160"/>
      <c r="AJ6" s="160"/>
      <c r="AK6" s="160"/>
      <c r="AL6" s="160"/>
      <c r="AM6" s="160"/>
      <c r="AN6" s="160"/>
      <c r="AO6" s="160"/>
      <c r="AP6" s="160"/>
      <c r="AQ6" s="160"/>
      <c r="AR6" s="160"/>
      <c r="AS6" s="160"/>
      <c r="AT6" s="160"/>
      <c r="AU6" s="160"/>
    </row>
    <row r="7" spans="2:47" ht="28.15" customHeight="1" thickBot="1" x14ac:dyDescent="0.2">
      <c r="B7" s="693" t="s">
        <v>83</v>
      </c>
      <c r="C7" s="694"/>
      <c r="D7" s="695" t="s">
        <v>208</v>
      </c>
      <c r="E7" s="696"/>
      <c r="F7" s="696"/>
      <c r="G7" s="696"/>
      <c r="H7" s="697"/>
      <c r="I7" s="144"/>
      <c r="J7" s="58"/>
      <c r="K7" s="157"/>
      <c r="L7" s="750" t="s">
        <v>103</v>
      </c>
      <c r="M7" s="751"/>
      <c r="N7" s="751"/>
      <c r="O7" s="751"/>
      <c r="P7" s="751"/>
      <c r="Q7" s="751"/>
      <c r="R7" s="751"/>
      <c r="S7" s="751"/>
      <c r="T7" s="751"/>
      <c r="U7" s="751"/>
      <c r="V7" s="752"/>
      <c r="W7" s="752"/>
      <c r="X7" s="751"/>
      <c r="Y7" s="751"/>
      <c r="Z7" s="751"/>
      <c r="AA7" s="753"/>
      <c r="AB7" s="160"/>
      <c r="AC7" s="160"/>
      <c r="AD7" s="160"/>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754"/>
      <c r="M8" s="755"/>
      <c r="N8" s="755"/>
      <c r="O8" s="755"/>
      <c r="P8" s="755"/>
      <c r="Q8" s="755"/>
      <c r="R8" s="755"/>
      <c r="S8" s="755"/>
      <c r="T8" s="755"/>
      <c r="U8" s="755"/>
      <c r="V8" s="755"/>
      <c r="W8" s="755"/>
      <c r="X8" s="755"/>
      <c r="Y8" s="755"/>
      <c r="Z8" s="755"/>
      <c r="AA8" s="756"/>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88</v>
      </c>
      <c r="S1" s="92" t="s">
        <v>335</v>
      </c>
    </row>
    <row r="2" spans="2:48" ht="12" customHeight="1" thickBot="1" x14ac:dyDescent="0.2">
      <c r="B2" s="744" t="s">
        <v>94</v>
      </c>
      <c r="C2" s="744"/>
      <c r="D2" s="744"/>
      <c r="E2" s="744"/>
      <c r="F2" s="744"/>
      <c r="G2" s="744"/>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3" t="s">
        <v>420</v>
      </c>
      <c r="AU2" s="120"/>
      <c r="AV2" s="58"/>
    </row>
    <row r="3" spans="2:48" ht="13.15" customHeight="1" x14ac:dyDescent="0.15">
      <c r="B3" s="744"/>
      <c r="C3" s="744"/>
      <c r="D3" s="744"/>
      <c r="E3" s="744"/>
      <c r="F3" s="744"/>
      <c r="G3" s="744"/>
      <c r="H3"/>
      <c r="I3"/>
      <c r="J3"/>
      <c r="K3"/>
      <c r="L3"/>
      <c r="M3"/>
      <c r="N3"/>
      <c r="O3"/>
      <c r="P3"/>
      <c r="Q3"/>
      <c r="R3"/>
      <c r="S3"/>
      <c r="T3"/>
      <c r="U3"/>
      <c r="V3"/>
      <c r="W3"/>
      <c r="X3"/>
      <c r="Y3" s="47"/>
      <c r="Z3" s="47"/>
      <c r="AA3" s="726"/>
      <c r="AB3" s="727"/>
      <c r="AC3" s="727"/>
      <c r="AD3" s="93"/>
      <c r="AE3" s="113"/>
      <c r="AF3" s="113"/>
      <c r="AG3" s="113"/>
      <c r="AH3" s="113"/>
      <c r="AI3" s="113"/>
      <c r="AJ3" s="113"/>
      <c r="AK3" s="113"/>
      <c r="AL3" s="113"/>
      <c r="AM3" s="113"/>
      <c r="AN3" s="113"/>
      <c r="AO3" s="730" t="s">
        <v>340</v>
      </c>
      <c r="AP3" s="731"/>
      <c r="AQ3" s="732"/>
      <c r="AR3" s="716" t="s">
        <v>0</v>
      </c>
      <c r="AS3" s="717"/>
      <c r="AT3" s="472" t="s">
        <v>107</v>
      </c>
      <c r="AU3" s="121"/>
      <c r="AV3" s="58"/>
    </row>
    <row r="4" spans="2:48" ht="14.25" thickBot="1" x14ac:dyDescent="0.2">
      <c r="C4"/>
      <c r="F4"/>
      <c r="G4"/>
      <c r="H4"/>
      <c r="I4"/>
      <c r="J4"/>
      <c r="K4"/>
      <c r="L4"/>
      <c r="M4"/>
      <c r="N4"/>
      <c r="O4"/>
      <c r="P4"/>
      <c r="Q4"/>
      <c r="R4"/>
      <c r="S4"/>
      <c r="T4"/>
      <c r="U4"/>
      <c r="V4"/>
      <c r="W4"/>
      <c r="X4"/>
      <c r="Y4" s="47"/>
      <c r="Z4" s="47"/>
      <c r="AA4" s="114"/>
      <c r="AB4" s="111"/>
      <c r="AC4" s="111"/>
      <c r="AD4" s="93"/>
      <c r="AE4" s="113"/>
      <c r="AF4" s="113"/>
      <c r="AG4" s="113"/>
      <c r="AH4" s="113"/>
      <c r="AI4" s="113"/>
      <c r="AJ4" s="113"/>
      <c r="AK4" s="113"/>
      <c r="AL4" s="113"/>
      <c r="AM4" s="113"/>
      <c r="AN4" s="113"/>
      <c r="AO4" s="733"/>
      <c r="AP4" s="734"/>
      <c r="AQ4" s="735"/>
      <c r="AR4" s="718" t="s">
        <v>447</v>
      </c>
      <c r="AS4" s="719"/>
      <c r="AT4" s="473" t="s">
        <v>427</v>
      </c>
      <c r="AU4" s="121"/>
      <c r="AV4" s="58"/>
    </row>
    <row r="5" spans="2:48" ht="15" customHeight="1" x14ac:dyDescent="0.15">
      <c r="B5" s="154" t="s">
        <v>96</v>
      </c>
      <c r="C5" s="154"/>
      <c r="F5" s="154"/>
      <c r="G5" s="111"/>
      <c r="H5" s="111"/>
      <c r="I5" s="111"/>
      <c r="J5" s="111"/>
      <c r="K5" s="111"/>
      <c r="L5" s="47"/>
      <c r="M5" s="47"/>
      <c r="N5" s="47"/>
      <c r="O5" s="47"/>
      <c r="P5" s="47"/>
      <c r="Q5" s="47"/>
      <c r="R5" s="47"/>
      <c r="S5" s="47"/>
      <c r="T5" s="47"/>
      <c r="U5" s="47"/>
      <c r="V5" s="47"/>
      <c r="W5" s="47"/>
      <c r="X5" s="47"/>
      <c r="Y5" s="728" t="s">
        <v>95</v>
      </c>
      <c r="Z5" s="728"/>
      <c r="AA5" s="729"/>
      <c r="AB5" s="729"/>
      <c r="AC5" s="729"/>
      <c r="AD5" s="93" t="s">
        <v>89</v>
      </c>
      <c r="AE5" s="720" t="s">
        <v>449</v>
      </c>
      <c r="AF5" s="721"/>
      <c r="AG5" s="721"/>
      <c r="AH5" s="721"/>
      <c r="AI5" s="721"/>
      <c r="AJ5" s="721"/>
      <c r="AK5" s="721"/>
      <c r="AL5" s="721"/>
      <c r="AM5" s="721"/>
      <c r="AN5" s="721"/>
      <c r="AO5" s="721"/>
      <c r="AP5" s="721"/>
      <c r="AQ5" s="721"/>
      <c r="AR5" s="721"/>
      <c r="AS5" s="721"/>
      <c r="AT5" s="721"/>
      <c r="AU5" s="721"/>
    </row>
    <row r="6" spans="2:48" ht="24.75" customHeight="1" thickBot="1" x14ac:dyDescent="0.2">
      <c r="B6" s="365" t="s">
        <v>414</v>
      </c>
      <c r="C6" s="156"/>
      <c r="F6" s="156"/>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693" t="s">
        <v>83</v>
      </c>
      <c r="C7" s="694"/>
      <c r="D7" s="695" t="s">
        <v>348</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8"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8"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8"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61"/>
      <c r="AD10" s="742"/>
      <c r="AE10" s="61"/>
      <c r="AM10" s="58"/>
      <c r="AN10" s="58"/>
      <c r="AO10" s="58"/>
      <c r="AP10" s="58"/>
      <c r="AQ10" s="58"/>
      <c r="AR10"/>
      <c r="AS10"/>
      <c r="AT10"/>
      <c r="AU10"/>
    </row>
    <row r="11" spans="2:48"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8"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8"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8" ht="27" customHeight="1" thickTop="1" thickBot="1" x14ac:dyDescent="0.2">
      <c r="F14" s="64" t="s">
        <v>421</v>
      </c>
      <c r="G14" s="669" t="s">
        <v>20</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8"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8"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27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7"/>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5"/>
      <c r="U20" s="267"/>
      <c r="V20" s="269"/>
      <c r="W20" s="270"/>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5"/>
      <c r="U21" s="135"/>
      <c r="V21" s="135"/>
      <c r="W21" s="135"/>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28</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B34" s="207"/>
      <c r="C34" s="475" t="s">
        <v>428</v>
      </c>
      <c r="D34" s="207"/>
      <c r="E34" s="207"/>
      <c r="F34" s="207"/>
      <c r="G34" s="207"/>
      <c r="H34" s="207"/>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c r="AX36" s="74"/>
      <c r="AY36" s="74"/>
      <c r="AZ36" s="74"/>
      <c r="BA36" s="74"/>
      <c r="BB36" s="74"/>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90"/>
      <c r="AY37" s="264"/>
      <c r="AZ37" s="264"/>
      <c r="BA37" s="264"/>
      <c r="BB37" s="264"/>
      <c r="BC37" s="264"/>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130"/>
      <c r="AY38" s="130"/>
      <c r="AZ38" s="130"/>
      <c r="BA38" s="130"/>
      <c r="BB38" s="130"/>
      <c r="BC38" s="130"/>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130"/>
      <c r="AY39" s="130"/>
      <c r="AZ39" s="130"/>
      <c r="BA39" s="130"/>
      <c r="BB39" s="130"/>
      <c r="BC39" s="130"/>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130"/>
      <c r="AY40" s="130"/>
      <c r="AZ40" s="130"/>
      <c r="BA40" s="130"/>
      <c r="BB40" s="130"/>
      <c r="BC40" s="130"/>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130"/>
      <c r="AY41" s="130"/>
      <c r="AZ41" s="130"/>
      <c r="BA41" s="130"/>
      <c r="BB41" s="130"/>
      <c r="BC41" s="130"/>
    </row>
    <row r="42" spans="2:61" ht="13.5" x14ac:dyDescent="0.15">
      <c r="H42" s="75"/>
      <c r="I42" s="75"/>
      <c r="J42" s="75"/>
      <c r="Q42" s="75"/>
      <c r="R42" s="75"/>
      <c r="S42" s="75"/>
      <c r="AP42" s="58"/>
      <c r="AQ42" s="58"/>
      <c r="AR42" s="130"/>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24:G33 F15:G15 O12:R12 O15:R15 O18:R18 O21:R21 O24:R24 AG9:AL9 AG12:AL12 AG15:AL15 AT16:AT18 AN21 Z28:AD30 Q33:T33 AK30:AN30 AR27:AT27">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209</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210</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67.5</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70"/>
      <c r="AO23" s="58"/>
      <c r="AQ23" s="54"/>
      <c r="AR23" s="137" t="s">
        <v>179</v>
      </c>
      <c r="AS23" s="635" t="s">
        <v>180</v>
      </c>
      <c r="AT23" s="635"/>
      <c r="AU23" s="636"/>
    </row>
    <row r="24" spans="2:48" ht="27" customHeight="1" thickBot="1" x14ac:dyDescent="0.2">
      <c r="B24" s="678" t="s">
        <v>189</v>
      </c>
      <c r="C24" s="669"/>
      <c r="D24" s="669"/>
      <c r="E24" s="638"/>
      <c r="F24" s="663">
        <v>115.33</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66.3</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67.5</v>
      </c>
      <c r="P27" s="706"/>
      <c r="Q27" s="706"/>
      <c r="R27" s="706"/>
      <c r="S27" s="49" t="s">
        <v>13</v>
      </c>
      <c r="T27" s="70"/>
      <c r="U27" s="70"/>
      <c r="X27" s="68" t="s">
        <v>26</v>
      </c>
      <c r="Y27" s="71"/>
      <c r="AG27" s="58"/>
      <c r="AH27" s="58"/>
      <c r="AI27" s="58"/>
      <c r="AJ27" s="58"/>
      <c r="AK27" s="653">
        <v>67.5</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66.319999999999993</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115.33</v>
      </c>
      <c r="G29" s="664"/>
      <c r="H29" s="210" t="s">
        <v>187</v>
      </c>
      <c r="L29" s="671"/>
      <c r="O29" s="61"/>
      <c r="P29" s="145"/>
      <c r="Q29" s="56" t="s">
        <v>173</v>
      </c>
      <c r="R29" s="669" t="s">
        <v>29</v>
      </c>
      <c r="S29" s="709"/>
      <c r="T29" s="709"/>
      <c r="U29" s="710"/>
      <c r="V29" s="53"/>
      <c r="W29" s="72"/>
      <c r="X29" s="714" t="s">
        <v>298</v>
      </c>
      <c r="Y29" s="715"/>
      <c r="Z29" s="661">
        <v>1.2000000000000028</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86.319999999999965</v>
      </c>
      <c r="G30" s="664"/>
      <c r="H30" s="210" t="s">
        <v>187</v>
      </c>
      <c r="L30" s="671"/>
      <c r="O30" s="61"/>
      <c r="Q30" s="673">
        <v>67.5</v>
      </c>
      <c r="R30" s="706"/>
      <c r="S30" s="706"/>
      <c r="T30" s="706"/>
      <c r="U30" s="49" t="s">
        <v>13</v>
      </c>
      <c r="X30" s="714" t="s">
        <v>175</v>
      </c>
      <c r="Y30" s="715"/>
      <c r="Z30" s="661">
        <v>0</v>
      </c>
      <c r="AA30" s="662"/>
      <c r="AB30" s="662"/>
      <c r="AC30" s="662"/>
      <c r="AD30" s="662"/>
      <c r="AE30" s="49" t="s">
        <v>13</v>
      </c>
      <c r="AK30" s="639">
        <v>3</v>
      </c>
      <c r="AL30" s="640"/>
      <c r="AM30" s="640"/>
      <c r="AN30" s="640"/>
      <c r="AO30" s="57" t="s">
        <v>13</v>
      </c>
      <c r="AR30" s="652"/>
      <c r="AS30" s="649"/>
      <c r="AT30" s="649"/>
      <c r="AU30" s="650"/>
    </row>
    <row r="31" spans="2:48" ht="27" customHeight="1" thickTop="1" thickBot="1" x14ac:dyDescent="0.2">
      <c r="B31" s="678" t="s">
        <v>356</v>
      </c>
      <c r="C31" s="669"/>
      <c r="D31" s="669"/>
      <c r="E31" s="638"/>
      <c r="F31" s="663">
        <v>108.99140800000004</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70" zoomScaleNormal="70" workbookViewId="0">
      <selection activeCell="B3" sqref="B3:F4"/>
    </sheetView>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362</v>
      </c>
      <c r="D1" s="20"/>
      <c r="E1" s="20"/>
    </row>
    <row r="2" spans="2:27" ht="22.5" customHeight="1" x14ac:dyDescent="0.15">
      <c r="E2" s="321" t="s">
        <v>363</v>
      </c>
    </row>
    <row r="3" spans="2:27" ht="14.1" customHeight="1" thickBot="1" x14ac:dyDescent="0.2">
      <c r="B3" s="768" t="s">
        <v>94</v>
      </c>
      <c r="C3" s="768"/>
      <c r="D3" s="768"/>
      <c r="E3" s="768"/>
      <c r="F3" s="768"/>
      <c r="G3" s="115"/>
      <c r="H3" s="115"/>
      <c r="I3" s="115"/>
      <c r="J3" s="115"/>
      <c r="K3" s="115"/>
      <c r="Y3"/>
      <c r="Z3"/>
      <c r="AA3" s="116"/>
    </row>
    <row r="4" spans="2:27" ht="14.1" customHeight="1" x14ac:dyDescent="0.15">
      <c r="B4" s="768"/>
      <c r="C4" s="768"/>
      <c r="D4" s="768"/>
      <c r="E4" s="768"/>
      <c r="F4" s="768"/>
      <c r="G4" s="115"/>
      <c r="H4" s="115"/>
      <c r="I4" s="115"/>
      <c r="J4" s="115"/>
      <c r="K4" s="115"/>
      <c r="Y4" s="772" t="s">
        <v>338</v>
      </c>
      <c r="Z4" s="117" t="s">
        <v>106</v>
      </c>
      <c r="AA4" s="118" t="s">
        <v>107</v>
      </c>
    </row>
    <row r="5" spans="2:27" ht="14.1" customHeight="1" thickBot="1" x14ac:dyDescent="0.2">
      <c r="C5" s="115"/>
      <c r="D5" s="115"/>
      <c r="E5" s="115"/>
      <c r="F5" s="115"/>
      <c r="G5" s="115"/>
      <c r="H5" s="115"/>
      <c r="I5" s="115"/>
      <c r="J5" s="115"/>
      <c r="K5" s="115"/>
      <c r="Y5" s="773"/>
      <c r="Z5" s="119" t="str">
        <f>+表紙!Q29</f>
        <v>〇</v>
      </c>
      <c r="AA5" s="119" t="str">
        <f>+表紙!T29</f>
        <v xml:space="preserve"> </v>
      </c>
    </row>
    <row r="6" spans="2:27" ht="15" customHeight="1" thickBot="1" x14ac:dyDescent="0.2">
      <c r="B6" s="165" t="s">
        <v>93</v>
      </c>
      <c r="C6" s="165"/>
      <c r="D6" s="165"/>
      <c r="E6" s="165"/>
      <c r="F6" s="165"/>
      <c r="G6" s="165"/>
      <c r="H6" s="165"/>
      <c r="I6" s="165"/>
      <c r="J6" s="165"/>
      <c r="K6" s="165"/>
      <c r="L6" s="94"/>
      <c r="M6" s="769"/>
      <c r="N6" s="769"/>
      <c r="O6" s="94" t="s">
        <v>91</v>
      </c>
      <c r="P6" s="774" t="str">
        <f>+表紙!F48</f>
        <v>　ＪＦＥエンジニアリング株式会社
　（神奈川県横浜市鶴見区末広町二丁目１番地）</v>
      </c>
      <c r="Q6" s="774"/>
      <c r="R6" s="774"/>
      <c r="S6" s="774"/>
      <c r="T6" s="774"/>
      <c r="U6" s="774"/>
      <c r="V6" s="769"/>
      <c r="W6" s="769"/>
      <c r="X6" s="769"/>
      <c r="Y6" s="769"/>
      <c r="Z6" s="769"/>
      <c r="AA6" s="201" t="s">
        <v>90</v>
      </c>
    </row>
    <row r="7" spans="2:27" ht="14.25" x14ac:dyDescent="0.15">
      <c r="B7" s="125"/>
      <c r="C7" s="126"/>
      <c r="D7" s="126"/>
      <c r="E7" s="126"/>
      <c r="F7" s="16"/>
      <c r="G7" s="18" t="s">
        <v>57</v>
      </c>
      <c r="H7" s="18" t="s">
        <v>58</v>
      </c>
      <c r="I7" s="18" t="s">
        <v>59</v>
      </c>
      <c r="J7" s="18" t="s">
        <v>60</v>
      </c>
      <c r="K7" s="18" t="s">
        <v>61</v>
      </c>
      <c r="L7" s="18" t="s">
        <v>62</v>
      </c>
      <c r="M7" s="18" t="s">
        <v>63</v>
      </c>
      <c r="N7" s="18" t="s">
        <v>64</v>
      </c>
      <c r="O7" s="18" t="s">
        <v>65</v>
      </c>
      <c r="P7" s="18" t="s">
        <v>66</v>
      </c>
      <c r="Q7" s="18" t="s">
        <v>67</v>
      </c>
      <c r="R7" s="18" t="s">
        <v>68</v>
      </c>
      <c r="S7" s="18" t="s">
        <v>69</v>
      </c>
      <c r="T7" s="18" t="s">
        <v>70</v>
      </c>
      <c r="U7" s="18" t="s">
        <v>71</v>
      </c>
      <c r="V7" s="18" t="s">
        <v>72</v>
      </c>
      <c r="W7" s="18" t="s">
        <v>73</v>
      </c>
      <c r="X7" s="18" t="s">
        <v>74</v>
      </c>
      <c r="Y7" s="18" t="s">
        <v>75</v>
      </c>
      <c r="Z7" s="19" t="s">
        <v>76</v>
      </c>
      <c r="AA7" s="17"/>
    </row>
    <row r="8" spans="2:27" s="11" customFormat="1" ht="28.9" customHeight="1" thickBot="1" x14ac:dyDescent="0.2">
      <c r="B8" s="12"/>
      <c r="C8" s="124"/>
      <c r="D8" s="124"/>
      <c r="E8" s="124"/>
      <c r="F8" s="13"/>
      <c r="G8" s="14" t="s">
        <v>350</v>
      </c>
      <c r="H8" s="14" t="s">
        <v>288</v>
      </c>
      <c r="I8" s="14" t="s">
        <v>289</v>
      </c>
      <c r="J8" s="14" t="s">
        <v>290</v>
      </c>
      <c r="K8" s="14" t="s">
        <v>291</v>
      </c>
      <c r="L8" s="14" t="s">
        <v>388</v>
      </c>
      <c r="M8" s="14" t="s">
        <v>292</v>
      </c>
      <c r="N8" s="14" t="s">
        <v>293</v>
      </c>
      <c r="O8" s="14" t="s">
        <v>294</v>
      </c>
      <c r="P8" s="14" t="s">
        <v>399</v>
      </c>
      <c r="Q8" s="470" t="s">
        <v>398</v>
      </c>
      <c r="R8" s="14" t="s">
        <v>77</v>
      </c>
      <c r="S8" s="14" t="s">
        <v>79</v>
      </c>
      <c r="T8" s="228" t="s">
        <v>308</v>
      </c>
      <c r="U8" s="14" t="s">
        <v>80</v>
      </c>
      <c r="V8" s="14" t="s">
        <v>78</v>
      </c>
      <c r="W8" s="14" t="s">
        <v>386</v>
      </c>
      <c r="X8" s="14" t="s">
        <v>387</v>
      </c>
      <c r="Y8" s="14" t="s">
        <v>81</v>
      </c>
      <c r="Z8" s="471" t="s">
        <v>400</v>
      </c>
      <c r="AA8" s="15" t="s">
        <v>56</v>
      </c>
    </row>
    <row r="9" spans="2:27" ht="24" customHeight="1" thickTop="1" x14ac:dyDescent="0.15">
      <c r="B9" s="166"/>
      <c r="C9" s="770" t="s">
        <v>219</v>
      </c>
      <c r="D9" s="770"/>
      <c r="E9" s="770"/>
      <c r="F9" s="771"/>
      <c r="G9" s="371">
        <f>IF(ｱ.燃え殻!F24&gt;0,ｱ.燃え殻!F24,IF(G$19&gt;0,"0",0))</f>
        <v>0</v>
      </c>
      <c r="H9" s="371">
        <f>IF(ｲ.汚泥!F24&gt;0,ｲ.汚泥!F24,IF(H$19&gt;0,"0",0))</f>
        <v>338.9899999999999</v>
      </c>
      <c r="I9" s="371">
        <f>IF(ｳ.廃油!F24&gt;0,ｳ.廃油!F24,IF(I$19&gt;0,"0",0))</f>
        <v>8.2200000000000006</v>
      </c>
      <c r="J9" s="371">
        <f>IF(ｴ.廃酸!$F24&gt;0,ｴ.廃酸!F24,IF(J$19&gt;0,"0",0))</f>
        <v>0</v>
      </c>
      <c r="K9" s="371">
        <f>IF(ｵ.廃ｱﾙｶﾘ!$F24&gt;0,ｵ.廃ｱﾙｶﾘ!F24,IF(K$19&gt;0,"0",0))</f>
        <v>0</v>
      </c>
      <c r="L9" s="371">
        <f>IF(ｶ.廃ﾌﾟﾗ類!F24&gt;0,ｶ.廃ﾌﾟﾗ類!F24,IF(L$19&gt;0,"0",0))</f>
        <v>107.37924999999994</v>
      </c>
      <c r="M9" s="371">
        <f>IF(ｷ.紙くず!F24&gt;0,ｷ.紙くず!F24,IF(M$19&gt;0,"0",0))</f>
        <v>30.080000000000002</v>
      </c>
      <c r="N9" s="371">
        <f>IF(ｸ.木くず!F24&gt;0,ｸ.木くず!F24,IF(N$19&gt;0,"0",0))</f>
        <v>95.525000000000006</v>
      </c>
      <c r="O9" s="371">
        <f>IF(ｹ.繊維くず!F24&gt;0,ｹ.繊維くず!F24,IF(O$19&gt;0,"0",0))</f>
        <v>0</v>
      </c>
      <c r="P9" s="371">
        <f>IF(ｺ.動植物性残さ!F24&gt;0,ｺ.動植物性残さ!F24,IF(P$19&gt;0,"0",0))</f>
        <v>0</v>
      </c>
      <c r="Q9" s="371">
        <f>IF(ｻ.動物系固形不要物!F24&gt;0,ｻ.動物系固形不要物!F24,IF(Q$19&gt;0,"0",0))</f>
        <v>0</v>
      </c>
      <c r="R9" s="371">
        <f>IF(ｼ.ｺﾞﾑくず!F24&gt;0,ｼ.ｺﾞﾑくず!F24,IF(R$19&gt;0,"0",0))</f>
        <v>0</v>
      </c>
      <c r="S9" s="371">
        <f>IF(ｽ.金属くず!F24&gt;0,ｽ.金属くず!F24,IF(S$19&gt;0,"0",0))</f>
        <v>28.001999999999992</v>
      </c>
      <c r="T9" s="371">
        <f>IF(ｾ.ｶﾞﾗｽ･ｺﾝｸﾘ･陶磁器くず!F24&gt;0,ｾ.ｶﾞﾗｽ･ｺﾝｸﾘ･陶磁器くず!F24,IF(T$19&gt;0,"0",0))</f>
        <v>14.25</v>
      </c>
      <c r="U9" s="371">
        <f>IF(ｿ.鉱さい!F24&gt;0,ｿ.鉱さい!F24,IF(U$19&gt;0,"0",0))</f>
        <v>0</v>
      </c>
      <c r="V9" s="371">
        <f>IF(ﾀ.がれき類!F24&gt;0,ﾀ.がれき類!F24,IF(V$19&gt;0,"0",0))</f>
        <v>5897.4700000000057</v>
      </c>
      <c r="W9" s="371">
        <f>IF(ﾁ.動物のふん尿!F24&gt;0,ﾁ.動物のふん尿!F24,IF(W$19&gt;0,"0",0))</f>
        <v>0</v>
      </c>
      <c r="X9" s="371">
        <f>IF(ﾂ.動物の死体!F24&gt;0,ﾂ.動物の死体!F24,IF(X$19&gt;0,"0",0))</f>
        <v>0</v>
      </c>
      <c r="Y9" s="371">
        <f>IF(ﾃ.ばいじん!F24&gt;0,ﾃ.ばいじん!F24,IF(Y$19&gt;0,"0",0))</f>
        <v>0</v>
      </c>
      <c r="Z9" s="372">
        <f>IF(ﾄ.混合廃棄物その他!F24&gt;0,ﾄ.混合廃棄物その他!F24,IF(Z$19&gt;0,"0",0))</f>
        <v>115.33</v>
      </c>
      <c r="AA9" s="373">
        <f>IF(SUM(G9:Z9)&gt;0,SUM(G9:Z9),IF(AA$19&gt;0,"0",0))</f>
        <v>6635.2462500000056</v>
      </c>
    </row>
    <row r="10" spans="2:27" ht="24" customHeight="1" x14ac:dyDescent="0.15">
      <c r="B10" s="169" t="s">
        <v>374</v>
      </c>
      <c r="C10" s="764" t="s">
        <v>279</v>
      </c>
      <c r="D10" s="764"/>
      <c r="E10" s="764"/>
      <c r="F10" s="765"/>
      <c r="G10" s="374">
        <f>IF(ｱ.燃え殻!F25&gt;0,ｱ.燃え殻!F25,IF(G$19&gt;0,"0",0))</f>
        <v>0</v>
      </c>
      <c r="H10" s="374" t="str">
        <f>IF(ｲ.汚泥!F25&gt;0,ｲ.汚泥!F25,IF(H$19&gt;0,"0",0))</f>
        <v>0</v>
      </c>
      <c r="I10" s="374" t="str">
        <f>IF(ｳ.廃油!F25&gt;0,ｳ.廃油!F25,IF(I$19&gt;0,"0",0))</f>
        <v>0</v>
      </c>
      <c r="J10" s="374">
        <f>IF(ｴ.廃酸!$F25&gt;0,ｴ.廃酸!F25,IF(J$19&gt;0,"0",0))</f>
        <v>0</v>
      </c>
      <c r="K10" s="374">
        <f>IF(ｵ.廃ｱﾙｶﾘ!$F25&gt;0,ｵ.廃ｱﾙｶﾘ!F25,IF(K$19&gt;0,"0",0))</f>
        <v>0</v>
      </c>
      <c r="L10" s="374" t="str">
        <f>IF(ｶ.廃ﾌﾟﾗ類!F25&gt;0,ｶ.廃ﾌﾟﾗ類!F25,IF(L$19&gt;0,"0",0))</f>
        <v>0</v>
      </c>
      <c r="M10" s="374" t="str">
        <f>IF(ｷ.紙くず!F25&gt;0,ｷ.紙くず!F25,IF(M$19&gt;0,"0",0))</f>
        <v>0</v>
      </c>
      <c r="N10" s="374" t="str">
        <f>IF(ｸ.木くず!F25&gt;0,ｸ.木くず!F25,IF(N$19&gt;0,"0",0))</f>
        <v>0</v>
      </c>
      <c r="O10" s="374">
        <f>IF(ｹ.繊維くず!F25&gt;0,ｹ.繊維くず!F25,IF(O$19&gt;0,"0",0))</f>
        <v>0</v>
      </c>
      <c r="P10" s="374">
        <f>IF(ｺ.動植物性残さ!F25&gt;0,ｺ.動植物性残さ!F25,IF(P$19&gt;0,"0",0))</f>
        <v>0</v>
      </c>
      <c r="Q10" s="374">
        <f>IF(ｻ.動物系固形不要物!F25&gt;0,ｻ.動物系固形不要物!F25,IF(Q$19&gt;0,"0",0))</f>
        <v>0</v>
      </c>
      <c r="R10" s="374">
        <f>IF(ｼ.ｺﾞﾑくず!F25&gt;0,ｼ.ｺﾞﾑくず!F25,IF(R$19&gt;0,"0",0))</f>
        <v>0</v>
      </c>
      <c r="S10" s="374" t="str">
        <f>IF(ｽ.金属くず!F25&gt;0,ｽ.金属くず!F25,IF(S$19&gt;0,"0",0))</f>
        <v>0</v>
      </c>
      <c r="T10" s="374">
        <f>IF(ｾ.ｶﾞﾗｽ･ｺﾝｸﾘ･陶磁器くず!F25&gt;0,ｾ.ｶﾞﾗｽ･ｺﾝｸﾘ･陶磁器くず!F25,IF(T$19&gt;0,"0",0))</f>
        <v>0</v>
      </c>
      <c r="U10" s="374">
        <f>IF(ｿ.鉱さい!F25&gt;0,ｿ.鉱さい!F25,IF(U$19&gt;0,"0",0))</f>
        <v>0</v>
      </c>
      <c r="V10" s="374" t="str">
        <f>IF(ﾀ.がれき類!F25&gt;0,ﾀ.がれき類!F25,IF(V$19&gt;0,"0",0))</f>
        <v>0</v>
      </c>
      <c r="W10" s="374">
        <f>IF(ﾁ.動物のふん尿!F25&gt;0,ﾁ.動物のふん尿!F25,IF(W$19&gt;0,"0",0))</f>
        <v>0</v>
      </c>
      <c r="X10" s="374">
        <f>IF(ﾂ.動物の死体!F25&gt;0,ﾂ.動物の死体!F25,IF(X$19&gt;0,"0",0))</f>
        <v>0</v>
      </c>
      <c r="Y10" s="374">
        <f>IF(ﾃ.ばいじん!F25&gt;0,ﾃ.ばいじん!F25,IF(Y$19&gt;0,"0",0))</f>
        <v>0</v>
      </c>
      <c r="Z10" s="375" t="str">
        <f>IF(ﾄ.混合廃棄物その他!F25&gt;0,ﾄ.混合廃棄物その他!F25,IF(Z$19&gt;0,"0",0))</f>
        <v>0</v>
      </c>
      <c r="AA10" s="376" t="str">
        <f t="shared" ref="AA10:AA18" si="0">IF(SUM(G10:Z10)&gt;0,SUM(G10:Z10),IF(AA$19&gt;0,"0",0))</f>
        <v>0</v>
      </c>
    </row>
    <row r="11" spans="2:27" ht="24" customHeight="1" x14ac:dyDescent="0.15">
      <c r="B11" s="169" t="s">
        <v>375</v>
      </c>
      <c r="C11" s="766" t="s">
        <v>280</v>
      </c>
      <c r="D11" s="766"/>
      <c r="E11" s="766"/>
      <c r="F11" s="767"/>
      <c r="G11" s="377">
        <f>IF(ｱ.燃え殻!F26&gt;0,ｱ.燃え殻!F26,IF(G$19&gt;0,"0",0))</f>
        <v>0</v>
      </c>
      <c r="H11" s="377" t="str">
        <f>IF(ｲ.汚泥!F26&gt;0,ｲ.汚泥!F26,IF(H$19&gt;0,"0",0))</f>
        <v>0</v>
      </c>
      <c r="I11" s="377" t="str">
        <f>IF(ｳ.廃油!F26&gt;0,ｳ.廃油!F26,IF(I$19&gt;0,"0",0))</f>
        <v>0</v>
      </c>
      <c r="J11" s="377">
        <f>IF(ｴ.廃酸!$F26&gt;0,ｴ.廃酸!F26,IF(J$19&gt;0,"0",0))</f>
        <v>0</v>
      </c>
      <c r="K11" s="377">
        <f>IF(ｵ.廃ｱﾙｶﾘ!$F26&gt;0,ｵ.廃ｱﾙｶﾘ!F26,IF(K$19&gt;0,"0",0))</f>
        <v>0</v>
      </c>
      <c r="L11" s="377" t="str">
        <f>IF(ｶ.廃ﾌﾟﾗ類!F26&gt;0,ｶ.廃ﾌﾟﾗ類!F26,IF(L$19&gt;0,"0",0))</f>
        <v>0</v>
      </c>
      <c r="M11" s="377" t="str">
        <f>IF(ｷ.紙くず!F26&gt;0,ｷ.紙くず!F26,IF(M$19&gt;0,"0",0))</f>
        <v>0</v>
      </c>
      <c r="N11" s="377" t="str">
        <f>IF(ｸ.木くず!F26&gt;0,ｸ.木くず!F26,IF(N$19&gt;0,"0",0))</f>
        <v>0</v>
      </c>
      <c r="O11" s="377">
        <f>IF(ｹ.繊維くず!F26&gt;0,ｹ.繊維くず!F26,IF(O$19&gt;0,"0",0))</f>
        <v>0</v>
      </c>
      <c r="P11" s="377">
        <f>IF(ｺ.動植物性残さ!F26&gt;0,ｺ.動植物性残さ!F26,IF(P$19&gt;0,"0",0))</f>
        <v>0</v>
      </c>
      <c r="Q11" s="377">
        <f>IF(ｻ.動物系固形不要物!F26&gt;0,ｻ.動物系固形不要物!F26,IF(Q$19&gt;0,"0",0))</f>
        <v>0</v>
      </c>
      <c r="R11" s="377">
        <f>IF(ｼ.ｺﾞﾑくず!F26&gt;0,ｼ.ｺﾞﾑくず!F26,IF(R$19&gt;0,"0",0))</f>
        <v>0</v>
      </c>
      <c r="S11" s="377" t="str">
        <f>IF(ｽ.金属くず!F26&gt;0,ｽ.金属くず!F26,IF(S$19&gt;0,"0",0))</f>
        <v>0</v>
      </c>
      <c r="T11" s="377">
        <f>IF(ｾ.ｶﾞﾗｽ･ｺﾝｸﾘ･陶磁器くず!F26&gt;0,ｾ.ｶﾞﾗｽ･ｺﾝｸﾘ･陶磁器くず!F26,IF(T$19&gt;0,"0",0))</f>
        <v>0</v>
      </c>
      <c r="U11" s="377">
        <f>IF(ｿ.鉱さい!F26&gt;0,ｿ.鉱さい!F26,IF(U$19&gt;0,"0",0))</f>
        <v>0</v>
      </c>
      <c r="V11" s="377" t="str">
        <f>IF(ﾀ.がれき類!F26&gt;0,ﾀ.がれき類!F26,IF(V$19&gt;0,"0",0))</f>
        <v>0</v>
      </c>
      <c r="W11" s="377">
        <f>IF(ﾁ.動物のふん尿!F26&gt;0,ﾁ.動物のふん尿!F26,IF(W$19&gt;0,"0",0))</f>
        <v>0</v>
      </c>
      <c r="X11" s="377">
        <f>IF(ﾂ.動物の死体!F26&gt;0,ﾂ.動物の死体!F26,IF(X$19&gt;0,"0",0))</f>
        <v>0</v>
      </c>
      <c r="Y11" s="377">
        <f>IF(ﾃ.ばいじん!F26&gt;0,ﾃ.ばいじん!F26,IF(Y$19&gt;0,"0",0))</f>
        <v>0</v>
      </c>
      <c r="Z11" s="378" t="str">
        <f>IF(ﾄ.混合廃棄物その他!F26&gt;0,ﾄ.混合廃棄物その他!F26,IF(Z$19&gt;0,"0",0))</f>
        <v>0</v>
      </c>
      <c r="AA11" s="379" t="str">
        <f t="shared" si="0"/>
        <v>0</v>
      </c>
    </row>
    <row r="12" spans="2:27" ht="24" customHeight="1" x14ac:dyDescent="0.15">
      <c r="B12" s="169">
        <v>4</v>
      </c>
      <c r="C12" s="766" t="s">
        <v>281</v>
      </c>
      <c r="D12" s="766"/>
      <c r="E12" s="766"/>
      <c r="F12" s="767"/>
      <c r="G12" s="377">
        <f>IF(ｱ.燃え殻!F27&gt;0,ｱ.燃え殻!F27,IF(G$19&gt;0,"0",0))</f>
        <v>0</v>
      </c>
      <c r="H12" s="377" t="str">
        <f>IF(ｲ.汚泥!F27&gt;0,ｲ.汚泥!F27,IF(H$19&gt;0,"0",0))</f>
        <v>0</v>
      </c>
      <c r="I12" s="377" t="str">
        <f>IF(ｳ.廃油!F27&gt;0,ｳ.廃油!F27,IF(I$19&gt;0,"0",0))</f>
        <v>0</v>
      </c>
      <c r="J12" s="377">
        <f>IF(ｴ.廃酸!$F27&gt;0,ｴ.廃酸!F27,IF(J$19&gt;0,"0",0))</f>
        <v>0</v>
      </c>
      <c r="K12" s="377">
        <f>IF(ｵ.廃ｱﾙｶﾘ!$F27&gt;0,ｵ.廃ｱﾙｶﾘ!F27,IF(K$19&gt;0,"0",0))</f>
        <v>0</v>
      </c>
      <c r="L12" s="377" t="str">
        <f>IF(ｶ.廃ﾌﾟﾗ類!F27&gt;0,ｶ.廃ﾌﾟﾗ類!F27,IF(L$19&gt;0,"0",0))</f>
        <v>0</v>
      </c>
      <c r="M12" s="377" t="str">
        <f>IF(ｷ.紙くず!F27&gt;0,ｷ.紙くず!F27,IF(M$19&gt;0,"0",0))</f>
        <v>0</v>
      </c>
      <c r="N12" s="377" t="str">
        <f>IF(ｸ.木くず!F27&gt;0,ｸ.木くず!F27,IF(N$19&gt;0,"0",0))</f>
        <v>0</v>
      </c>
      <c r="O12" s="377">
        <f>IF(ｹ.繊維くず!F27&gt;0,ｹ.繊維くず!F27,IF(O$19&gt;0,"0",0))</f>
        <v>0</v>
      </c>
      <c r="P12" s="377">
        <f>IF(ｺ.動植物性残さ!F27&gt;0,ｺ.動植物性残さ!F27,IF(P$19&gt;0,"0",0))</f>
        <v>0</v>
      </c>
      <c r="Q12" s="377">
        <f>IF(ｻ.動物系固形不要物!F27&gt;0,ｻ.動物系固形不要物!F27,IF(Q$19&gt;0,"0",0))</f>
        <v>0</v>
      </c>
      <c r="R12" s="377">
        <f>IF(ｼ.ｺﾞﾑくず!F27&gt;0,ｼ.ｺﾞﾑくず!F27,IF(R$19&gt;0,"0",0))</f>
        <v>0</v>
      </c>
      <c r="S12" s="377" t="str">
        <f>IF(ｽ.金属くず!F27&gt;0,ｽ.金属くず!F27,IF(S$19&gt;0,"0",0))</f>
        <v>0</v>
      </c>
      <c r="T12" s="377">
        <f>IF(ｾ.ｶﾞﾗｽ･ｺﾝｸﾘ･陶磁器くず!F27&gt;0,ｾ.ｶﾞﾗｽ･ｺﾝｸﾘ･陶磁器くず!F27,IF(T$19&gt;0,"0",0))</f>
        <v>0</v>
      </c>
      <c r="U12" s="377">
        <f>IF(ｿ.鉱さい!F27&gt;0,ｿ.鉱さい!F27,IF(U$19&gt;0,"0",0))</f>
        <v>0</v>
      </c>
      <c r="V12" s="377" t="str">
        <f>IF(ﾀ.がれき類!F27&gt;0,ﾀ.がれき類!F27,IF(V$19&gt;0,"0",0))</f>
        <v>0</v>
      </c>
      <c r="W12" s="377">
        <f>IF(ﾁ.動物のふん尿!F27&gt;0,ﾁ.動物のふん尿!F27,IF(W$19&gt;0,"0",0))</f>
        <v>0</v>
      </c>
      <c r="X12" s="377">
        <f>IF(ﾂ.動物の死体!F27&gt;0,ﾂ.動物の死体!F27,IF(X$19&gt;0,"0",0))</f>
        <v>0</v>
      </c>
      <c r="Y12" s="377">
        <f>IF(ﾃ.ばいじん!F27&gt;0,ﾃ.ばいじん!F27,IF(Y$19&gt;0,"0",0))</f>
        <v>0</v>
      </c>
      <c r="Z12" s="378" t="str">
        <f>IF(ﾄ.混合廃棄物その他!F27&gt;0,ﾄ.混合廃棄物その他!F27,IF(Z$19&gt;0,"0",0))</f>
        <v>0</v>
      </c>
      <c r="AA12" s="379" t="str">
        <f t="shared" si="0"/>
        <v>0</v>
      </c>
    </row>
    <row r="13" spans="2:27" ht="24" customHeight="1" x14ac:dyDescent="0.15">
      <c r="B13" s="169" t="s">
        <v>215</v>
      </c>
      <c r="C13" s="796" t="s">
        <v>282</v>
      </c>
      <c r="D13" s="789"/>
      <c r="E13" s="789"/>
      <c r="F13" s="790"/>
      <c r="G13" s="377">
        <f>IF(ｱ.燃え殻!F28&gt;0,ｱ.燃え殻!F28,IF(G$19&gt;0,"0",0))</f>
        <v>0</v>
      </c>
      <c r="H13" s="377" t="str">
        <f>IF(ｲ.汚泥!F28&gt;0,ｲ.汚泥!F28,IF(H$19&gt;0,"0",0))</f>
        <v>0</v>
      </c>
      <c r="I13" s="377" t="str">
        <f>IF(ｳ.廃油!F28&gt;0,ｳ.廃油!F28,IF(I$19&gt;0,"0",0))</f>
        <v>0</v>
      </c>
      <c r="J13" s="377">
        <f>IF(ｴ.廃酸!$F28&gt;0,ｴ.廃酸!F28,IF(J$19&gt;0,"0",0))</f>
        <v>0</v>
      </c>
      <c r="K13" s="377">
        <f>IF(ｵ.廃ｱﾙｶﾘ!$F28&gt;0,ｵ.廃ｱﾙｶﾘ!F28,IF(K$19&gt;0,"0",0))</f>
        <v>0</v>
      </c>
      <c r="L13" s="377" t="str">
        <f>IF(ｶ.廃ﾌﾟﾗ類!F28&gt;0,ｶ.廃ﾌﾟﾗ類!F28,IF(L$19&gt;0,"0",0))</f>
        <v>0</v>
      </c>
      <c r="M13" s="377" t="str">
        <f>IF(ｷ.紙くず!F28&gt;0,ｷ.紙くず!F28,IF(M$19&gt;0,"0",0))</f>
        <v>0</v>
      </c>
      <c r="N13" s="377" t="str">
        <f>IF(ｸ.木くず!F28&gt;0,ｸ.木くず!F28,IF(N$19&gt;0,"0",0))</f>
        <v>0</v>
      </c>
      <c r="O13" s="377">
        <f>IF(ｹ.繊維くず!F28&gt;0,ｹ.繊維くず!F28,IF(O$19&gt;0,"0",0))</f>
        <v>0</v>
      </c>
      <c r="P13" s="377">
        <f>IF(ｺ.動植物性残さ!F28&gt;0,ｺ.動植物性残さ!F28,IF(P$19&gt;0,"0",0))</f>
        <v>0</v>
      </c>
      <c r="Q13" s="377">
        <f>IF(ｻ.動物系固形不要物!F28&gt;0,ｻ.動物系固形不要物!F28,IF(Q$19&gt;0,"0",0))</f>
        <v>0</v>
      </c>
      <c r="R13" s="377">
        <f>IF(ｼ.ｺﾞﾑくず!F28&gt;0,ｼ.ｺﾞﾑくず!F28,IF(R$19&gt;0,"0",0))</f>
        <v>0</v>
      </c>
      <c r="S13" s="377" t="str">
        <f>IF(ｽ.金属くず!F28&gt;0,ｽ.金属くず!F28,IF(S$19&gt;0,"0",0))</f>
        <v>0</v>
      </c>
      <c r="T13" s="377">
        <f>IF(ｾ.ｶﾞﾗｽ･ｺﾝｸﾘ･陶磁器くず!F28&gt;0,ｾ.ｶﾞﾗｽ･ｺﾝｸﾘ･陶磁器くず!F28,IF(T$19&gt;0,"0",0))</f>
        <v>0</v>
      </c>
      <c r="U13" s="377">
        <f>IF(ｿ.鉱さい!F28&gt;0,ｿ.鉱さい!F28,IF(U$19&gt;0,"0",0))</f>
        <v>0</v>
      </c>
      <c r="V13" s="377" t="str">
        <f>IF(ﾀ.がれき類!F28&gt;0,ﾀ.がれき類!F28,IF(V$19&gt;0,"0",0))</f>
        <v>0</v>
      </c>
      <c r="W13" s="377">
        <f>IF(ﾁ.動物のふん尿!F28&gt;0,ﾁ.動物のふん尿!F28,IF(W$19&gt;0,"0",0))</f>
        <v>0</v>
      </c>
      <c r="X13" s="377">
        <f>IF(ﾂ.動物の死体!F28&gt;0,ﾂ.動物の死体!F28,IF(X$19&gt;0,"0",0))</f>
        <v>0</v>
      </c>
      <c r="Y13" s="377">
        <f>IF(ﾃ.ばいじん!F28&gt;0,ﾃ.ばいじん!F28,IF(Y$19&gt;0,"0",0))</f>
        <v>0</v>
      </c>
      <c r="Z13" s="378" t="str">
        <f>IF(ﾄ.混合廃棄物その他!F28&gt;0,ﾄ.混合廃棄物その他!F28,IF(Z$19&gt;0,"0",0))</f>
        <v>0</v>
      </c>
      <c r="AA13" s="379" t="str">
        <f t="shared" si="0"/>
        <v>0</v>
      </c>
    </row>
    <row r="14" spans="2:27" ht="24" customHeight="1" x14ac:dyDescent="0.15">
      <c r="B14" s="169" t="s">
        <v>216</v>
      </c>
      <c r="C14" s="766" t="s">
        <v>283</v>
      </c>
      <c r="D14" s="766"/>
      <c r="E14" s="766"/>
      <c r="F14" s="767"/>
      <c r="G14" s="377">
        <f>IF(ｱ.燃え殻!F29&gt;0,ｱ.燃え殻!F29,IF(G$19&gt;0,"0",0))</f>
        <v>0</v>
      </c>
      <c r="H14" s="377">
        <f>IF(ｲ.汚泥!F29&gt;0,ｲ.汚泥!F29,IF(H$19&gt;0,"0",0))</f>
        <v>338.9899999999999</v>
      </c>
      <c r="I14" s="377">
        <f>IF(ｳ.廃油!F29&gt;0,ｳ.廃油!F29,IF(I$19&gt;0,"0",0))</f>
        <v>8.2200000000000006</v>
      </c>
      <c r="J14" s="377">
        <f>IF(ｴ.廃酸!$F29&gt;0,ｴ.廃酸!F29,IF(J$19&gt;0,"0",0))</f>
        <v>0</v>
      </c>
      <c r="K14" s="377">
        <f>IF(ｵ.廃ｱﾙｶﾘ!$F29&gt;0,ｵ.廃ｱﾙｶﾘ!F29,IF(K$19&gt;0,"0",0))</f>
        <v>0</v>
      </c>
      <c r="L14" s="377">
        <f>IF(ｶ.廃ﾌﾟﾗ類!F29&gt;0,ｶ.廃ﾌﾟﾗ類!F29,IF(L$19&gt;0,"0",0))</f>
        <v>107.37924999999994</v>
      </c>
      <c r="M14" s="377">
        <f>IF(ｷ.紙くず!F29&gt;0,ｷ.紙くず!F29,IF(M$19&gt;0,"0",0))</f>
        <v>30.080000000000002</v>
      </c>
      <c r="N14" s="377">
        <f>IF(ｸ.木くず!F29&gt;0,ｸ.木くず!F29,IF(N$19&gt;0,"0",0))</f>
        <v>95.525000000000006</v>
      </c>
      <c r="O14" s="377">
        <f>IF(ｹ.繊維くず!F29&gt;0,ｹ.繊維くず!F29,IF(O$19&gt;0,"0",0))</f>
        <v>0</v>
      </c>
      <c r="P14" s="377">
        <f>IF(ｺ.動植物性残さ!F29&gt;0,ｺ.動植物性残さ!F29,IF(P$19&gt;0,"0",0))</f>
        <v>0</v>
      </c>
      <c r="Q14" s="377">
        <f>IF(ｻ.動物系固形不要物!F29&gt;0,ｻ.動物系固形不要物!F29,IF(Q$19&gt;0,"0",0))</f>
        <v>0</v>
      </c>
      <c r="R14" s="377">
        <f>IF(ｼ.ｺﾞﾑくず!F29&gt;0,ｼ.ｺﾞﾑくず!F29,IF(R$19&gt;0,"0",0))</f>
        <v>0</v>
      </c>
      <c r="S14" s="377">
        <f>IF(ｽ.金属くず!F29&gt;0,ｽ.金属くず!F29,IF(S$19&gt;0,"0",0))</f>
        <v>28.001999999999992</v>
      </c>
      <c r="T14" s="377">
        <f>IF(ｾ.ｶﾞﾗｽ･ｺﾝｸﾘ･陶磁器くず!F29&gt;0,ｾ.ｶﾞﾗｽ･ｺﾝｸﾘ･陶磁器くず!F29,IF(T$19&gt;0,"0",0))</f>
        <v>14.25</v>
      </c>
      <c r="U14" s="377">
        <f>IF(ｿ.鉱さい!F29&gt;0,ｿ.鉱さい!F29,IF(U$19&gt;0,"0",0))</f>
        <v>0</v>
      </c>
      <c r="V14" s="377">
        <f>IF(ﾀ.がれき類!F29&gt;0,ﾀ.がれき類!F29,IF(V$19&gt;0,"0",0))</f>
        <v>5897.4700000000057</v>
      </c>
      <c r="W14" s="377">
        <f>IF(ﾁ.動物のふん尿!F29&gt;0,ﾁ.動物のふん尿!F29,IF(W$19&gt;0,"0",0))</f>
        <v>0</v>
      </c>
      <c r="X14" s="377">
        <f>IF(ﾂ.動物の死体!F29&gt;0,ﾂ.動物の死体!F29,IF(X$19&gt;0,"0",0))</f>
        <v>0</v>
      </c>
      <c r="Y14" s="377">
        <f>IF(ﾃ.ばいじん!F29&gt;0,ﾃ.ばいじん!F29,IF(Y$19&gt;0,"0",0))</f>
        <v>0</v>
      </c>
      <c r="Z14" s="378">
        <f>IF(ﾄ.混合廃棄物その他!F29&gt;0,ﾄ.混合廃棄物その他!F29,IF(Z$19&gt;0,"0",0))</f>
        <v>115.33</v>
      </c>
      <c r="AA14" s="379">
        <f t="shared" si="0"/>
        <v>6635.2462500000056</v>
      </c>
    </row>
    <row r="15" spans="2:27" ht="24" customHeight="1" x14ac:dyDescent="0.15">
      <c r="B15" s="169" t="s">
        <v>217</v>
      </c>
      <c r="C15" s="766" t="s">
        <v>284</v>
      </c>
      <c r="D15" s="766"/>
      <c r="E15" s="766"/>
      <c r="F15" s="767"/>
      <c r="G15" s="377">
        <f>IF(ｱ.燃え殻!F30&gt;0,ｱ.燃え殻!F30,IF(G$19&gt;0,"0",0))</f>
        <v>0</v>
      </c>
      <c r="H15" s="377">
        <f>IF(ｲ.汚泥!F30&gt;0,ｲ.汚泥!F30,IF(H$19&gt;0,"0",0))</f>
        <v>274.42</v>
      </c>
      <c r="I15" s="377">
        <f>IF(ｳ.廃油!F30&gt;0,ｳ.廃油!F30,IF(I$19&gt;0,"0",0))</f>
        <v>1.1100000000000001</v>
      </c>
      <c r="J15" s="377">
        <f>IF(ｴ.廃酸!$F30&gt;0,ｴ.廃酸!F30,IF(J$19&gt;0,"0",0))</f>
        <v>0</v>
      </c>
      <c r="K15" s="377">
        <f>IF(ｵ.廃ｱﾙｶﾘ!$F30&gt;0,ｵ.廃ｱﾙｶﾘ!F30,IF(K$19&gt;0,"0",0))</f>
        <v>0</v>
      </c>
      <c r="L15" s="377">
        <f>IF(ｶ.廃ﾌﾟﾗ類!F30&gt;0,ｶ.廃ﾌﾟﾗ類!F30,IF(L$19&gt;0,"0",0))</f>
        <v>103.03424999999993</v>
      </c>
      <c r="M15" s="377">
        <f>IF(ｷ.紙くず!F30&gt;0,ｷ.紙くず!F30,IF(M$19&gt;0,"0",0))</f>
        <v>28.650000000000006</v>
      </c>
      <c r="N15" s="377">
        <f>IF(ｸ.木くず!F30&gt;0,ｸ.木くず!F30,IF(N$19&gt;0,"0",0))</f>
        <v>93.195000000000007</v>
      </c>
      <c r="O15" s="377">
        <f>IF(ｹ.繊維くず!F30&gt;0,ｹ.繊維くず!F30,IF(O$19&gt;0,"0",0))</f>
        <v>0</v>
      </c>
      <c r="P15" s="377">
        <f>IF(ｺ.動植物性残さ!F30&gt;0,ｺ.動植物性残さ!F30,IF(P$19&gt;0,"0",0))</f>
        <v>0</v>
      </c>
      <c r="Q15" s="377">
        <f>IF(ｻ.動物系固形不要物!F30&gt;0,ｻ.動物系固形不要物!F30,IF(Q$19&gt;0,"0",0))</f>
        <v>0</v>
      </c>
      <c r="R15" s="377">
        <f>IF(ｼ.ｺﾞﾑくず!F30&gt;0,ｼ.ｺﾞﾑくず!F30,IF(R$19&gt;0,"0",0))</f>
        <v>0</v>
      </c>
      <c r="S15" s="377">
        <f>IF(ｽ.金属くず!F30&gt;0,ｽ.金属くず!F30,IF(S$19&gt;0,"0",0))</f>
        <v>24.859999999999996</v>
      </c>
      <c r="T15" s="377">
        <f>IF(ｾ.ｶﾞﾗｽ･ｺﾝｸﾘ･陶磁器くず!F30&gt;0,ｾ.ｶﾞﾗｽ･ｺﾝｸﾘ･陶磁器くず!F30,IF(T$19&gt;0,"0",0))</f>
        <v>14</v>
      </c>
      <c r="U15" s="377">
        <f>IF(ｿ.鉱さい!F30&gt;0,ｿ.鉱さい!F30,IF(U$19&gt;0,"0",0))</f>
        <v>0</v>
      </c>
      <c r="V15" s="377">
        <f>IF(ﾀ.がれき類!F30&gt;0,ﾀ.がれき類!F30,IF(V$19&gt;0,"0",0))</f>
        <v>490.66</v>
      </c>
      <c r="W15" s="377">
        <f>IF(ﾁ.動物のふん尿!F30&gt;0,ﾁ.動物のふん尿!F30,IF(W$19&gt;0,"0",0))</f>
        <v>0</v>
      </c>
      <c r="X15" s="377">
        <f>IF(ﾂ.動物の死体!F30&gt;0,ﾂ.動物の死体!F30,IF(X$19&gt;0,"0",0))</f>
        <v>0</v>
      </c>
      <c r="Y15" s="377">
        <f>IF(ﾃ.ばいじん!F30&gt;0,ﾃ.ばいじん!F30,IF(Y$19&gt;0,"0",0))</f>
        <v>0</v>
      </c>
      <c r="Z15" s="378">
        <f>IF(ﾄ.混合廃棄物その他!F30&gt;0,ﾄ.混合廃棄物その他!F30,IF(Z$19&gt;0,"0",0))</f>
        <v>86.319999999999965</v>
      </c>
      <c r="AA15" s="379">
        <f t="shared" si="0"/>
        <v>1116.2492499999998</v>
      </c>
    </row>
    <row r="16" spans="2:27" ht="24" customHeight="1" x14ac:dyDescent="0.15">
      <c r="B16" s="169" t="s">
        <v>218</v>
      </c>
      <c r="C16" s="766" t="s">
        <v>285</v>
      </c>
      <c r="D16" s="766"/>
      <c r="E16" s="766"/>
      <c r="F16" s="767"/>
      <c r="G16" s="377">
        <f>IF(ｱ.燃え殻!F31&gt;0,ｱ.燃え殻!F31,IF(G$19&gt;0,"0",0))</f>
        <v>0</v>
      </c>
      <c r="H16" s="377">
        <f>IF(ｲ.汚泥!F31&gt;0,ｲ.汚泥!F31,IF(H$19&gt;0,"0",0))</f>
        <v>246.20329999999996</v>
      </c>
      <c r="I16" s="377">
        <f>IF(ｳ.廃油!F31&gt;0,ｳ.廃油!F31,IF(I$19&gt;0,"0",0))</f>
        <v>7.9979999999999993</v>
      </c>
      <c r="J16" s="377">
        <f>IF(ｴ.廃酸!$F31&gt;0,ｴ.廃酸!F31,IF(J$19&gt;0,"0",0))</f>
        <v>0</v>
      </c>
      <c r="K16" s="377">
        <f>IF(ｵ.廃ｱﾙｶﾘ!$F31&gt;0,ｵ.廃ｱﾙｶﾘ!F31,IF(K$19&gt;0,"0",0))</f>
        <v>0</v>
      </c>
      <c r="L16" s="377">
        <f>IF(ｶ.廃ﾌﾟﾗ類!F31&gt;0,ｶ.廃ﾌﾟﾗ類!F31,IF(L$19&gt;0,"0",0))</f>
        <v>78.587724999999978</v>
      </c>
      <c r="M16" s="377">
        <f>IF(ｷ.紙くず!F31&gt;0,ｷ.紙くず!F31,IF(M$19&gt;0,"0",0))</f>
        <v>28.015250000000005</v>
      </c>
      <c r="N16" s="377">
        <f>IF(ｸ.木くず!F31&gt;0,ｸ.木くず!F31,IF(N$19&gt;0,"0",0))</f>
        <v>94.887825000000021</v>
      </c>
      <c r="O16" s="377">
        <f>IF(ｹ.繊維くず!F31&gt;0,ｹ.繊維くず!F31,IF(O$19&gt;0,"0",0))</f>
        <v>0</v>
      </c>
      <c r="P16" s="377">
        <f>IF(ｺ.動植物性残さ!F31&gt;0,ｺ.動植物性残さ!F31,IF(P$19&gt;0,"0",0))</f>
        <v>0</v>
      </c>
      <c r="Q16" s="377">
        <f>IF(ｻ.動物系固形不要物!F31&gt;0,ｻ.動物系固形不要物!F31,IF(Q$19&gt;0,"0",0))</f>
        <v>0</v>
      </c>
      <c r="R16" s="377">
        <f>IF(ｼ.ｺﾞﾑくず!F31&gt;0,ｼ.ｺﾞﾑくず!F31,IF(R$19&gt;0,"0",0))</f>
        <v>0</v>
      </c>
      <c r="S16" s="377">
        <f>IF(ｽ.金属くず!F31&gt;0,ｽ.金属くず!F31,IF(S$19&gt;0,"0",0))</f>
        <v>27.952279999999991</v>
      </c>
      <c r="T16" s="377">
        <f>IF(ｾ.ｶﾞﾗｽ･ｺﾝｸﾘ･陶磁器くず!F31&gt;0,ｾ.ｶﾞﾗｽ･ｺﾝｸﾘ･陶磁器くず!F31,IF(T$19&gt;0,"0",0))</f>
        <v>13.120249999999999</v>
      </c>
      <c r="U16" s="377">
        <f>IF(ｿ.鉱さい!F31&gt;0,ｿ.鉱さい!F31,IF(U$19&gt;0,"0",0))</f>
        <v>0</v>
      </c>
      <c r="V16" s="377">
        <f>IF(ﾀ.がれき類!F31&gt;0,ﾀ.がれき類!F31,IF(V$19&gt;0,"0",0))</f>
        <v>5861.9176200000029</v>
      </c>
      <c r="W16" s="377">
        <f>IF(ﾁ.動物のふん尿!F31&gt;0,ﾁ.動物のふん尿!F31,IF(W$19&gt;0,"0",0))</f>
        <v>0</v>
      </c>
      <c r="X16" s="377">
        <f>IF(ﾂ.動物の死体!F31&gt;0,ﾂ.動物の死体!F31,IF(X$19&gt;0,"0",0))</f>
        <v>0</v>
      </c>
      <c r="Y16" s="377">
        <f>IF(ﾃ.ばいじん!F31&gt;0,ﾃ.ばいじん!F31,IF(Y$19&gt;0,"0",0))</f>
        <v>0</v>
      </c>
      <c r="Z16" s="378">
        <f>IF(ﾄ.混合廃棄物その他!F31&gt;0,ﾄ.混合廃棄物その他!F31,IF(Z$19&gt;0,"0",0))</f>
        <v>108.99140800000004</v>
      </c>
      <c r="AA16" s="379">
        <f t="shared" si="0"/>
        <v>6467.6736580000024</v>
      </c>
    </row>
    <row r="17" spans="2:27" ht="24" customHeight="1" x14ac:dyDescent="0.15">
      <c r="B17" s="169"/>
      <c r="C17" s="766" t="s">
        <v>396</v>
      </c>
      <c r="D17" s="766"/>
      <c r="E17" s="766"/>
      <c r="F17" s="767"/>
      <c r="G17" s="377">
        <f>IF(ｱ.燃え殻!F32&gt;0,ｱ.燃え殻!F32,IF(G$19&gt;0,"0",0))</f>
        <v>0</v>
      </c>
      <c r="H17" s="377" t="str">
        <f>IF(ｲ.汚泥!F32&gt;0,ｲ.汚泥!F32,IF(H$19&gt;0,"0",0))</f>
        <v>0</v>
      </c>
      <c r="I17" s="377" t="str">
        <f>IF(ｳ.廃油!F32&gt;0,ｳ.廃油!F32,IF(I$19&gt;0,"0",0))</f>
        <v>0</v>
      </c>
      <c r="J17" s="377">
        <f>IF(ｴ.廃酸!$F32&gt;0,ｴ.廃酸!F32,IF(J$19&gt;0,"0",0))</f>
        <v>0</v>
      </c>
      <c r="K17" s="377">
        <f>IF(ｵ.廃ｱﾙｶﾘ!$F32&gt;0,ｵ.廃ｱﾙｶﾘ!F32,IF(K$19&gt;0,"0",0))</f>
        <v>0</v>
      </c>
      <c r="L17" s="377" t="str">
        <f>IF(ｶ.廃ﾌﾟﾗ類!F32&gt;0,ｶ.廃ﾌﾟﾗ類!F32,IF(L$19&gt;0,"0",0))</f>
        <v>0</v>
      </c>
      <c r="M17" s="377" t="str">
        <f>IF(ｷ.紙くず!F32&gt;0,ｷ.紙くず!F32,IF(M$19&gt;0,"0",0))</f>
        <v>0</v>
      </c>
      <c r="N17" s="377" t="str">
        <f>IF(ｸ.木くず!F32&gt;0,ｸ.木くず!F32,IF(N$19&gt;0,"0",0))</f>
        <v>0</v>
      </c>
      <c r="O17" s="377">
        <f>IF(ｹ.繊維くず!F32&gt;0,ｹ.繊維くず!F32,IF(O$19&gt;0,"0",0))</f>
        <v>0</v>
      </c>
      <c r="P17" s="377">
        <f>IF(ｺ.動植物性残さ!F32&gt;0,ｺ.動植物性残さ!F32,IF(P$19&gt;0,"0",0))</f>
        <v>0</v>
      </c>
      <c r="Q17" s="377">
        <f>IF(ｻ.動物系固形不要物!F32&gt;0,ｻ.動物系固形不要物!F32,IF(Q$19&gt;0,"0",0))</f>
        <v>0</v>
      </c>
      <c r="R17" s="377">
        <f>IF(ｼ.ｺﾞﾑくず!F32&gt;0,ｼ.ｺﾞﾑくず!F32,IF(R$19&gt;0,"0",0))</f>
        <v>0</v>
      </c>
      <c r="S17" s="377" t="str">
        <f>IF(ｽ.金属くず!F32&gt;0,ｽ.金属くず!F32,IF(S$19&gt;0,"0",0))</f>
        <v>0</v>
      </c>
      <c r="T17" s="377">
        <f>IF(ｾ.ｶﾞﾗｽ･ｺﾝｸﾘ･陶磁器くず!F32&gt;0,ｾ.ｶﾞﾗｽ･ｺﾝｸﾘ･陶磁器くず!F32,IF(T$19&gt;0,"0",0))</f>
        <v>0</v>
      </c>
      <c r="U17" s="377">
        <f>IF(ｿ.鉱さい!F32&gt;0,ｿ.鉱さい!F32,IF(U$19&gt;0,"0",0))</f>
        <v>0</v>
      </c>
      <c r="V17" s="377" t="str">
        <f>IF(ﾀ.がれき類!F32&gt;0,ﾀ.がれき類!F32,IF(V$19&gt;0,"0",0))</f>
        <v>0</v>
      </c>
      <c r="W17" s="377">
        <f>IF(ﾁ.動物のふん尿!F32&gt;0,ﾁ.動物のふん尿!F32,IF(W$19&gt;0,"0",0))</f>
        <v>0</v>
      </c>
      <c r="X17" s="377">
        <f>IF(ﾂ.動物の死体!F32&gt;0,ﾂ.動物の死体!F32,IF(X$19&gt;0,"0",0))</f>
        <v>0</v>
      </c>
      <c r="Y17" s="377">
        <f>IF(ﾃ.ばいじん!F32&gt;0,ﾃ.ばいじん!F32,IF(Y$19&gt;0,"0",0))</f>
        <v>0</v>
      </c>
      <c r="Z17" s="378" t="str">
        <f>IF(ﾄ.混合廃棄物その他!F32&gt;0,ﾄ.混合廃棄物その他!F32,IF(Z$19&gt;0,"0",0))</f>
        <v>0</v>
      </c>
      <c r="AA17" s="379" t="str">
        <f t="shared" si="0"/>
        <v>0</v>
      </c>
    </row>
    <row r="18" spans="2:27" ht="24" customHeight="1" thickBot="1" x14ac:dyDescent="0.2">
      <c r="B18" s="170"/>
      <c r="C18" s="213" t="s">
        <v>309</v>
      </c>
      <c r="D18" s="799" t="s">
        <v>417</v>
      </c>
      <c r="E18" s="799"/>
      <c r="F18" s="800"/>
      <c r="G18" s="380">
        <f>IF(ｱ.燃え殻!F33&gt;0,ｱ.燃え殻!F33,IF(G$19&gt;0,"0",0))</f>
        <v>0</v>
      </c>
      <c r="H18" s="380">
        <f>IF(ｲ.汚泥!F33&gt;0,ｲ.汚泥!F33,IF(H$19&gt;0,"0",0))</f>
        <v>274.42</v>
      </c>
      <c r="I18" s="380">
        <f>IF(ｳ.廃油!F33&gt;0,ｳ.廃油!F33,IF(I$19&gt;0,"0",0))</f>
        <v>1.1100000000000001</v>
      </c>
      <c r="J18" s="380">
        <f>IF(ｴ.廃酸!$F33&gt;0,ｴ.廃酸!F33,IF(J$19&gt;0,"0",0))</f>
        <v>0</v>
      </c>
      <c r="K18" s="380">
        <f>IF(ｵ.廃ｱﾙｶﾘ!$F33&gt;0,ｵ.廃ｱﾙｶﾘ!F33,IF(K$19&gt;0,"0",0))</f>
        <v>0</v>
      </c>
      <c r="L18" s="380">
        <f>IF(ｶ.廃ﾌﾟﾗ類!F33&gt;0,ｶ.廃ﾌﾟﾗ類!F33,IF(L$19&gt;0,"0",0))</f>
        <v>2.4692499999999993</v>
      </c>
      <c r="M18" s="380" t="str">
        <f>IF(ｷ.紙くず!F33&gt;0,ｷ.紙くず!F33,IF(M$19&gt;0,"0",0))</f>
        <v>0</v>
      </c>
      <c r="N18" s="380" t="str">
        <f>IF(ｸ.木くず!F33&gt;0,ｸ.木くず!F33,IF(N$19&gt;0,"0",0))</f>
        <v>0</v>
      </c>
      <c r="O18" s="380">
        <f>IF(ｹ.繊維くず!F33&gt;0,ｹ.繊維くず!F33,IF(O$19&gt;0,"0",0))</f>
        <v>0</v>
      </c>
      <c r="P18" s="380">
        <f>IF(ｺ.動植物性残さ!F33&gt;0,ｺ.動植物性残さ!F33,IF(P$19&gt;0,"0",0))</f>
        <v>0</v>
      </c>
      <c r="Q18" s="380">
        <f>IF(ｻ.動物系固形不要物!F33&gt;0,ｻ.動物系固形不要物!F33,IF(Q$19&gt;0,"0",0))</f>
        <v>0</v>
      </c>
      <c r="R18" s="380">
        <f>IF(ｼ.ｺﾞﾑくず!F33&gt;0,ｼ.ｺﾞﾑくず!F33,IF(R$19&gt;0,"0",0))</f>
        <v>0</v>
      </c>
      <c r="S18" s="380" t="str">
        <f>IF(ｽ.金属くず!F33&gt;0,ｽ.金属くず!F33,IF(S$19&gt;0,"0",0))</f>
        <v>0</v>
      </c>
      <c r="T18" s="380">
        <f>IF(ｾ.ｶﾞﾗｽ･ｺﾝｸﾘ･陶磁器くず!F33&gt;0,ｾ.ｶﾞﾗｽ･ｺﾝｸﾘ･陶磁器くず!F33,IF(T$19&gt;0,"0",0))</f>
        <v>0</v>
      </c>
      <c r="U18" s="380">
        <f>IF(ｿ.鉱さい!F33&gt;0,ｿ.鉱さい!F33,IF(U$19&gt;0,"0",0))</f>
        <v>0</v>
      </c>
      <c r="V18" s="380" t="str">
        <f>IF(ﾀ.がれき類!F33&gt;0,ﾀ.がれき類!F33,IF(V$19&gt;0,"0",0))</f>
        <v>0</v>
      </c>
      <c r="W18" s="380">
        <f>IF(ﾁ.動物のふん尿!F33&gt;0,ﾁ.動物のふん尿!F33,IF(W$19&gt;0,"0",0))</f>
        <v>0</v>
      </c>
      <c r="X18" s="380">
        <f>IF(ﾂ.動物の死体!F33&gt;0,ﾂ.動物の死体!F33,IF(X$19&gt;0,"0",0))</f>
        <v>0</v>
      </c>
      <c r="Y18" s="380">
        <f>IF(ﾃ.ばいじん!F33&gt;0,ﾃ.ばいじん!F33,IF(Y$19&gt;0,"0",0))</f>
        <v>0</v>
      </c>
      <c r="Z18" s="381" t="str">
        <f>IF(ﾄ.混合廃棄物その他!F33&gt;0,ﾄ.混合廃棄物その他!F33,IF(Z$19&gt;0,"0",0))</f>
        <v>0</v>
      </c>
      <c r="AA18" s="382">
        <f t="shared" si="0"/>
        <v>277.99925000000002</v>
      </c>
    </row>
    <row r="19" spans="2:27" ht="24" customHeight="1" thickTop="1" x14ac:dyDescent="0.15">
      <c r="B19" s="166"/>
      <c r="C19" s="171" t="s">
        <v>357</v>
      </c>
      <c r="D19" s="781" t="s">
        <v>358</v>
      </c>
      <c r="E19" s="781"/>
      <c r="F19" s="782"/>
      <c r="G19" s="383">
        <f>+G37+G25+G23+G22+G21-G20</f>
        <v>0</v>
      </c>
      <c r="H19" s="383">
        <f t="shared" ref="H19:Z19" si="1">+H37+H25+H23+H22+H21-H20</f>
        <v>208</v>
      </c>
      <c r="I19" s="383">
        <f t="shared" si="1"/>
        <v>1.25</v>
      </c>
      <c r="J19" s="383">
        <f t="shared" si="1"/>
        <v>0</v>
      </c>
      <c r="K19" s="383">
        <f t="shared" si="1"/>
        <v>0</v>
      </c>
      <c r="L19" s="383">
        <f t="shared" si="1"/>
        <v>11.2</v>
      </c>
      <c r="M19" s="383">
        <f t="shared" si="1"/>
        <v>8.1</v>
      </c>
      <c r="N19" s="383">
        <f t="shared" si="1"/>
        <v>58.9</v>
      </c>
      <c r="O19" s="383">
        <f t="shared" si="1"/>
        <v>0</v>
      </c>
      <c r="P19" s="383">
        <f t="shared" si="1"/>
        <v>0</v>
      </c>
      <c r="Q19" s="383">
        <f t="shared" si="1"/>
        <v>0</v>
      </c>
      <c r="R19" s="383">
        <f t="shared" si="1"/>
        <v>0</v>
      </c>
      <c r="S19" s="383">
        <f t="shared" si="1"/>
        <v>2</v>
      </c>
      <c r="T19" s="383">
        <f t="shared" si="1"/>
        <v>0</v>
      </c>
      <c r="U19" s="383">
        <f t="shared" si="1"/>
        <v>0</v>
      </c>
      <c r="V19" s="383">
        <f t="shared" si="1"/>
        <v>956.62</v>
      </c>
      <c r="W19" s="383">
        <f t="shared" si="1"/>
        <v>0</v>
      </c>
      <c r="X19" s="383">
        <f t="shared" si="1"/>
        <v>0</v>
      </c>
      <c r="Y19" s="383">
        <f t="shared" si="1"/>
        <v>0</v>
      </c>
      <c r="Z19" s="384">
        <f t="shared" si="1"/>
        <v>67.52</v>
      </c>
      <c r="AA19" s="385">
        <f t="shared" ref="AA19:AA25" si="2">SUM(G19:Z19)</f>
        <v>1313.59</v>
      </c>
    </row>
    <row r="20" spans="2:27" ht="24" customHeight="1" thickBot="1" x14ac:dyDescent="0.2">
      <c r="B20" s="167"/>
      <c r="C20" s="234" t="s">
        <v>220</v>
      </c>
      <c r="D20" s="783" t="s">
        <v>221</v>
      </c>
      <c r="E20" s="783"/>
      <c r="F20" s="784"/>
      <c r="G20" s="386">
        <f>+ｱ.燃え殻!$F$15</f>
        <v>0</v>
      </c>
      <c r="H20" s="386">
        <f>+ｲ.汚泥!$F$15</f>
        <v>0</v>
      </c>
      <c r="I20" s="386">
        <f>+ｳ.廃油!$F$15</f>
        <v>0</v>
      </c>
      <c r="J20" s="386">
        <f>+ｴ.廃酸!$F$15</f>
        <v>0</v>
      </c>
      <c r="K20" s="386">
        <f>+ｵ.廃ｱﾙｶﾘ!$F$15</f>
        <v>0</v>
      </c>
      <c r="L20" s="386">
        <f>+ｶ.廃ﾌﾟﾗ類!$F$15</f>
        <v>0</v>
      </c>
      <c r="M20" s="386">
        <f>+ｷ.紙くず!$F$15</f>
        <v>0</v>
      </c>
      <c r="N20" s="386">
        <f>+ｸ.木くず!$F$15</f>
        <v>0</v>
      </c>
      <c r="O20" s="386">
        <f>+ｹ.繊維くず!$F$15</f>
        <v>0</v>
      </c>
      <c r="P20" s="386">
        <f>+ｺ.動植物性残さ!$F$15</f>
        <v>0</v>
      </c>
      <c r="Q20" s="386">
        <f>+ｻ.動物系固形不要物!$F$15</f>
        <v>0</v>
      </c>
      <c r="R20" s="386">
        <f>+ｼ.ｺﾞﾑくず!$F$15</f>
        <v>0</v>
      </c>
      <c r="S20" s="386">
        <f>+ｽ.金属くず!$F$15</f>
        <v>0</v>
      </c>
      <c r="T20" s="386">
        <f>+ｾ.ｶﾞﾗｽ･ｺﾝｸﾘ･陶磁器くず!$F$15</f>
        <v>0</v>
      </c>
      <c r="U20" s="386">
        <f>+ｿ.鉱さい!$F$15</f>
        <v>0</v>
      </c>
      <c r="V20" s="386">
        <f>+ﾀ.がれき類!$F$15</f>
        <v>0</v>
      </c>
      <c r="W20" s="386">
        <f>+ﾁ.動物のふん尿!$F$15</f>
        <v>0</v>
      </c>
      <c r="X20" s="386">
        <f>+ﾂ.動物の死体!$F$15</f>
        <v>0</v>
      </c>
      <c r="Y20" s="386">
        <f>+ﾃ.ばいじん!$F$15</f>
        <v>0</v>
      </c>
      <c r="Z20" s="387">
        <f>+ﾄ.混合廃棄物その他!$F$15</f>
        <v>0</v>
      </c>
      <c r="AA20" s="388">
        <f t="shared" si="2"/>
        <v>0</v>
      </c>
    </row>
    <row r="21" spans="2:27" ht="24" customHeight="1" x14ac:dyDescent="0.15">
      <c r="B21" s="167"/>
      <c r="C21" s="128"/>
      <c r="D21" s="233" t="s">
        <v>52</v>
      </c>
      <c r="E21" s="785" t="s">
        <v>321</v>
      </c>
      <c r="F21" s="786"/>
      <c r="G21" s="389">
        <f>+ｱ.燃え殻!$O$12</f>
        <v>0</v>
      </c>
      <c r="H21" s="389">
        <f>+ｲ.汚泥!$O$12</f>
        <v>0</v>
      </c>
      <c r="I21" s="389">
        <f>+ｳ.廃油!$O$12</f>
        <v>0</v>
      </c>
      <c r="J21" s="389">
        <f>+ｴ.廃酸!$O$12</f>
        <v>0</v>
      </c>
      <c r="K21" s="389">
        <f>+ｵ.廃ｱﾙｶﾘ!$O$12</f>
        <v>0</v>
      </c>
      <c r="L21" s="389">
        <f>+ｶ.廃ﾌﾟﾗ類!$O$12</f>
        <v>0</v>
      </c>
      <c r="M21" s="389">
        <f>+ｷ.紙くず!$O$12</f>
        <v>0</v>
      </c>
      <c r="N21" s="389">
        <f>+ｸ.木くず!$O$12</f>
        <v>0</v>
      </c>
      <c r="O21" s="389">
        <f>+ｹ.繊維くず!$O$12</f>
        <v>0</v>
      </c>
      <c r="P21" s="389">
        <f>+ｺ.動植物性残さ!$O$12</f>
        <v>0</v>
      </c>
      <c r="Q21" s="389">
        <f>+ｻ.動物系固形不要物!$O$12</f>
        <v>0</v>
      </c>
      <c r="R21" s="389">
        <f>+ｼ.ｺﾞﾑくず!$O$12</f>
        <v>0</v>
      </c>
      <c r="S21" s="389">
        <f>+ｽ.金属くず!$O$12</f>
        <v>0</v>
      </c>
      <c r="T21" s="389">
        <f>+ｾ.ｶﾞﾗｽ･ｺﾝｸﾘ･陶磁器くず!$O$12</f>
        <v>0</v>
      </c>
      <c r="U21" s="389">
        <f>+ｿ.鉱さい!$O$12</f>
        <v>0</v>
      </c>
      <c r="V21" s="389">
        <f>+ﾀ.がれき類!$O$12</f>
        <v>0</v>
      </c>
      <c r="W21" s="389">
        <f>+ﾁ.動物のふん尿!$O$12</f>
        <v>0</v>
      </c>
      <c r="X21" s="389">
        <f>+ﾂ.動物の死体!$O$12</f>
        <v>0</v>
      </c>
      <c r="Y21" s="389">
        <f>+ﾃ.ばいじん!$O$12</f>
        <v>0</v>
      </c>
      <c r="Z21" s="390">
        <f>+ﾄ.混合廃棄物その他!$O$12</f>
        <v>0</v>
      </c>
      <c r="AA21" s="391">
        <f t="shared" si="2"/>
        <v>0</v>
      </c>
    </row>
    <row r="22" spans="2:27" ht="24" customHeight="1" x14ac:dyDescent="0.15">
      <c r="B22" s="167"/>
      <c r="C22" s="128"/>
      <c r="D22" s="127" t="s">
        <v>53</v>
      </c>
      <c r="E22" s="787" t="s">
        <v>322</v>
      </c>
      <c r="F22" s="788"/>
      <c r="G22" s="392">
        <f>+ｱ.燃え殻!$O$15</f>
        <v>0</v>
      </c>
      <c r="H22" s="393">
        <f>+ｲ.汚泥!$O$15</f>
        <v>0</v>
      </c>
      <c r="I22" s="393">
        <f>+ｳ.廃油!$O$15</f>
        <v>0</v>
      </c>
      <c r="J22" s="393">
        <f>+ｴ.廃酸!$O$15</f>
        <v>0</v>
      </c>
      <c r="K22" s="393">
        <f>+ｵ.廃ｱﾙｶﾘ!$O$15</f>
        <v>0</v>
      </c>
      <c r="L22" s="393">
        <f>+ｶ.廃ﾌﾟﾗ類!$O$15</f>
        <v>0</v>
      </c>
      <c r="M22" s="393">
        <f>+ｷ.紙くず!$O$15</f>
        <v>0</v>
      </c>
      <c r="N22" s="393">
        <f>+ｸ.木くず!$O$15</f>
        <v>0</v>
      </c>
      <c r="O22" s="393">
        <f>+ｹ.繊維くず!$O$15</f>
        <v>0</v>
      </c>
      <c r="P22" s="393">
        <f>+ｺ.動植物性残さ!$O$15</f>
        <v>0</v>
      </c>
      <c r="Q22" s="393">
        <f>+ｻ.動物系固形不要物!$O$15</f>
        <v>0</v>
      </c>
      <c r="R22" s="393">
        <f>+ｼ.ｺﾞﾑくず!$O$15</f>
        <v>0</v>
      </c>
      <c r="S22" s="393">
        <f>+ｽ.金属くず!$O$15</f>
        <v>0</v>
      </c>
      <c r="T22" s="393">
        <f>+ｾ.ｶﾞﾗｽ･ｺﾝｸﾘ･陶磁器くず!$O$15</f>
        <v>0</v>
      </c>
      <c r="U22" s="393">
        <f>+ｿ.鉱さい!$O$15</f>
        <v>0</v>
      </c>
      <c r="V22" s="393">
        <f>+ﾀ.がれき類!$O$15</f>
        <v>0</v>
      </c>
      <c r="W22" s="393">
        <f>+ﾁ.動物のふん尿!$O$15</f>
        <v>0</v>
      </c>
      <c r="X22" s="393">
        <f>+ﾂ.動物の死体!$O$15</f>
        <v>0</v>
      </c>
      <c r="Y22" s="393">
        <f>+ﾃ.ばいじん!$O$15</f>
        <v>0</v>
      </c>
      <c r="Z22" s="394">
        <f>+ﾄ.混合廃棄物その他!$O$15</f>
        <v>0</v>
      </c>
      <c r="AA22" s="395">
        <f t="shared" si="2"/>
        <v>0</v>
      </c>
    </row>
    <row r="23" spans="2:27" ht="24" customHeight="1" x14ac:dyDescent="0.15">
      <c r="B23" s="167"/>
      <c r="C23" s="128"/>
      <c r="D23" s="441" t="s">
        <v>54</v>
      </c>
      <c r="E23" s="803" t="s">
        <v>323</v>
      </c>
      <c r="F23" s="804"/>
      <c r="G23" s="396">
        <f>+ｱ.燃え殻!$O$18</f>
        <v>0</v>
      </c>
      <c r="H23" s="396">
        <f>+ｲ.汚泥!$O$18</f>
        <v>0</v>
      </c>
      <c r="I23" s="396">
        <f>+ｳ.廃油!$O$18</f>
        <v>0</v>
      </c>
      <c r="J23" s="396">
        <f>+ｴ.廃酸!$O$18</f>
        <v>0</v>
      </c>
      <c r="K23" s="396">
        <f>+ｵ.廃ｱﾙｶﾘ!$O$18</f>
        <v>0</v>
      </c>
      <c r="L23" s="396">
        <f>+ｶ.廃ﾌﾟﾗ類!$O$18</f>
        <v>0</v>
      </c>
      <c r="M23" s="396">
        <f>+ｷ.紙くず!$O$18</f>
        <v>0</v>
      </c>
      <c r="N23" s="396">
        <f>+ｸ.木くず!$O$18</f>
        <v>0</v>
      </c>
      <c r="O23" s="396">
        <f>+ｹ.繊維くず!$O$18</f>
        <v>0</v>
      </c>
      <c r="P23" s="396">
        <f>+ｺ.動植物性残さ!$O$18</f>
        <v>0</v>
      </c>
      <c r="Q23" s="396">
        <f>+ｻ.動物系固形不要物!$O$18</f>
        <v>0</v>
      </c>
      <c r="R23" s="396">
        <f>+ｼ.ｺﾞﾑくず!$O$18</f>
        <v>0</v>
      </c>
      <c r="S23" s="396">
        <f>+ｽ.金属くず!$O$18</f>
        <v>0</v>
      </c>
      <c r="T23" s="396">
        <f>+ｾ.ｶﾞﾗｽ･ｺﾝｸﾘ･陶磁器くず!$O$18</f>
        <v>0</v>
      </c>
      <c r="U23" s="396">
        <f>+ｿ.鉱さい!$O$18</f>
        <v>0</v>
      </c>
      <c r="V23" s="396">
        <f>+ﾀ.がれき類!$O$18</f>
        <v>0</v>
      </c>
      <c r="W23" s="396">
        <f>+ﾁ.動物のふん尿!$O$18</f>
        <v>0</v>
      </c>
      <c r="X23" s="396">
        <f>+ﾂ.動物の死体!$O$18</f>
        <v>0</v>
      </c>
      <c r="Y23" s="396">
        <f>+ﾃ.ばいじん!$O$18</f>
        <v>0</v>
      </c>
      <c r="Z23" s="397">
        <f>+ﾄ.混合廃棄物その他!$O$18</f>
        <v>0</v>
      </c>
      <c r="AA23" s="398">
        <f t="shared" si="2"/>
        <v>0</v>
      </c>
    </row>
    <row r="24" spans="2:27" ht="24" customHeight="1" x14ac:dyDescent="0.15">
      <c r="B24" s="167"/>
      <c r="C24" s="128"/>
      <c r="D24" s="214"/>
      <c r="E24" s="215" t="s">
        <v>55</v>
      </c>
      <c r="F24" s="216" t="s">
        <v>324</v>
      </c>
      <c r="G24" s="399">
        <f>+ｱ.燃え殻!$O$21</f>
        <v>0</v>
      </c>
      <c r="H24" s="399">
        <f>+ｲ.汚泥!$O$21</f>
        <v>0</v>
      </c>
      <c r="I24" s="399">
        <f>+ｳ.廃油!$O$21</f>
        <v>0</v>
      </c>
      <c r="J24" s="399">
        <f>+ｴ.廃酸!$O$21</f>
        <v>0</v>
      </c>
      <c r="K24" s="399">
        <f>+ｵ.廃ｱﾙｶﾘ!$O$21</f>
        <v>0</v>
      </c>
      <c r="L24" s="399">
        <f>+ｶ.廃ﾌﾟﾗ類!$O$21</f>
        <v>0</v>
      </c>
      <c r="M24" s="399">
        <f>+ｷ.紙くず!$O$21</f>
        <v>0</v>
      </c>
      <c r="N24" s="399">
        <f>+ｸ.木くず!$O$21</f>
        <v>0</v>
      </c>
      <c r="O24" s="399">
        <f>+ｹ.繊維くず!$O$21</f>
        <v>0</v>
      </c>
      <c r="P24" s="399">
        <f>+ｺ.動植物性残さ!$O$21</f>
        <v>0</v>
      </c>
      <c r="Q24" s="399">
        <f>+ｻ.動物系固形不要物!$O$21</f>
        <v>0</v>
      </c>
      <c r="R24" s="399">
        <f>+ｼ.ｺﾞﾑくず!$O$21</f>
        <v>0</v>
      </c>
      <c r="S24" s="399">
        <f>+ｽ.金属くず!$O$21</f>
        <v>0</v>
      </c>
      <c r="T24" s="399">
        <f>+ｾ.ｶﾞﾗｽ･ｺﾝｸﾘ･陶磁器くず!$O$21</f>
        <v>0</v>
      </c>
      <c r="U24" s="399">
        <f>+ｿ.鉱さい!$O$21</f>
        <v>0</v>
      </c>
      <c r="V24" s="399">
        <f>+ﾀ.がれき類!$O$21</f>
        <v>0</v>
      </c>
      <c r="W24" s="399">
        <f>+ﾁ.動物のふん尿!$O$21</f>
        <v>0</v>
      </c>
      <c r="X24" s="399">
        <f>+ﾂ.動物の死体!$O$21</f>
        <v>0</v>
      </c>
      <c r="Y24" s="399">
        <f>+ﾃ.ばいじん!$O$21</f>
        <v>0</v>
      </c>
      <c r="Z24" s="400">
        <f>+ﾄ.混合廃棄物その他!$O$21</f>
        <v>0</v>
      </c>
      <c r="AA24" s="401">
        <f t="shared" si="2"/>
        <v>0</v>
      </c>
    </row>
    <row r="25" spans="2:27" ht="24" customHeight="1" x14ac:dyDescent="0.15">
      <c r="B25" s="167"/>
      <c r="C25" s="128"/>
      <c r="D25" s="172" t="s">
        <v>82</v>
      </c>
      <c r="E25" s="805" t="s">
        <v>325</v>
      </c>
      <c r="F25" s="806"/>
      <c r="G25" s="396">
        <f>+ｱ.燃え殻!$O$24</f>
        <v>0</v>
      </c>
      <c r="H25" s="396">
        <f>+ｲ.汚泥!$O$24</f>
        <v>0</v>
      </c>
      <c r="I25" s="396">
        <f>+ｳ.廃油!$O$24</f>
        <v>0</v>
      </c>
      <c r="J25" s="396">
        <f>+ｴ.廃酸!$O$24</f>
        <v>0</v>
      </c>
      <c r="K25" s="396">
        <f>+ｵ.廃ｱﾙｶﾘ!$O$24</f>
        <v>0</v>
      </c>
      <c r="L25" s="396">
        <f>+ｶ.廃ﾌﾟﾗ類!$O$24</f>
        <v>0</v>
      </c>
      <c r="M25" s="396">
        <f>+ｷ.紙くず!$O$24</f>
        <v>0</v>
      </c>
      <c r="N25" s="396">
        <f>+ｸ.木くず!$O$24</f>
        <v>0</v>
      </c>
      <c r="O25" s="396">
        <f>+ｹ.繊維くず!$O$24</f>
        <v>0</v>
      </c>
      <c r="P25" s="396">
        <f>+ｺ.動植物性残さ!$O$24</f>
        <v>0</v>
      </c>
      <c r="Q25" s="396">
        <f>+ｻ.動物系固形不要物!$O$24</f>
        <v>0</v>
      </c>
      <c r="R25" s="396">
        <f>+ｼ.ｺﾞﾑくず!$O$24</f>
        <v>0</v>
      </c>
      <c r="S25" s="396">
        <f>+ｽ.金属くず!$O$24</f>
        <v>0</v>
      </c>
      <c r="T25" s="396">
        <f>+ｾ.ｶﾞﾗｽ･ｺﾝｸﾘ･陶磁器くず!$O$24</f>
        <v>0</v>
      </c>
      <c r="U25" s="396">
        <f>+ｿ.鉱さい!$O$24</f>
        <v>0</v>
      </c>
      <c r="V25" s="396">
        <f>+ﾀ.がれき類!$O$24</f>
        <v>0</v>
      </c>
      <c r="W25" s="396">
        <f>+ﾁ.動物のふん尿!$O$24</f>
        <v>0</v>
      </c>
      <c r="X25" s="396">
        <f>+ﾂ.動物の死体!$O$24</f>
        <v>0</v>
      </c>
      <c r="Y25" s="396">
        <f>+ﾃ.ばいじん!$O$24</f>
        <v>0</v>
      </c>
      <c r="Z25" s="397">
        <f>+ﾄ.混合廃棄物その他!$O$24</f>
        <v>0</v>
      </c>
      <c r="AA25" s="402">
        <f t="shared" si="2"/>
        <v>0</v>
      </c>
    </row>
    <row r="26" spans="2:27" ht="24" customHeight="1" x14ac:dyDescent="0.15">
      <c r="B26" s="167"/>
      <c r="C26" s="801" t="s">
        <v>166</v>
      </c>
      <c r="D26" s="434" t="s">
        <v>19</v>
      </c>
      <c r="E26" s="794" t="s">
        <v>326</v>
      </c>
      <c r="F26" s="795"/>
      <c r="G26" s="403">
        <f>+G28+G29+G30+G31</f>
        <v>0</v>
      </c>
      <c r="H26" s="403">
        <f t="shared" ref="H26:Z26" si="3">+H28+H29+H30+H31</f>
        <v>0</v>
      </c>
      <c r="I26" s="403">
        <f t="shared" si="3"/>
        <v>0</v>
      </c>
      <c r="J26" s="403">
        <f t="shared" si="3"/>
        <v>0</v>
      </c>
      <c r="K26" s="403">
        <f t="shared" si="3"/>
        <v>0</v>
      </c>
      <c r="L26" s="403">
        <f t="shared" si="3"/>
        <v>0</v>
      </c>
      <c r="M26" s="403">
        <f t="shared" si="3"/>
        <v>0</v>
      </c>
      <c r="N26" s="403">
        <f t="shared" si="3"/>
        <v>0</v>
      </c>
      <c r="O26" s="403">
        <f t="shared" si="3"/>
        <v>0</v>
      </c>
      <c r="P26" s="403">
        <f t="shared" si="3"/>
        <v>0</v>
      </c>
      <c r="Q26" s="403">
        <f t="shared" si="3"/>
        <v>0</v>
      </c>
      <c r="R26" s="403">
        <f t="shared" si="3"/>
        <v>0</v>
      </c>
      <c r="S26" s="403">
        <f t="shared" si="3"/>
        <v>0</v>
      </c>
      <c r="T26" s="403">
        <f t="shared" si="3"/>
        <v>0</v>
      </c>
      <c r="U26" s="403">
        <f t="shared" si="3"/>
        <v>0</v>
      </c>
      <c r="V26" s="403">
        <f t="shared" si="3"/>
        <v>0</v>
      </c>
      <c r="W26" s="403">
        <f t="shared" si="3"/>
        <v>0</v>
      </c>
      <c r="X26" s="403">
        <f t="shared" si="3"/>
        <v>0</v>
      </c>
      <c r="Y26" s="403">
        <f t="shared" si="3"/>
        <v>0</v>
      </c>
      <c r="Z26" s="404">
        <f t="shared" si="3"/>
        <v>0</v>
      </c>
      <c r="AA26" s="405">
        <f t="shared" ref="AA26:AA47" si="4">SUM(G26:Z26)</f>
        <v>0</v>
      </c>
    </row>
    <row r="27" spans="2:27" ht="24" customHeight="1" x14ac:dyDescent="0.15">
      <c r="B27" s="167"/>
      <c r="C27" s="801"/>
      <c r="D27" s="172" t="s">
        <v>22</v>
      </c>
      <c r="E27" s="794" t="s">
        <v>327</v>
      </c>
      <c r="F27" s="795"/>
      <c r="G27" s="403">
        <f t="shared" ref="G27:Z27" si="5">+G23-G26</f>
        <v>0</v>
      </c>
      <c r="H27" s="403">
        <f t="shared" si="5"/>
        <v>0</v>
      </c>
      <c r="I27" s="403">
        <f t="shared" si="5"/>
        <v>0</v>
      </c>
      <c r="J27" s="403">
        <f t="shared" si="5"/>
        <v>0</v>
      </c>
      <c r="K27" s="403">
        <f t="shared" si="5"/>
        <v>0</v>
      </c>
      <c r="L27" s="403">
        <f t="shared" si="5"/>
        <v>0</v>
      </c>
      <c r="M27" s="403">
        <f t="shared" si="5"/>
        <v>0</v>
      </c>
      <c r="N27" s="403">
        <f t="shared" si="5"/>
        <v>0</v>
      </c>
      <c r="O27" s="403">
        <f t="shared" si="5"/>
        <v>0</v>
      </c>
      <c r="P27" s="403">
        <f t="shared" si="5"/>
        <v>0</v>
      </c>
      <c r="Q27" s="403">
        <f t="shared" si="5"/>
        <v>0</v>
      </c>
      <c r="R27" s="403">
        <f t="shared" si="5"/>
        <v>0</v>
      </c>
      <c r="S27" s="403">
        <f t="shared" si="5"/>
        <v>0</v>
      </c>
      <c r="T27" s="403">
        <f t="shared" si="5"/>
        <v>0</v>
      </c>
      <c r="U27" s="403">
        <f t="shared" si="5"/>
        <v>0</v>
      </c>
      <c r="V27" s="403">
        <f t="shared" si="5"/>
        <v>0</v>
      </c>
      <c r="W27" s="403">
        <f t="shared" si="5"/>
        <v>0</v>
      </c>
      <c r="X27" s="403">
        <f t="shared" si="5"/>
        <v>0</v>
      </c>
      <c r="Y27" s="403">
        <f t="shared" si="5"/>
        <v>0</v>
      </c>
      <c r="Z27" s="404">
        <f t="shared" si="5"/>
        <v>0</v>
      </c>
      <c r="AA27" s="405">
        <f t="shared" si="4"/>
        <v>0</v>
      </c>
    </row>
    <row r="28" spans="2:27" ht="25.5" customHeight="1" x14ac:dyDescent="0.15">
      <c r="B28" s="167"/>
      <c r="C28" s="802"/>
      <c r="D28" s="791" t="s">
        <v>307</v>
      </c>
      <c r="E28" s="439" t="s">
        <v>25</v>
      </c>
      <c r="F28" s="308" t="s">
        <v>361</v>
      </c>
      <c r="G28" s="393">
        <f>+ｱ.燃え殻!$AG$9</f>
        <v>0</v>
      </c>
      <c r="H28" s="393">
        <f>+ｲ.汚泥!$AG$9</f>
        <v>0</v>
      </c>
      <c r="I28" s="393">
        <f>+ｳ.廃油!$AG$9</f>
        <v>0</v>
      </c>
      <c r="J28" s="393">
        <f>+ｴ.廃酸!$AG$9</f>
        <v>0</v>
      </c>
      <c r="K28" s="393">
        <f>+ｵ.廃ｱﾙｶﾘ!$AG$9</f>
        <v>0</v>
      </c>
      <c r="L28" s="393">
        <f>+ｶ.廃ﾌﾟﾗ類!$AG$9</f>
        <v>0</v>
      </c>
      <c r="M28" s="393">
        <f>+ｷ.紙くず!$AG$9</f>
        <v>0</v>
      </c>
      <c r="N28" s="393">
        <f>+ｸ.木くず!$AG$9</f>
        <v>0</v>
      </c>
      <c r="O28" s="393">
        <f>+ｹ.繊維くず!$AG$9</f>
        <v>0</v>
      </c>
      <c r="P28" s="393">
        <f>+ｺ.動植物性残さ!$AG$9</f>
        <v>0</v>
      </c>
      <c r="Q28" s="393">
        <f>+ｻ.動物系固形不要物!$AG$9</f>
        <v>0</v>
      </c>
      <c r="R28" s="393">
        <f>+ｼ.ｺﾞﾑくず!$AG$9</f>
        <v>0</v>
      </c>
      <c r="S28" s="393">
        <f>+ｽ.金属くず!$AG$9</f>
        <v>0</v>
      </c>
      <c r="T28" s="393">
        <f>+ｾ.ｶﾞﾗｽ･ｺﾝｸﾘ･陶磁器くず!$AG$9</f>
        <v>0</v>
      </c>
      <c r="U28" s="393">
        <f>+ｿ.鉱さい!$AG$9</f>
        <v>0</v>
      </c>
      <c r="V28" s="393">
        <f>+ﾀ.がれき類!$AG$9</f>
        <v>0</v>
      </c>
      <c r="W28" s="393">
        <f>+ﾁ.動物のふん尿!$AG$9</f>
        <v>0</v>
      </c>
      <c r="X28" s="393">
        <f>+ﾂ.動物の死体!$AG$9</f>
        <v>0</v>
      </c>
      <c r="Y28" s="393">
        <f>+ﾃ.ばいじん!$AG$9</f>
        <v>0</v>
      </c>
      <c r="Z28" s="394">
        <f>+ﾄ.混合廃棄物その他!$AG$9</f>
        <v>0</v>
      </c>
      <c r="AA28" s="395">
        <f>SUM(G28:Z28)</f>
        <v>0</v>
      </c>
    </row>
    <row r="29" spans="2:27" ht="25.5" customHeight="1" x14ac:dyDescent="0.15">
      <c r="B29" s="167"/>
      <c r="C29" s="802"/>
      <c r="D29" s="792"/>
      <c r="E29" s="172" t="s">
        <v>31</v>
      </c>
      <c r="F29" s="229" t="s">
        <v>328</v>
      </c>
      <c r="G29" s="393">
        <f>+ｱ.燃え殻!$AG$12</f>
        <v>0</v>
      </c>
      <c r="H29" s="393">
        <f>+ｲ.汚泥!$AG$12</f>
        <v>0</v>
      </c>
      <c r="I29" s="393">
        <f>+ｳ.廃油!$AG$12</f>
        <v>0</v>
      </c>
      <c r="J29" s="393">
        <f>+ｴ.廃酸!$AG$12</f>
        <v>0</v>
      </c>
      <c r="K29" s="393">
        <f>+ｵ.廃ｱﾙｶﾘ!$AG$12</f>
        <v>0</v>
      </c>
      <c r="L29" s="393">
        <f>+ｶ.廃ﾌﾟﾗ類!$AG$12</f>
        <v>0</v>
      </c>
      <c r="M29" s="393">
        <f>+ｷ.紙くず!$AG$12</f>
        <v>0</v>
      </c>
      <c r="N29" s="393">
        <f>+ｸ.木くず!$AG$12</f>
        <v>0</v>
      </c>
      <c r="O29" s="393">
        <f>+ｹ.繊維くず!$AG$12</f>
        <v>0</v>
      </c>
      <c r="P29" s="393">
        <f>+ｺ.動植物性残さ!$AG$12</f>
        <v>0</v>
      </c>
      <c r="Q29" s="393">
        <f>+ｻ.動物系固形不要物!$AG$12</f>
        <v>0</v>
      </c>
      <c r="R29" s="393">
        <f>+ｼ.ｺﾞﾑくず!$AG$12</f>
        <v>0</v>
      </c>
      <c r="S29" s="393">
        <f>+ｽ.金属くず!$AG$12</f>
        <v>0</v>
      </c>
      <c r="T29" s="393">
        <f>+ｾ.ｶﾞﾗｽ･ｺﾝｸﾘ･陶磁器くず!$AG$12</f>
        <v>0</v>
      </c>
      <c r="U29" s="393">
        <f>+ｿ.鉱さい!$AG$12</f>
        <v>0</v>
      </c>
      <c r="V29" s="393">
        <f>+ﾀ.がれき類!$AG$12</f>
        <v>0</v>
      </c>
      <c r="W29" s="393">
        <f>+ﾁ.動物のふん尿!$AG$12</f>
        <v>0</v>
      </c>
      <c r="X29" s="393">
        <f>+ﾂ.動物の死体!$AG$12</f>
        <v>0</v>
      </c>
      <c r="Y29" s="393">
        <f>+ﾃ.ばいじん!$AG$12</f>
        <v>0</v>
      </c>
      <c r="Z29" s="394">
        <f>+ﾄ.混合廃棄物その他!$AG$12</f>
        <v>0</v>
      </c>
      <c r="AA29" s="395">
        <f>SUM(G29:Z29)</f>
        <v>0</v>
      </c>
    </row>
    <row r="30" spans="2:27" ht="24.4" customHeight="1" x14ac:dyDescent="0.15">
      <c r="B30" s="169" t="s">
        <v>374</v>
      </c>
      <c r="C30" s="802"/>
      <c r="D30" s="793"/>
      <c r="E30" s="172" t="s">
        <v>306</v>
      </c>
      <c r="F30" s="440" t="s">
        <v>330</v>
      </c>
      <c r="G30" s="406">
        <f>+ｱ.燃え殻!$AG$15</f>
        <v>0</v>
      </c>
      <c r="H30" s="406">
        <f>+ｲ.汚泥!$AG$15</f>
        <v>0</v>
      </c>
      <c r="I30" s="406">
        <f>+ｳ.廃油!$AG$15</f>
        <v>0</v>
      </c>
      <c r="J30" s="406">
        <f>+ｴ.廃酸!$AG$15</f>
        <v>0</v>
      </c>
      <c r="K30" s="406">
        <f>+ｵ.廃ｱﾙｶﾘ!$AG$15</f>
        <v>0</v>
      </c>
      <c r="L30" s="406">
        <f>+ｶ.廃ﾌﾟﾗ類!$AG$15</f>
        <v>0</v>
      </c>
      <c r="M30" s="406">
        <f>+ｷ.紙くず!$AG$15</f>
        <v>0</v>
      </c>
      <c r="N30" s="406">
        <f>+ｸ.木くず!$AG$15</f>
        <v>0</v>
      </c>
      <c r="O30" s="406">
        <f>+ｹ.繊維くず!$AG$15</f>
        <v>0</v>
      </c>
      <c r="P30" s="406">
        <f>+ｺ.動植物性残さ!$AG$15</f>
        <v>0</v>
      </c>
      <c r="Q30" s="406">
        <f>+ｻ.動物系固形不要物!$AG$15</f>
        <v>0</v>
      </c>
      <c r="R30" s="406">
        <f>+ｼ.ｺﾞﾑくず!$AG$15</f>
        <v>0</v>
      </c>
      <c r="S30" s="406">
        <f>+ｽ.金属くず!$AG$15</f>
        <v>0</v>
      </c>
      <c r="T30" s="406">
        <f>+ｾ.ｶﾞﾗｽ･ｺﾝｸﾘ･陶磁器くず!$AG$15</f>
        <v>0</v>
      </c>
      <c r="U30" s="406">
        <f>+ｿ.鉱さい!$AG$15</f>
        <v>0</v>
      </c>
      <c r="V30" s="406">
        <f>+ﾀ.がれき類!$AG$15</f>
        <v>0</v>
      </c>
      <c r="W30" s="406">
        <f>+ﾁ.動物のふん尿!$AG$15</f>
        <v>0</v>
      </c>
      <c r="X30" s="406">
        <f>+ﾂ.動物の死体!$AG$15</f>
        <v>0</v>
      </c>
      <c r="Y30" s="406">
        <f>+ﾃ.ばいじん!$AG$15</f>
        <v>0</v>
      </c>
      <c r="Z30" s="407">
        <f>+ﾄ.混合廃棄物その他!$AG$15</f>
        <v>0</v>
      </c>
      <c r="AA30" s="408">
        <f>SUM(G30:Z30)</f>
        <v>0</v>
      </c>
    </row>
    <row r="31" spans="2:27" ht="24" customHeight="1" x14ac:dyDescent="0.15">
      <c r="B31" s="169" t="s">
        <v>375</v>
      </c>
      <c r="C31" s="802"/>
      <c r="D31" s="127" t="s">
        <v>170</v>
      </c>
      <c r="E31" s="794" t="s">
        <v>331</v>
      </c>
      <c r="F31" s="795"/>
      <c r="G31" s="403">
        <f t="shared" ref="G31:Z31" si="6">+G32+G36</f>
        <v>0</v>
      </c>
      <c r="H31" s="403">
        <f t="shared" si="6"/>
        <v>0</v>
      </c>
      <c r="I31" s="403">
        <f t="shared" si="6"/>
        <v>0</v>
      </c>
      <c r="J31" s="403">
        <f t="shared" si="6"/>
        <v>0</v>
      </c>
      <c r="K31" s="403">
        <f t="shared" si="6"/>
        <v>0</v>
      </c>
      <c r="L31" s="403">
        <f t="shared" si="6"/>
        <v>0</v>
      </c>
      <c r="M31" s="403">
        <f t="shared" si="6"/>
        <v>0</v>
      </c>
      <c r="N31" s="403">
        <f t="shared" si="6"/>
        <v>0</v>
      </c>
      <c r="O31" s="403">
        <f t="shared" si="6"/>
        <v>0</v>
      </c>
      <c r="P31" s="403">
        <f t="shared" si="6"/>
        <v>0</v>
      </c>
      <c r="Q31" s="403">
        <f t="shared" si="6"/>
        <v>0</v>
      </c>
      <c r="R31" s="403">
        <f t="shared" si="6"/>
        <v>0</v>
      </c>
      <c r="S31" s="403">
        <f t="shared" si="6"/>
        <v>0</v>
      </c>
      <c r="T31" s="403">
        <f t="shared" si="6"/>
        <v>0</v>
      </c>
      <c r="U31" s="403">
        <f t="shared" si="6"/>
        <v>0</v>
      </c>
      <c r="V31" s="403">
        <f t="shared" si="6"/>
        <v>0</v>
      </c>
      <c r="W31" s="403">
        <f t="shared" si="6"/>
        <v>0</v>
      </c>
      <c r="X31" s="403">
        <f t="shared" si="6"/>
        <v>0</v>
      </c>
      <c r="Y31" s="403">
        <f t="shared" si="6"/>
        <v>0</v>
      </c>
      <c r="Z31" s="404">
        <f t="shared" si="6"/>
        <v>0</v>
      </c>
      <c r="AA31" s="405">
        <f t="shared" si="4"/>
        <v>0</v>
      </c>
    </row>
    <row r="32" spans="2:27" ht="24" customHeight="1" x14ac:dyDescent="0.15">
      <c r="B32" s="169">
        <v>5</v>
      </c>
      <c r="C32" s="128"/>
      <c r="D32" s="226"/>
      <c r="E32" s="221" t="s">
        <v>305</v>
      </c>
      <c r="F32" s="437"/>
      <c r="G32" s="409">
        <f t="shared" ref="G32:Z32" si="7">SUM(G33:G35)</f>
        <v>0</v>
      </c>
      <c r="H32" s="409">
        <f t="shared" si="7"/>
        <v>0</v>
      </c>
      <c r="I32" s="409">
        <f t="shared" si="7"/>
        <v>0</v>
      </c>
      <c r="J32" s="409">
        <f t="shared" si="7"/>
        <v>0</v>
      </c>
      <c r="K32" s="409">
        <f t="shared" si="7"/>
        <v>0</v>
      </c>
      <c r="L32" s="409">
        <f t="shared" si="7"/>
        <v>0</v>
      </c>
      <c r="M32" s="409">
        <f t="shared" si="7"/>
        <v>0</v>
      </c>
      <c r="N32" s="409">
        <f t="shared" si="7"/>
        <v>0</v>
      </c>
      <c r="O32" s="409">
        <f t="shared" si="7"/>
        <v>0</v>
      </c>
      <c r="P32" s="409">
        <f t="shared" si="7"/>
        <v>0</v>
      </c>
      <c r="Q32" s="409">
        <f t="shared" si="7"/>
        <v>0</v>
      </c>
      <c r="R32" s="409">
        <f t="shared" si="7"/>
        <v>0</v>
      </c>
      <c r="S32" s="409">
        <f t="shared" si="7"/>
        <v>0</v>
      </c>
      <c r="T32" s="409">
        <f t="shared" si="7"/>
        <v>0</v>
      </c>
      <c r="U32" s="409">
        <f t="shared" si="7"/>
        <v>0</v>
      </c>
      <c r="V32" s="409">
        <f t="shared" si="7"/>
        <v>0</v>
      </c>
      <c r="W32" s="409">
        <f t="shared" si="7"/>
        <v>0</v>
      </c>
      <c r="X32" s="409">
        <f t="shared" si="7"/>
        <v>0</v>
      </c>
      <c r="Y32" s="409">
        <f t="shared" si="7"/>
        <v>0</v>
      </c>
      <c r="Z32" s="410">
        <f t="shared" si="7"/>
        <v>0</v>
      </c>
      <c r="AA32" s="411">
        <f t="shared" si="4"/>
        <v>0</v>
      </c>
    </row>
    <row r="33" spans="2:27" ht="24" customHeight="1" x14ac:dyDescent="0.15">
      <c r="B33" s="169" t="s">
        <v>215</v>
      </c>
      <c r="C33" s="128"/>
      <c r="D33" s="224"/>
      <c r="E33" s="219"/>
      <c r="F33" s="217" t="s">
        <v>222</v>
      </c>
      <c r="G33" s="412">
        <f>+ｱ.燃え殻!$AT$16</f>
        <v>0</v>
      </c>
      <c r="H33" s="412">
        <f>+ｲ.汚泥!$AT$16</f>
        <v>0</v>
      </c>
      <c r="I33" s="412">
        <f>+ｳ.廃油!$AT$16</f>
        <v>0</v>
      </c>
      <c r="J33" s="412">
        <f>+ｴ.廃酸!$AT$16</f>
        <v>0</v>
      </c>
      <c r="K33" s="412">
        <f>+ｵ.廃ｱﾙｶﾘ!$AT$16</f>
        <v>0</v>
      </c>
      <c r="L33" s="412">
        <f>+ｶ.廃ﾌﾟﾗ類!$AT$16</f>
        <v>0</v>
      </c>
      <c r="M33" s="412">
        <f>+ｷ.紙くず!$AT$16</f>
        <v>0</v>
      </c>
      <c r="N33" s="412">
        <f>+ｸ.木くず!$AT$16</f>
        <v>0</v>
      </c>
      <c r="O33" s="412">
        <f>+ｹ.繊維くず!$AT$16</f>
        <v>0</v>
      </c>
      <c r="P33" s="412">
        <f>+ｺ.動植物性残さ!$AT$16</f>
        <v>0</v>
      </c>
      <c r="Q33" s="412">
        <f>+ｻ.動物系固形不要物!$AT$16</f>
        <v>0</v>
      </c>
      <c r="R33" s="412">
        <f>+ｼ.ｺﾞﾑくず!$AT$16</f>
        <v>0</v>
      </c>
      <c r="S33" s="412">
        <f>+ｽ.金属くず!$AT$16</f>
        <v>0</v>
      </c>
      <c r="T33" s="412">
        <f>+ｾ.ｶﾞﾗｽ･ｺﾝｸﾘ･陶磁器くず!$AT$16</f>
        <v>0</v>
      </c>
      <c r="U33" s="412">
        <f>+ｿ.鉱さい!$AT$16</f>
        <v>0</v>
      </c>
      <c r="V33" s="412">
        <f>+ﾀ.がれき類!$AT$16</f>
        <v>0</v>
      </c>
      <c r="W33" s="412">
        <f>+ﾁ.動物のふん尿!$AT$16</f>
        <v>0</v>
      </c>
      <c r="X33" s="412">
        <f>+ﾂ.動物の死体!$AT$16</f>
        <v>0</v>
      </c>
      <c r="Y33" s="412">
        <f>+ﾃ.ばいじん!$AT$16</f>
        <v>0</v>
      </c>
      <c r="Z33" s="413">
        <f>+ﾄ.混合廃棄物その他!$AT$16</f>
        <v>0</v>
      </c>
      <c r="AA33" s="414">
        <f t="shared" si="4"/>
        <v>0</v>
      </c>
    </row>
    <row r="34" spans="2:27" ht="24" customHeight="1" x14ac:dyDescent="0.15">
      <c r="B34" s="169" t="s">
        <v>216</v>
      </c>
      <c r="C34" s="128"/>
      <c r="D34" s="224"/>
      <c r="E34" s="219"/>
      <c r="F34" s="217" t="s">
        <v>301</v>
      </c>
      <c r="G34" s="412">
        <f>+ｱ.燃え殻!$AT$17</f>
        <v>0</v>
      </c>
      <c r="H34" s="412">
        <f>+ｲ.汚泥!$AT$17</f>
        <v>0</v>
      </c>
      <c r="I34" s="412">
        <f>+ｳ.廃油!$AT$17</f>
        <v>0</v>
      </c>
      <c r="J34" s="412">
        <f>+ｴ.廃酸!$AT$17</f>
        <v>0</v>
      </c>
      <c r="K34" s="412">
        <f>+ｵ.廃ｱﾙｶﾘ!$AT$17</f>
        <v>0</v>
      </c>
      <c r="L34" s="412">
        <f>+ｶ.廃ﾌﾟﾗ類!$AT$17</f>
        <v>0</v>
      </c>
      <c r="M34" s="412">
        <f>+ｷ.紙くず!$AT$17</f>
        <v>0</v>
      </c>
      <c r="N34" s="412">
        <f>+ｸ.木くず!$AT$17</f>
        <v>0</v>
      </c>
      <c r="O34" s="412">
        <f>+ｹ.繊維くず!$AT$17</f>
        <v>0</v>
      </c>
      <c r="P34" s="412">
        <f>+ｺ.動植物性残さ!$AT$17</f>
        <v>0</v>
      </c>
      <c r="Q34" s="412">
        <f>+ｻ.動物系固形不要物!$AT$17</f>
        <v>0</v>
      </c>
      <c r="R34" s="412">
        <f>+ｼ.ｺﾞﾑくず!$AT$17</f>
        <v>0</v>
      </c>
      <c r="S34" s="412">
        <f>+ｽ.金属くず!$AT$17</f>
        <v>0</v>
      </c>
      <c r="T34" s="412">
        <f>+ｾ.ｶﾞﾗｽ･ｺﾝｸﾘ･陶磁器くず!$AT$17</f>
        <v>0</v>
      </c>
      <c r="U34" s="412">
        <f>+ｿ.鉱さい!$AT$17</f>
        <v>0</v>
      </c>
      <c r="V34" s="412">
        <f>+ﾀ.がれき類!$AT$17</f>
        <v>0</v>
      </c>
      <c r="W34" s="412">
        <f>+ﾁ.動物のふん尿!$AT$17</f>
        <v>0</v>
      </c>
      <c r="X34" s="412">
        <f>+ﾂ.動物の死体!$AT$17</f>
        <v>0</v>
      </c>
      <c r="Y34" s="412">
        <f>+ﾃ.ばいじん!$AT$17</f>
        <v>0</v>
      </c>
      <c r="Z34" s="413">
        <f>+ﾄ.混合廃棄物その他!$AT$17</f>
        <v>0</v>
      </c>
      <c r="AA34" s="414">
        <f t="shared" si="4"/>
        <v>0</v>
      </c>
    </row>
    <row r="35" spans="2:27" ht="24" customHeight="1" x14ac:dyDescent="0.15">
      <c r="B35" s="169" t="s">
        <v>286</v>
      </c>
      <c r="C35" s="128"/>
      <c r="D35" s="224"/>
      <c r="E35" s="220"/>
      <c r="F35" s="217" t="s">
        <v>300</v>
      </c>
      <c r="G35" s="412">
        <f>+ｱ.燃え殻!$AT$18</f>
        <v>0</v>
      </c>
      <c r="H35" s="412">
        <f>+ｲ.汚泥!$AT$18</f>
        <v>0</v>
      </c>
      <c r="I35" s="412">
        <f>+ｳ.廃油!$AT$18</f>
        <v>0</v>
      </c>
      <c r="J35" s="412">
        <f>+ｴ.廃酸!$AT$18</f>
        <v>0</v>
      </c>
      <c r="K35" s="412">
        <f>+ｵ.廃ｱﾙｶﾘ!$AT$18</f>
        <v>0</v>
      </c>
      <c r="L35" s="412">
        <f>+ｶ.廃ﾌﾟﾗ類!$AT$18</f>
        <v>0</v>
      </c>
      <c r="M35" s="412">
        <f>+ｷ.紙くず!$AT$18</f>
        <v>0</v>
      </c>
      <c r="N35" s="412">
        <f>+ｸ.木くず!$AT$18</f>
        <v>0</v>
      </c>
      <c r="O35" s="412">
        <f>+ｹ.繊維くず!$AT$18</f>
        <v>0</v>
      </c>
      <c r="P35" s="412">
        <f>+ｺ.動植物性残さ!$AT$18</f>
        <v>0</v>
      </c>
      <c r="Q35" s="412">
        <f>+ｻ.動物系固形不要物!$AT$18</f>
        <v>0</v>
      </c>
      <c r="R35" s="412">
        <f>+ｼ.ｺﾞﾑくず!$AT$18</f>
        <v>0</v>
      </c>
      <c r="S35" s="412">
        <f>+ｽ.金属くず!$AT$18</f>
        <v>0</v>
      </c>
      <c r="T35" s="412">
        <f>+ｾ.ｶﾞﾗｽ･ｺﾝｸﾘ･陶磁器くず!$AT$18</f>
        <v>0</v>
      </c>
      <c r="U35" s="412">
        <f>+ｿ.鉱さい!$AT$18</f>
        <v>0</v>
      </c>
      <c r="V35" s="412">
        <f>+ﾀ.がれき類!$AT$18</f>
        <v>0</v>
      </c>
      <c r="W35" s="412">
        <f>+ﾁ.動物のふん尿!$AT$18</f>
        <v>0</v>
      </c>
      <c r="X35" s="412">
        <f>+ﾂ.動物の死体!$AT$18</f>
        <v>0</v>
      </c>
      <c r="Y35" s="412">
        <f>+ﾃ.ばいじん!$AT$18</f>
        <v>0</v>
      </c>
      <c r="Z35" s="413">
        <f>+ﾄ.混合廃棄物その他!$AT$18</f>
        <v>0</v>
      </c>
      <c r="AA35" s="414">
        <f t="shared" si="4"/>
        <v>0</v>
      </c>
    </row>
    <row r="36" spans="2:27" ht="24" customHeight="1" thickBot="1" x14ac:dyDescent="0.2">
      <c r="B36" s="169" t="s">
        <v>287</v>
      </c>
      <c r="C36" s="230"/>
      <c r="D36" s="231"/>
      <c r="E36" s="232" t="s">
        <v>304</v>
      </c>
      <c r="F36" s="435"/>
      <c r="G36" s="415">
        <f>+ｱ.燃え殻!$AN$21</f>
        <v>0</v>
      </c>
      <c r="H36" s="415">
        <f>+ｲ.汚泥!$AN$21</f>
        <v>0</v>
      </c>
      <c r="I36" s="415">
        <f>+ｳ.廃油!$AN$21</f>
        <v>0</v>
      </c>
      <c r="J36" s="415">
        <f>+ｴ.廃酸!$AN$21</f>
        <v>0</v>
      </c>
      <c r="K36" s="415">
        <f>+ｵ.廃ｱﾙｶﾘ!$AN$21</f>
        <v>0</v>
      </c>
      <c r="L36" s="415">
        <f>+ｶ.廃ﾌﾟﾗ類!$AN$21</f>
        <v>0</v>
      </c>
      <c r="M36" s="415">
        <f>+ｷ.紙くず!$AN$21</f>
        <v>0</v>
      </c>
      <c r="N36" s="415">
        <f>+ｸ.木くず!$AN$21</f>
        <v>0</v>
      </c>
      <c r="O36" s="415">
        <f>+ｹ.繊維くず!$AN$21</f>
        <v>0</v>
      </c>
      <c r="P36" s="415">
        <f>+ｺ.動植物性残さ!$AN$21</f>
        <v>0</v>
      </c>
      <c r="Q36" s="415">
        <f>+ｻ.動物系固形不要物!$AN$21</f>
        <v>0</v>
      </c>
      <c r="R36" s="415">
        <f>+ｼ.ｺﾞﾑくず!$AN$21</f>
        <v>0</v>
      </c>
      <c r="S36" s="415">
        <f>+ｽ.金属くず!$AN$21</f>
        <v>0</v>
      </c>
      <c r="T36" s="415">
        <f>+ｾ.ｶﾞﾗｽ･ｺﾝｸﾘ･陶磁器くず!$AN$21</f>
        <v>0</v>
      </c>
      <c r="U36" s="415">
        <f>+ｿ.鉱さい!$AN$21</f>
        <v>0</v>
      </c>
      <c r="V36" s="415">
        <f>+ﾀ.がれき類!$AN$21</f>
        <v>0</v>
      </c>
      <c r="W36" s="415">
        <f>+ﾁ.動物のふん尿!$AN$21</f>
        <v>0</v>
      </c>
      <c r="X36" s="415">
        <f>+ﾂ.動物の死体!$AN$21</f>
        <v>0</v>
      </c>
      <c r="Y36" s="415">
        <f>+ﾃ.ばいじん!$AN$21</f>
        <v>0</v>
      </c>
      <c r="Z36" s="416">
        <f>+ﾄ.混合廃棄物その他!$AN$21</f>
        <v>0</v>
      </c>
      <c r="AA36" s="417">
        <f>SUM(G36:Z36)</f>
        <v>0</v>
      </c>
    </row>
    <row r="37" spans="2:27" ht="24" customHeight="1" x14ac:dyDescent="0.15">
      <c r="B37" s="167"/>
      <c r="C37" s="797" t="s">
        <v>165</v>
      </c>
      <c r="D37" s="127" t="s">
        <v>171</v>
      </c>
      <c r="E37" s="779" t="s">
        <v>223</v>
      </c>
      <c r="F37" s="780"/>
      <c r="G37" s="418">
        <f t="shared" ref="G37:Z37" si="8">+G38+G42</f>
        <v>0</v>
      </c>
      <c r="H37" s="418">
        <f t="shared" si="8"/>
        <v>208</v>
      </c>
      <c r="I37" s="418">
        <f t="shared" si="8"/>
        <v>1.25</v>
      </c>
      <c r="J37" s="418">
        <f t="shared" si="8"/>
        <v>0</v>
      </c>
      <c r="K37" s="418">
        <f t="shared" si="8"/>
        <v>0</v>
      </c>
      <c r="L37" s="418">
        <f t="shared" si="8"/>
        <v>11.2</v>
      </c>
      <c r="M37" s="418">
        <f t="shared" si="8"/>
        <v>8.1</v>
      </c>
      <c r="N37" s="418">
        <f t="shared" si="8"/>
        <v>58.9</v>
      </c>
      <c r="O37" s="418">
        <f t="shared" si="8"/>
        <v>0</v>
      </c>
      <c r="P37" s="418">
        <f t="shared" si="8"/>
        <v>0</v>
      </c>
      <c r="Q37" s="418">
        <f t="shared" si="8"/>
        <v>0</v>
      </c>
      <c r="R37" s="418">
        <f t="shared" si="8"/>
        <v>0</v>
      </c>
      <c r="S37" s="418">
        <f t="shared" si="8"/>
        <v>2</v>
      </c>
      <c r="T37" s="418">
        <f t="shared" si="8"/>
        <v>0</v>
      </c>
      <c r="U37" s="418">
        <f t="shared" si="8"/>
        <v>0</v>
      </c>
      <c r="V37" s="418">
        <f t="shared" si="8"/>
        <v>956.62</v>
      </c>
      <c r="W37" s="418">
        <f t="shared" si="8"/>
        <v>0</v>
      </c>
      <c r="X37" s="418">
        <f t="shared" si="8"/>
        <v>0</v>
      </c>
      <c r="Y37" s="418">
        <f t="shared" si="8"/>
        <v>0</v>
      </c>
      <c r="Z37" s="419">
        <f t="shared" si="8"/>
        <v>67.52</v>
      </c>
      <c r="AA37" s="420">
        <f t="shared" si="4"/>
        <v>1313.59</v>
      </c>
    </row>
    <row r="38" spans="2:27" ht="24" customHeight="1" x14ac:dyDescent="0.15">
      <c r="B38" s="167"/>
      <c r="C38" s="797"/>
      <c r="D38" s="223"/>
      <c r="E38" s="221" t="s">
        <v>302</v>
      </c>
      <c r="F38" s="437"/>
      <c r="G38" s="409">
        <f t="shared" ref="G38:Z38" si="9">SUM(G39:G41)</f>
        <v>0</v>
      </c>
      <c r="H38" s="409">
        <f t="shared" si="9"/>
        <v>208</v>
      </c>
      <c r="I38" s="409">
        <f t="shared" si="9"/>
        <v>1.25</v>
      </c>
      <c r="J38" s="409">
        <f t="shared" si="9"/>
        <v>0</v>
      </c>
      <c r="K38" s="409">
        <f t="shared" si="9"/>
        <v>0</v>
      </c>
      <c r="L38" s="409">
        <f t="shared" si="9"/>
        <v>11.2</v>
      </c>
      <c r="M38" s="409">
        <f t="shared" si="9"/>
        <v>8.1</v>
      </c>
      <c r="N38" s="409">
        <f t="shared" si="9"/>
        <v>58.9</v>
      </c>
      <c r="O38" s="409">
        <f t="shared" si="9"/>
        <v>0</v>
      </c>
      <c r="P38" s="409">
        <f t="shared" si="9"/>
        <v>0</v>
      </c>
      <c r="Q38" s="409">
        <f t="shared" si="9"/>
        <v>0</v>
      </c>
      <c r="R38" s="409">
        <f t="shared" si="9"/>
        <v>0</v>
      </c>
      <c r="S38" s="409">
        <f t="shared" si="9"/>
        <v>2</v>
      </c>
      <c r="T38" s="409">
        <f t="shared" si="9"/>
        <v>0</v>
      </c>
      <c r="U38" s="409">
        <f t="shared" si="9"/>
        <v>0</v>
      </c>
      <c r="V38" s="409">
        <f t="shared" si="9"/>
        <v>956.62</v>
      </c>
      <c r="W38" s="409">
        <f t="shared" si="9"/>
        <v>0</v>
      </c>
      <c r="X38" s="409">
        <f t="shared" si="9"/>
        <v>0</v>
      </c>
      <c r="Y38" s="409">
        <f t="shared" si="9"/>
        <v>0</v>
      </c>
      <c r="Z38" s="410">
        <f t="shared" si="9"/>
        <v>67.52</v>
      </c>
      <c r="AA38" s="411">
        <f t="shared" si="4"/>
        <v>1313.59</v>
      </c>
    </row>
    <row r="39" spans="2:27" ht="24" customHeight="1" x14ac:dyDescent="0.15">
      <c r="B39" s="167"/>
      <c r="C39" s="797"/>
      <c r="D39" s="224"/>
      <c r="E39" s="219"/>
      <c r="F39" s="217" t="s">
        <v>222</v>
      </c>
      <c r="G39" s="412">
        <f>+ｱ.燃え殻!$Z$28</f>
        <v>0</v>
      </c>
      <c r="H39" s="412">
        <f>+ｲ.汚泥!$Z$28</f>
        <v>208</v>
      </c>
      <c r="I39" s="412">
        <f>+ｳ.廃油!$Z$28</f>
        <v>1.1500000000000001</v>
      </c>
      <c r="J39" s="412">
        <f>+ｴ.廃酸!$Z$28</f>
        <v>0</v>
      </c>
      <c r="K39" s="412">
        <f>+ｵ.廃ｱﾙｶﾘ!$Z$28</f>
        <v>0</v>
      </c>
      <c r="L39" s="412">
        <f>+ｶ.廃ﾌﾟﾗ類!$Z$28</f>
        <v>8.6</v>
      </c>
      <c r="M39" s="412">
        <f>+ｷ.紙くず!$Z$28</f>
        <v>7.7</v>
      </c>
      <c r="N39" s="412">
        <f>+ｸ.木くず!$Z$28</f>
        <v>58.699999999999996</v>
      </c>
      <c r="O39" s="412">
        <f>+ｹ.繊維くず!$Z$28</f>
        <v>0</v>
      </c>
      <c r="P39" s="412">
        <f>+ｺ.動植物性残さ!$Z$28</f>
        <v>0</v>
      </c>
      <c r="Q39" s="412">
        <f>+ｻ.動物系固形不要物!$Z$28</f>
        <v>0</v>
      </c>
      <c r="R39" s="412">
        <f>+ｼ.ｺﾞﾑくず!$Z$28</f>
        <v>0</v>
      </c>
      <c r="S39" s="412">
        <f>+ｽ.金属くず!$Z$28</f>
        <v>2</v>
      </c>
      <c r="T39" s="412">
        <f>+ｾ.ｶﾞﾗｽ･ｺﾝｸﾘ･陶磁器くず!$Z$28</f>
        <v>0</v>
      </c>
      <c r="U39" s="412">
        <f>+ｿ.鉱さい!$Z$28</f>
        <v>0</v>
      </c>
      <c r="V39" s="412">
        <f>+ﾀ.がれき類!$Z$28</f>
        <v>956.6</v>
      </c>
      <c r="W39" s="412">
        <f>+ﾁ.動物のふん尿!$Z$28</f>
        <v>0</v>
      </c>
      <c r="X39" s="412">
        <f>+ﾂ.動物の死体!$Z$28</f>
        <v>0</v>
      </c>
      <c r="Y39" s="412">
        <f>+ﾃ.ばいじん!$Z$28</f>
        <v>0</v>
      </c>
      <c r="Z39" s="413">
        <f>+ﾄ.混合廃棄物その他!$Z$28</f>
        <v>66.319999999999993</v>
      </c>
      <c r="AA39" s="414">
        <f t="shared" si="4"/>
        <v>1309.07</v>
      </c>
    </row>
    <row r="40" spans="2:27" ht="24" customHeight="1" x14ac:dyDescent="0.15">
      <c r="B40" s="167"/>
      <c r="C40" s="797"/>
      <c r="D40" s="224"/>
      <c r="E40" s="219"/>
      <c r="F40" s="217" t="s">
        <v>301</v>
      </c>
      <c r="G40" s="412">
        <f>+ｱ.燃え殻!$Z$29</f>
        <v>0</v>
      </c>
      <c r="H40" s="412">
        <f>+ｲ.汚泥!$Z$29</f>
        <v>0</v>
      </c>
      <c r="I40" s="412">
        <f>+ｳ.廃油!$Z$29</f>
        <v>9.9999999999999867E-2</v>
      </c>
      <c r="J40" s="412">
        <f>+ｴ.廃酸!$Z$29</f>
        <v>0</v>
      </c>
      <c r="K40" s="412">
        <f>+ｵ.廃ｱﾙｶﾘ!$Z$29</f>
        <v>0</v>
      </c>
      <c r="L40" s="412">
        <f>+ｶ.廃ﾌﾟﾗ類!$Z$29</f>
        <v>2.5999999999999996</v>
      </c>
      <c r="M40" s="412">
        <f>+ｷ.紙くず!$Z$29</f>
        <v>0.39999999999999947</v>
      </c>
      <c r="N40" s="412">
        <f>+ｸ.木くず!$Z$29</f>
        <v>0.20000000000000284</v>
      </c>
      <c r="O40" s="412">
        <f>+ｹ.繊維くず!$Z$29</f>
        <v>0</v>
      </c>
      <c r="P40" s="412">
        <f>+ｺ.動植物性残さ!$Z$29</f>
        <v>0</v>
      </c>
      <c r="Q40" s="412">
        <f>+ｻ.動物系固形不要物!$Z$29</f>
        <v>0</v>
      </c>
      <c r="R40" s="412">
        <f>+ｼ.ｺﾞﾑくず!$Z$29</f>
        <v>0</v>
      </c>
      <c r="S40" s="412">
        <f>+ｽ.金属くず!$Z$29</f>
        <v>0</v>
      </c>
      <c r="T40" s="412">
        <f>+ｾ.ｶﾞﾗｽ･ｺﾝｸﾘ･陶磁器くず!$Z$29</f>
        <v>0</v>
      </c>
      <c r="U40" s="412">
        <f>+ｿ.鉱さい!$Z$29</f>
        <v>0</v>
      </c>
      <c r="V40" s="412">
        <f>+ﾀ.がれき類!$Z$29</f>
        <v>1.999999999998181E-2</v>
      </c>
      <c r="W40" s="412">
        <f>+ﾁ.動物のふん尿!$Z$29</f>
        <v>0</v>
      </c>
      <c r="X40" s="412">
        <f>+ﾂ.動物の死体!$Z$29</f>
        <v>0</v>
      </c>
      <c r="Y40" s="412">
        <f>+ﾃ.ばいじん!$Z$29</f>
        <v>0</v>
      </c>
      <c r="Z40" s="413">
        <f>+ﾄ.混合廃棄物その他!$Z$29</f>
        <v>1.2000000000000028</v>
      </c>
      <c r="AA40" s="414">
        <f t="shared" si="4"/>
        <v>4.5199999999999863</v>
      </c>
    </row>
    <row r="41" spans="2:27" ht="24" customHeight="1" x14ac:dyDescent="0.15">
      <c r="B41" s="167"/>
      <c r="C41" s="797"/>
      <c r="D41" s="224"/>
      <c r="E41" s="220"/>
      <c r="F41" s="218" t="s">
        <v>300</v>
      </c>
      <c r="G41" s="412">
        <f>+ｱ.燃え殻!$Z$30</f>
        <v>0</v>
      </c>
      <c r="H41" s="412">
        <f>+ｲ.汚泥!$Z$30</f>
        <v>0</v>
      </c>
      <c r="I41" s="412">
        <f>+ｳ.廃油!$Z$30</f>
        <v>0</v>
      </c>
      <c r="J41" s="412">
        <f>+ｴ.廃酸!$Z$30</f>
        <v>0</v>
      </c>
      <c r="K41" s="412">
        <f>+ｵ.廃ｱﾙｶﾘ!$Z$30</f>
        <v>0</v>
      </c>
      <c r="L41" s="412">
        <f>+ｶ.廃ﾌﾟﾗ類!$Z$30</f>
        <v>0</v>
      </c>
      <c r="M41" s="412">
        <f>+ｷ.紙くず!$Z$30</f>
        <v>0</v>
      </c>
      <c r="N41" s="412">
        <f>+ｸ.木くず!$Z$30</f>
        <v>0</v>
      </c>
      <c r="O41" s="412">
        <f>+ｹ.繊維くず!$Z$30</f>
        <v>0</v>
      </c>
      <c r="P41" s="412">
        <f>+ｺ.動植物性残さ!$Z$30</f>
        <v>0</v>
      </c>
      <c r="Q41" s="412">
        <f>+ｻ.動物系固形不要物!$Z$30</f>
        <v>0</v>
      </c>
      <c r="R41" s="412">
        <f>+ｼ.ｺﾞﾑくず!$Z$30</f>
        <v>0</v>
      </c>
      <c r="S41" s="412">
        <f>+ｽ.金属くず!$Z$30</f>
        <v>0</v>
      </c>
      <c r="T41" s="412">
        <f>+ｾ.ｶﾞﾗｽ･ｺﾝｸﾘ･陶磁器くず!$Z$30</f>
        <v>0</v>
      </c>
      <c r="U41" s="412">
        <f>+ｿ.鉱さい!$Z$30</f>
        <v>0</v>
      </c>
      <c r="V41" s="412">
        <f>+ﾀ.がれき類!$Z$30</f>
        <v>0</v>
      </c>
      <c r="W41" s="412">
        <f>+ﾁ.動物のふん尿!$Z$30</f>
        <v>0</v>
      </c>
      <c r="X41" s="412">
        <f>+ﾂ.動物の死体!$Z$30</f>
        <v>0</v>
      </c>
      <c r="Y41" s="412">
        <f>+ﾃ.ばいじん!$Z$30</f>
        <v>0</v>
      </c>
      <c r="Z41" s="413">
        <f>+ﾄ.混合廃棄物その他!$Z$30</f>
        <v>0</v>
      </c>
      <c r="AA41" s="414">
        <f t="shared" si="4"/>
        <v>0</v>
      </c>
    </row>
    <row r="42" spans="2:27" ht="24" customHeight="1" thickBot="1" x14ac:dyDescent="0.2">
      <c r="B42" s="167"/>
      <c r="C42" s="798"/>
      <c r="D42" s="225"/>
      <c r="E42" s="222" t="s">
        <v>303</v>
      </c>
      <c r="F42" s="437"/>
      <c r="G42" s="415">
        <f>+ｱ.燃え殻!$Q$33</f>
        <v>0</v>
      </c>
      <c r="H42" s="415">
        <f>+ｲ.汚泥!$Q$33</f>
        <v>0</v>
      </c>
      <c r="I42" s="415">
        <f>+ｳ.廃油!$Q$33</f>
        <v>0</v>
      </c>
      <c r="J42" s="415">
        <f>+ｴ.廃酸!$Q$33</f>
        <v>0</v>
      </c>
      <c r="K42" s="415">
        <f>+ｵ.廃ｱﾙｶﾘ!$Q$33</f>
        <v>0</v>
      </c>
      <c r="L42" s="415">
        <f>+ｶ.廃ﾌﾟﾗ類!$Q$33</f>
        <v>0</v>
      </c>
      <c r="M42" s="415">
        <f>+ｷ.紙くず!$Q$33</f>
        <v>0</v>
      </c>
      <c r="N42" s="415">
        <f>+ｸ.木くず!$Q$33</f>
        <v>0</v>
      </c>
      <c r="O42" s="415">
        <f>+ｹ.繊維くず!$Q$33</f>
        <v>0</v>
      </c>
      <c r="P42" s="415">
        <f>+ｺ.動植物性残さ!$Q$33</f>
        <v>0</v>
      </c>
      <c r="Q42" s="415">
        <f>+ｻ.動物系固形不要物!$Q$33</f>
        <v>0</v>
      </c>
      <c r="R42" s="415">
        <f>+ｼ.ｺﾞﾑくず!$Q$33</f>
        <v>0</v>
      </c>
      <c r="S42" s="415">
        <f>+ｽ.金属くず!$Q$33</f>
        <v>0</v>
      </c>
      <c r="T42" s="415">
        <f>+ｾ.ｶﾞﾗｽ･ｺﾝｸﾘ･陶磁器くず!$Q$33</f>
        <v>0</v>
      </c>
      <c r="U42" s="415">
        <f>+ｿ.鉱さい!$Q$33</f>
        <v>0</v>
      </c>
      <c r="V42" s="415">
        <f>+ﾀ.がれき類!$Q$33</f>
        <v>0</v>
      </c>
      <c r="W42" s="415">
        <f>+ﾁ.動物のふん尿!$Q$33</f>
        <v>0</v>
      </c>
      <c r="X42" s="415">
        <f>+ﾂ.動物の死体!$Q$33</f>
        <v>0</v>
      </c>
      <c r="Y42" s="415">
        <f>+ﾃ.ばいじん!$Q$33</f>
        <v>0</v>
      </c>
      <c r="Z42" s="416">
        <f>+ﾄ.混合廃棄物その他!$Q$33</f>
        <v>0</v>
      </c>
      <c r="AA42" s="417">
        <f>SUM(G42:Z42)</f>
        <v>0</v>
      </c>
    </row>
    <row r="43" spans="2:27" ht="24" customHeight="1" x14ac:dyDescent="0.15">
      <c r="B43" s="167"/>
      <c r="C43" s="126" t="s">
        <v>224</v>
      </c>
      <c r="D43" s="777" t="s">
        <v>332</v>
      </c>
      <c r="E43" s="777"/>
      <c r="F43" s="778"/>
      <c r="G43" s="421">
        <f>+ｱ.燃え殻!$AK$27</f>
        <v>0</v>
      </c>
      <c r="H43" s="421">
        <f>+ｲ.汚泥!$AK$27</f>
        <v>208</v>
      </c>
      <c r="I43" s="421">
        <f>+ｳ.廃油!$AK$27</f>
        <v>1.3</v>
      </c>
      <c r="J43" s="421">
        <f>+ｴ.廃酸!$AK$27</f>
        <v>0</v>
      </c>
      <c r="K43" s="421">
        <f>+ｵ.廃ｱﾙｶﾘ!$AK$27</f>
        <v>0</v>
      </c>
      <c r="L43" s="421">
        <f>+ｶ.廃ﾌﾟﾗ類!$AK$27</f>
        <v>11.2</v>
      </c>
      <c r="M43" s="421">
        <f>+ｷ.紙くず!$AK$27</f>
        <v>8.1</v>
      </c>
      <c r="N43" s="421">
        <f>+ｸ.木くず!$AK$27</f>
        <v>58.900000000000006</v>
      </c>
      <c r="O43" s="421">
        <f>+ｹ.繊維くず!$AK$27</f>
        <v>0</v>
      </c>
      <c r="P43" s="421">
        <f>+ｺ.動植物性残さ!$AK$27</f>
        <v>0</v>
      </c>
      <c r="Q43" s="421">
        <f>+ｻ.動物系固形不要物!$AK$27</f>
        <v>0</v>
      </c>
      <c r="R43" s="421">
        <f>+ｼ.ｺﾞﾑくず!$AK$27</f>
        <v>0</v>
      </c>
      <c r="S43" s="421">
        <f>+ｽ.金属くず!$AK$27</f>
        <v>2</v>
      </c>
      <c r="T43" s="421">
        <f>+ｾ.ｶﾞﾗｽ･ｺﾝｸﾘ･陶磁器くず!$AK$27</f>
        <v>0</v>
      </c>
      <c r="U43" s="421">
        <f>+ｿ.鉱さい!$AK$27</f>
        <v>0</v>
      </c>
      <c r="V43" s="421">
        <f>+ﾀ.がれき類!$AK$27</f>
        <v>956.6</v>
      </c>
      <c r="W43" s="421">
        <f>+ﾁ.動物のふん尿!$AK$27</f>
        <v>0</v>
      </c>
      <c r="X43" s="421">
        <f>+ﾂ.動物の死体!$AK$27</f>
        <v>0</v>
      </c>
      <c r="Y43" s="421">
        <f>+ﾃ.ばいじん!$AK$27</f>
        <v>0</v>
      </c>
      <c r="Z43" s="422">
        <f>+ﾄ.混合廃棄物その他!$AK$27</f>
        <v>67.5</v>
      </c>
      <c r="AA43" s="423">
        <f t="shared" si="4"/>
        <v>1313.6</v>
      </c>
    </row>
    <row r="44" spans="2:27" ht="24" customHeight="1" x14ac:dyDescent="0.15">
      <c r="B44" s="167"/>
      <c r="C44" s="174"/>
      <c r="D44" s="172" t="s">
        <v>177</v>
      </c>
      <c r="E44" s="794" t="s">
        <v>225</v>
      </c>
      <c r="F44" s="795"/>
      <c r="G44" s="424">
        <f>+ｱ.燃え殻!$AK$30</f>
        <v>0</v>
      </c>
      <c r="H44" s="424">
        <f>+ｲ.汚泥!$AK$30</f>
        <v>0</v>
      </c>
      <c r="I44" s="424">
        <f>+ｳ.廃油!$AK$30</f>
        <v>0</v>
      </c>
      <c r="J44" s="424">
        <f>+ｴ.廃酸!$AK$30</f>
        <v>0</v>
      </c>
      <c r="K44" s="424">
        <f>+ｵ.廃ｱﾙｶﾘ!$AK$30</f>
        <v>0</v>
      </c>
      <c r="L44" s="424">
        <f>+ｶ.廃ﾌﾟﾗ類!$AK$30</f>
        <v>8</v>
      </c>
      <c r="M44" s="424">
        <f>+ｷ.紙くず!$AK$30</f>
        <v>8</v>
      </c>
      <c r="N44" s="424">
        <f>+ｸ.木くず!$AK$30</f>
        <v>7</v>
      </c>
      <c r="O44" s="424">
        <f>+ｹ.繊維くず!$AK$30</f>
        <v>0</v>
      </c>
      <c r="P44" s="424">
        <f>+ｺ.動植物性残さ!$AK$30</f>
        <v>0</v>
      </c>
      <c r="Q44" s="424">
        <f>+ｻ.動物系固形不要物!$AK$30</f>
        <v>0</v>
      </c>
      <c r="R44" s="424">
        <f>+ｼ.ｺﾞﾑくず!$AK$30</f>
        <v>0</v>
      </c>
      <c r="S44" s="424">
        <f>+ｽ.金属くず!$AK$30</f>
        <v>2</v>
      </c>
      <c r="T44" s="424">
        <f>+ｾ.ｶﾞﾗｽ･ｺﾝｸﾘ･陶磁器くず!$AK$30</f>
        <v>0</v>
      </c>
      <c r="U44" s="424">
        <f>+ｿ.鉱さい!$AK$30</f>
        <v>0</v>
      </c>
      <c r="V44" s="424">
        <f>+ﾀ.がれき類!$AK$30</f>
        <v>18</v>
      </c>
      <c r="W44" s="424">
        <f>+ﾁ.動物のふん尿!$AK$30</f>
        <v>0</v>
      </c>
      <c r="X44" s="424">
        <f>+ﾂ.動物の死体!$AK$30</f>
        <v>0</v>
      </c>
      <c r="Y44" s="424">
        <f>+ﾃ.ばいじん!$AK$30</f>
        <v>0</v>
      </c>
      <c r="Z44" s="425">
        <f>+ﾄ.混合廃棄物その他!$AK$30</f>
        <v>3</v>
      </c>
      <c r="AA44" s="426">
        <f t="shared" si="4"/>
        <v>46</v>
      </c>
    </row>
    <row r="45" spans="2:27" ht="24" customHeight="1" x14ac:dyDescent="0.15">
      <c r="B45" s="167"/>
      <c r="C45" s="174"/>
      <c r="D45" s="436" t="s">
        <v>179</v>
      </c>
      <c r="E45" s="787" t="s">
        <v>226</v>
      </c>
      <c r="F45" s="788"/>
      <c r="G45" s="427">
        <f>+ｱ.燃え殻!$AR$24</f>
        <v>0</v>
      </c>
      <c r="H45" s="427">
        <f>+ｲ.汚泥!$AR$24</f>
        <v>208</v>
      </c>
      <c r="I45" s="427">
        <f>+ｳ.廃油!$AR$24</f>
        <v>1.2</v>
      </c>
      <c r="J45" s="427">
        <f>+ｴ.廃酸!$AR$24</f>
        <v>0</v>
      </c>
      <c r="K45" s="427">
        <f>+ｵ.廃ｱﾙｶﾘ!$AR$24</f>
        <v>0</v>
      </c>
      <c r="L45" s="427">
        <f>+ｶ.廃ﾌﾟﾗ類!$AR$24</f>
        <v>8.6</v>
      </c>
      <c r="M45" s="427">
        <f>+ｷ.紙くず!$AR$24</f>
        <v>7.7</v>
      </c>
      <c r="N45" s="427">
        <f>+ｸ.木くず!$AR$24</f>
        <v>58.7</v>
      </c>
      <c r="O45" s="427">
        <f>+ｹ.繊維くず!$AR$24</f>
        <v>0</v>
      </c>
      <c r="P45" s="427">
        <f>+ｺ.動植物性残さ!$AR$24</f>
        <v>0</v>
      </c>
      <c r="Q45" s="427">
        <f>+ｻ.動物系固形不要物!$AR$24</f>
        <v>0</v>
      </c>
      <c r="R45" s="427">
        <f>+ｼ.ｺﾞﾑくず!$AR$24</f>
        <v>0</v>
      </c>
      <c r="S45" s="427">
        <f>+ｽ.金属くず!$AR$24</f>
        <v>2</v>
      </c>
      <c r="T45" s="427">
        <f>+ｾ.ｶﾞﾗｽ･ｺﾝｸﾘ･陶磁器くず!$AR$24</f>
        <v>0</v>
      </c>
      <c r="U45" s="427">
        <f>+ｿ.鉱さい!$AR$24</f>
        <v>0</v>
      </c>
      <c r="V45" s="427">
        <f>+ﾀ.がれき類!$AR$24</f>
        <v>956.6</v>
      </c>
      <c r="W45" s="427">
        <f>+ﾁ.動物のふん尿!$AR$24</f>
        <v>0</v>
      </c>
      <c r="X45" s="427">
        <f>+ﾂ.動物の死体!$AR$24</f>
        <v>0</v>
      </c>
      <c r="Y45" s="427">
        <f>+ﾃ.ばいじん!$AR$24</f>
        <v>0</v>
      </c>
      <c r="Z45" s="428">
        <f>+ﾄ.混合廃棄物その他!$AR$24</f>
        <v>66.3</v>
      </c>
      <c r="AA45" s="429">
        <f t="shared" si="4"/>
        <v>1309.0999999999999</v>
      </c>
    </row>
    <row r="46" spans="2:27" ht="24" customHeight="1" x14ac:dyDescent="0.15">
      <c r="B46" s="167"/>
      <c r="C46" s="174"/>
      <c r="D46" s="438" t="s">
        <v>181</v>
      </c>
      <c r="E46" s="789" t="s">
        <v>418</v>
      </c>
      <c r="F46" s="790"/>
      <c r="G46" s="412">
        <f>+ｱ.燃え殻!$AR$27</f>
        <v>0</v>
      </c>
      <c r="H46" s="412">
        <f>+ｲ.汚泥!$AR$27</f>
        <v>0</v>
      </c>
      <c r="I46" s="412">
        <f>+ｳ.廃油!$AR$27</f>
        <v>0</v>
      </c>
      <c r="J46" s="412">
        <f>+ｴ.廃酸!$AR$27</f>
        <v>0</v>
      </c>
      <c r="K46" s="412">
        <f>+ｵ.廃ｱﾙｶﾘ!$AR$27</f>
        <v>0</v>
      </c>
      <c r="L46" s="412">
        <f>+ｶ.廃ﾌﾟﾗ類!$AR$27</f>
        <v>0</v>
      </c>
      <c r="M46" s="412">
        <f>+ｷ.紙くず!$AR$27</f>
        <v>0</v>
      </c>
      <c r="N46" s="412">
        <f>+ｸ.木くず!$AR$27</f>
        <v>0</v>
      </c>
      <c r="O46" s="412">
        <f>+ｹ.繊維くず!$AR$27</f>
        <v>0</v>
      </c>
      <c r="P46" s="412">
        <f>+ｺ.動植物性残さ!$AR$27</f>
        <v>0</v>
      </c>
      <c r="Q46" s="412">
        <f>+ｻ.動物系固形不要物!$AR$27</f>
        <v>0</v>
      </c>
      <c r="R46" s="412">
        <f>+ｼ.ｺﾞﾑくず!$AR$27</f>
        <v>0</v>
      </c>
      <c r="S46" s="412">
        <f>+ｽ.金属くず!$AR$27</f>
        <v>0</v>
      </c>
      <c r="T46" s="412">
        <f>+ｾ.ｶﾞﾗｽ･ｺﾝｸﾘ･陶磁器くず!$AR$27</f>
        <v>0</v>
      </c>
      <c r="U46" s="412">
        <f>+ｿ.鉱さい!$AR$27</f>
        <v>0</v>
      </c>
      <c r="V46" s="412">
        <f>+ﾀ.がれき類!$AR$27</f>
        <v>0</v>
      </c>
      <c r="W46" s="412">
        <f>+ﾁ.動物のふん尿!$AR$27</f>
        <v>0</v>
      </c>
      <c r="X46" s="412">
        <f>+ﾂ.動物の死体!$AR$27</f>
        <v>0</v>
      </c>
      <c r="Y46" s="412">
        <f>+ﾃ.ばいじん!$AR$27</f>
        <v>0</v>
      </c>
      <c r="Z46" s="413">
        <f>+ﾄ.混合廃棄物その他!$AR$27</f>
        <v>0</v>
      </c>
      <c r="AA46" s="414">
        <f t="shared" si="4"/>
        <v>0</v>
      </c>
    </row>
    <row r="47" spans="2:27" ht="26.65" customHeight="1" thickBot="1" x14ac:dyDescent="0.2">
      <c r="B47" s="168"/>
      <c r="C47" s="175"/>
      <c r="D47" s="173" t="s">
        <v>182</v>
      </c>
      <c r="E47" s="775" t="s">
        <v>419</v>
      </c>
      <c r="F47" s="776"/>
      <c r="G47" s="430">
        <f>+ｱ.燃え殻!$AR$31</f>
        <v>0</v>
      </c>
      <c r="H47" s="430">
        <f>+ｲ.汚泥!$AR$31</f>
        <v>0</v>
      </c>
      <c r="I47" s="430">
        <f>+ｳ.廃油!$AR$31</f>
        <v>0</v>
      </c>
      <c r="J47" s="430">
        <f>+ｴ.廃酸!$AR$31</f>
        <v>0</v>
      </c>
      <c r="K47" s="430">
        <f>+ｵ.廃ｱﾙｶﾘ!$AR$31</f>
        <v>0</v>
      </c>
      <c r="L47" s="430">
        <f>+ｶ.廃ﾌﾟﾗ類!$AR$31</f>
        <v>3</v>
      </c>
      <c r="M47" s="430">
        <f>+ｷ.紙くず!$AR$31</f>
        <v>3</v>
      </c>
      <c r="N47" s="430">
        <f>+ｸ.木くず!$AR$31</f>
        <v>5</v>
      </c>
      <c r="O47" s="430">
        <f>+ｹ.繊維くず!$AR$31</f>
        <v>0</v>
      </c>
      <c r="P47" s="430">
        <f>+ｺ.動植物性残さ!$AR$31</f>
        <v>0</v>
      </c>
      <c r="Q47" s="430">
        <f>+ｻ.動物系固形不要物!$AR$31</f>
        <v>0</v>
      </c>
      <c r="R47" s="430">
        <f>+ｼ.ｺﾞﾑくず!$AR$31</f>
        <v>0</v>
      </c>
      <c r="S47" s="430">
        <f>+ｽ.金属くず!$AR$31</f>
        <v>0</v>
      </c>
      <c r="T47" s="430">
        <f>+ｾ.ｶﾞﾗｽ･ｺﾝｸﾘ･陶磁器くず!$AR$31</f>
        <v>0</v>
      </c>
      <c r="U47" s="430">
        <f>+ｿ.鉱さい!$AR$31</f>
        <v>0</v>
      </c>
      <c r="V47" s="430">
        <f>+ﾀ.がれき類!$AR$31</f>
        <v>0</v>
      </c>
      <c r="W47" s="430">
        <f>+ﾁ.動物のふん尿!$AR$31</f>
        <v>0</v>
      </c>
      <c r="X47" s="430">
        <f>+ﾂ.動物の死体!$AR$31</f>
        <v>0</v>
      </c>
      <c r="Y47" s="430">
        <f>+ﾃ.ばいじん!$AR$31</f>
        <v>0</v>
      </c>
      <c r="Z47" s="431">
        <f>+ﾄ.混合廃棄物その他!$AR$31</f>
        <v>0</v>
      </c>
      <c r="AA47" s="432">
        <f t="shared" si="4"/>
        <v>11</v>
      </c>
    </row>
    <row r="48" spans="2:27" ht="19.899999999999999" customHeight="1" x14ac:dyDescent="0.15">
      <c r="G48" s="10" t="s">
        <v>98</v>
      </c>
    </row>
    <row r="50" spans="6:27" x14ac:dyDescent="0.15">
      <c r="G50" s="317">
        <f>IF(ｱ.燃え殻!$O$16="エラー！：⑥残さ物量があるのに、④自ら中間処理した量がゼロになっています",1,0)</f>
        <v>0</v>
      </c>
      <c r="H50" s="317">
        <f>IF(ｲ.汚泥!$O$16="エラー！：⑥残さ物量があるのに、④自ら中間処理した量がゼロになっています",1,0)</f>
        <v>0</v>
      </c>
      <c r="I50" s="317">
        <f>IF(ｳ.廃油!$O$16="エラー！：⑥残さ物量があるのに、④自ら中間処理した量がゼロになっています",1,0)</f>
        <v>0</v>
      </c>
      <c r="J50" s="317">
        <f>IF(ｴ.廃酸!$O$16="エラー！：⑥残さ物量があるのに、④自ら中間処理した量がゼロになっています",1,0)</f>
        <v>0</v>
      </c>
      <c r="K50" s="317">
        <f>IF(ｵ.廃ｱﾙｶﾘ!$O$16="エラー！：⑥残さ物量があるのに、④自ら中間処理した量がゼロになっています",1,0)</f>
        <v>0</v>
      </c>
      <c r="L50" s="317">
        <f>IF(ｶ.廃ﾌﾟﾗ類!$O$16="エラー！：⑥残さ物量があるのに、④自ら中間処理した量がゼロになっています",1,0)</f>
        <v>0</v>
      </c>
      <c r="M50" s="317">
        <f>IF(ｷ.紙くず!$O$16="エラー！：⑥残さ物量があるのに、④自ら中間処理した量がゼロになっています",1,0)</f>
        <v>0</v>
      </c>
      <c r="N50" s="317">
        <f>IF(ｸ.木くず!$O$16="エラー！：⑥残さ物量があるのに、④自ら中間処理した量がゼロになっています",1,0)</f>
        <v>0</v>
      </c>
      <c r="O50" s="317">
        <f>IF(ｹ.繊維くず!$O$16="エラー！：⑥残さ物量があるのに、④自ら中間処理した量がゼロになっています",1,0)</f>
        <v>0</v>
      </c>
      <c r="P50" s="317">
        <f>IF(ｺ.動植物性残さ!$O$16="エラー！：⑥残さ物量があるのに、④自ら中間処理した量がゼロになっています",1,0)</f>
        <v>0</v>
      </c>
      <c r="Q50" s="317">
        <f>IF(ｻ.動物系固形不要物!$O$16="エラー！：⑥残さ物量があるのに、④自ら中間処理した量がゼロになっています",1,0)</f>
        <v>0</v>
      </c>
      <c r="R50" s="317">
        <f>IF(ｼ.ｺﾞﾑくず!$O$16="エラー！：⑥残さ物量があるのに、④自ら中間処理した量がゼロになっています",1,0)</f>
        <v>0</v>
      </c>
      <c r="S50" s="317">
        <f>IF(ｽ.金属くず!$O$16="エラー！：⑥残さ物量があるのに、④自ら中間処理した量がゼロになっています",1,0)</f>
        <v>0</v>
      </c>
      <c r="T50" s="317">
        <f>IF(ｾ.ｶﾞﾗｽ･ｺﾝｸﾘ･陶磁器くず!$O$16="エラー！：⑥残さ物量があるのに、④自ら中間処理した量がゼロになっています",1,0)</f>
        <v>0</v>
      </c>
      <c r="U50" s="317">
        <f>IF(ｿ.鉱さい!$O$16="エラー！：⑥残さ物量があるのに、④自ら中間処理した量がゼロになっています",1,0)</f>
        <v>0</v>
      </c>
      <c r="V50" s="317">
        <f>IF(ﾀ.がれき類!$O$16="エラー！：⑥残さ物量があるのに、④自ら中間処理した量がゼロになっています",1,0)</f>
        <v>0</v>
      </c>
      <c r="W50" s="317">
        <f>IF(ﾁ.動物のふん尿!$O$16="エラー！：⑥残さ物量があるのに、④自ら中間処理した量がゼロになっています",1,0)</f>
        <v>0</v>
      </c>
      <c r="X50" s="317">
        <f>IF(ﾂ.動物の死体!$O$16="エラー！：⑥残さ物量があるのに、④自ら中間処理した量がゼロになっています",1,0)</f>
        <v>0</v>
      </c>
      <c r="Y50" s="317">
        <f>IF(ﾃ.ばいじん!$O$16="エラー！：⑥残さ物量があるのに、④自ら中間処理した量がゼロになっています",1,0)</f>
        <v>0</v>
      </c>
      <c r="Z50" s="317">
        <f>IF(ﾄ.混合廃棄物その他!$O$16="エラー！：⑥残さ物量があるのに、④自ら中間処理した量がゼロになっています",1,0)</f>
        <v>0</v>
      </c>
    </row>
    <row r="51" spans="6:27" x14ac:dyDescent="0.15">
      <c r="G51" s="317">
        <f>IF(ｱ.燃え殻!$O$22="エラー !：④の内数である⑤の量が④を超えています",1,0)</f>
        <v>0</v>
      </c>
      <c r="H51" s="317">
        <f>IF(ｲ.汚泥!$O$22="エラー !：④の内数である⑤の量が④を超えています",1,0)</f>
        <v>0</v>
      </c>
      <c r="I51" s="317">
        <f>IF(ｳ.廃油!$O$22="エラー !：④の内数である⑤の量が④を超えています",1,0)</f>
        <v>0</v>
      </c>
      <c r="J51" s="317">
        <f>IF(ｴ.廃酸!$O$22="エラー !：④の内数である⑤の量が④を超えています",1,0)</f>
        <v>0</v>
      </c>
      <c r="K51" s="317">
        <f>IF(ｵ.廃ｱﾙｶﾘ!$O$22="エラー !：④の内数である⑤の量が④を超えています",1,0)</f>
        <v>0</v>
      </c>
      <c r="L51" s="317">
        <f>IF(ｶ.廃ﾌﾟﾗ類!$O$22="エラー !：④の内数である⑤の量が④を超えています",1,0)</f>
        <v>0</v>
      </c>
      <c r="M51" s="317">
        <f>IF(ｷ.紙くず!$O$22="エラー !：④の内数である⑤の量が④を超えています",1,0)</f>
        <v>0</v>
      </c>
      <c r="N51" s="317">
        <f>IF(ｸ.木くず!$O$22="エラー !：④の内数である⑤の量が④を超えています",1,0)</f>
        <v>0</v>
      </c>
      <c r="O51" s="317">
        <f>IF(ｹ.繊維くず!$O$22="エラー !：④の内数である⑤の量が④を超えています",1,0)</f>
        <v>0</v>
      </c>
      <c r="P51" s="317">
        <f>IF(ｺ.動植物性残さ!$O$22="エラー !：④の内数である⑤の量が④を超えています",1,0)</f>
        <v>0</v>
      </c>
      <c r="Q51" s="317">
        <f>IF(ｻ.動物系固形不要物!$O$22="エラー !：④の内数である⑤の量が④を超えています",1,0)</f>
        <v>0</v>
      </c>
      <c r="R51" s="317">
        <f>IF(ｼ.ｺﾞﾑくず!$O$22="エラー !：④の内数である⑤の量が④を超えています",1,0)</f>
        <v>0</v>
      </c>
      <c r="S51" s="317">
        <f>IF(ｽ.金属くず!$O$22="エラー !：④の内数である⑤の量が④を超えています",1,0)</f>
        <v>0</v>
      </c>
      <c r="T51" s="317">
        <f>IF(ｾ.ｶﾞﾗｽ･ｺﾝｸﾘ･陶磁器くず!$O$22="エラー !：④の内数である⑤の量が④を超えています",1,0)</f>
        <v>0</v>
      </c>
      <c r="U51" s="317">
        <f>IF(ｿ.鉱さい!$O$22="エラー !：④の内数である⑤の量が④を超えています",1,0)</f>
        <v>0</v>
      </c>
      <c r="V51" s="317">
        <f>IF(ﾀ.がれき類!$O$22="エラー !：④の内数である⑤の量が④を超えています",1,0)</f>
        <v>0</v>
      </c>
      <c r="W51" s="317">
        <f>IF(ﾁ.動物のふん尿!$O$22="エラー !：④の内数である⑤の量が④を超えています",1,0)</f>
        <v>0</v>
      </c>
      <c r="X51" s="317">
        <f>IF(ﾂ.動物の死体!$O$22="エラー !：④の内数である⑤の量が④を超えています",1,0)</f>
        <v>0</v>
      </c>
      <c r="Y51" s="317">
        <f>IF(ﾃ.ばいじん!$O$22="エラー !：④の内数である⑤の量が④を超えています",1,0)</f>
        <v>0</v>
      </c>
      <c r="Z51" s="317">
        <f>IF(ﾄ.混合廃棄物その他!$O$22="エラー !：④の内数である⑤の量が④を超えています",1,0)</f>
        <v>0</v>
      </c>
    </row>
    <row r="52" spans="6:27" x14ac:dyDescent="0.15">
      <c r="G52" s="317">
        <f>IF(ｱ.燃え殻!$AK$31="エラー !：⑩の内数である⑪の量が⑩を超えています",1,0)</f>
        <v>0</v>
      </c>
      <c r="H52" s="317">
        <f>IF(ｲ.汚泥!$AK$31="エラー !：⑩の内数である⑪の量が⑩を超えています",1,0)</f>
        <v>0</v>
      </c>
      <c r="I52" s="317">
        <f>IF(ｳ.廃油!$AK$31="エラー !：⑩の内数である⑪の量が⑩を超えています",1,0)</f>
        <v>0</v>
      </c>
      <c r="J52" s="317">
        <f>IF(ｴ.廃酸!$AK$31="エラー !：⑩の内数である⑪の量が⑩を超えています",1,0)</f>
        <v>0</v>
      </c>
      <c r="K52" s="317">
        <f>IF(ｵ.廃ｱﾙｶﾘ!$AK$31="エラー !：⑩の内数である⑪の量が⑩を超えています",1,0)</f>
        <v>0</v>
      </c>
      <c r="L52" s="317">
        <f>IF(ｶ.廃ﾌﾟﾗ類!$AK$31="エラー !：⑩の内数である⑪の量が⑩を超えています",1,0)</f>
        <v>0</v>
      </c>
      <c r="M52" s="317">
        <f>IF(ｷ.紙くず!$AK$31="エラー !：⑩の内数である⑪の量が⑩を超えています",1,0)</f>
        <v>0</v>
      </c>
      <c r="N52" s="317">
        <f>IF(ｸ.木くず!$AK$31="エラー !：⑩の内数である⑪の量が⑩を超えています",1,0)</f>
        <v>0</v>
      </c>
      <c r="O52" s="317">
        <f>IF(ｹ.繊維くず!$AK$31="エラー !：⑩の内数である⑪の量が⑩を超えています",1,0)</f>
        <v>0</v>
      </c>
      <c r="P52" s="317">
        <f>IF(ｺ.動植物性残さ!$AK$31="エラー !：⑩の内数である⑪の量が⑩を超えています",1,0)</f>
        <v>0</v>
      </c>
      <c r="Q52" s="317">
        <f>IF(ｻ.動物系固形不要物!$AK$31="エラー !：⑩の内数である⑪の量が⑩を超えています",1,0)</f>
        <v>0</v>
      </c>
      <c r="R52" s="317">
        <f>IF(ｼ.ｺﾞﾑくず!$AK$31="エラー !：⑩の内数である⑪の量が⑩を超えています",1,0)</f>
        <v>0</v>
      </c>
      <c r="S52" s="317">
        <f>IF(ｽ.金属くず!$AK$31="エラー !：⑩の内数である⑪の量が⑩を超えています",1,0)</f>
        <v>0</v>
      </c>
      <c r="T52" s="317">
        <f>IF(ｾ.ｶﾞﾗｽ･ｺﾝｸﾘ･陶磁器くず!$AK$31="エラー !：⑩の内数である⑪の量が⑩を超えています",1,0)</f>
        <v>0</v>
      </c>
      <c r="U52" s="317">
        <f>IF(ｿ.鉱さい!$AK$31="エラー !：⑩の内数である⑪の量が⑩を超えています",1,0)</f>
        <v>0</v>
      </c>
      <c r="V52" s="317">
        <f>IF(ﾀ.がれき類!$AK$31="エラー !：⑩の内数である⑪の量が⑩を超えています",1,0)</f>
        <v>0</v>
      </c>
      <c r="W52" s="317">
        <f>IF(ﾁ.動物のふん尿!$AK$31="エラー !：⑩の内数である⑪の量が⑩を超えています",1,0)</f>
        <v>0</v>
      </c>
      <c r="X52" s="317">
        <f>IF(ﾂ.動物の死体!$AK$31="エラー !：⑩の内数である⑪の量が⑩を超えています",1,0)</f>
        <v>0</v>
      </c>
      <c r="Y52" s="317">
        <f>IF(ﾃ.ばいじん!$AK$31="エラー !：⑩の内数である⑪の量が⑩を超えています",1,0)</f>
        <v>0</v>
      </c>
      <c r="Z52" s="317">
        <f>IF(ﾄ.混合廃棄物その他!$AK$31="エラー !：⑩の内数である⑪の量が⑩を超えています",1,0)</f>
        <v>0</v>
      </c>
    </row>
    <row r="53" spans="6:27" x14ac:dyDescent="0.15">
      <c r="G53" s="317">
        <f>IF(ｱ.燃え殻!$AR$28="エラー !：⑩の内数である⑬の量が⑩を超えています",1,0)</f>
        <v>0</v>
      </c>
      <c r="H53" s="317">
        <f>IF(ｲ.汚泥!$AR$28="エラー !：⑩の内数である⑬の量が⑩を超えています",1,0)</f>
        <v>0</v>
      </c>
      <c r="I53" s="317">
        <f>IF(ｳ.廃油!$AR$28="エラー !：⑩の内数である⑬の量が⑩を超えています",1,0)</f>
        <v>0</v>
      </c>
      <c r="J53" s="317">
        <f>IF(ｴ.廃酸!$AR$28="エラー !：⑩の内数である⑬の量が⑩を超えています",1,0)</f>
        <v>0</v>
      </c>
      <c r="K53" s="317">
        <f>IF(ｵ.廃ｱﾙｶﾘ!$AR$28="エラー !：⑩の内数である⑬の量が⑩を超えています",1,0)</f>
        <v>0</v>
      </c>
      <c r="L53" s="317">
        <f>IF(ｶ.廃ﾌﾟﾗ類!$AR$28="エラー !：⑩の内数である⑬の量が⑩を超えています",1,0)</f>
        <v>0</v>
      </c>
      <c r="M53" s="317">
        <f>IF(ｷ.紙くず!$AR$28="エラー !：⑩の内数である⑬の量が⑩を超えています",1,0)</f>
        <v>0</v>
      </c>
      <c r="N53" s="317">
        <f>IF(ｸ.木くず!$AR$28="エラー !：⑩の内数である⑬の量が⑩を超えています",1,0)</f>
        <v>0</v>
      </c>
      <c r="O53" s="317">
        <f>IF(ｹ.繊維くず!$AR$28="エラー !：⑩の内数である⑬の量が⑩を超えています",1,0)</f>
        <v>0</v>
      </c>
      <c r="P53" s="317">
        <f>IF(ｺ.動植物性残さ!$AR$28="エラー !：⑩の内数である⑬の量が⑩を超えています",1,0)</f>
        <v>0</v>
      </c>
      <c r="Q53" s="317">
        <f>IF(ｻ.動物系固形不要物!$AR$28="エラー !：⑩の内数である⑬の量が⑩を超えています",1,0)</f>
        <v>0</v>
      </c>
      <c r="R53" s="317">
        <f>IF(ｼ.ｺﾞﾑくず!$AR$28="エラー !：⑩の内数である⑬の量が⑩を超えています",1,0)</f>
        <v>0</v>
      </c>
      <c r="S53" s="317">
        <f>IF(ｽ.金属くず!$AR$28="エラー !：⑩の内数である⑬の量が⑩を超えています",1,0)</f>
        <v>0</v>
      </c>
      <c r="T53" s="317">
        <f>IF(ｾ.ｶﾞﾗｽ･ｺﾝｸﾘ･陶磁器くず!$AR$28="エラー !：⑩の内数である⑬の量が⑩を超えています",1,0)</f>
        <v>0</v>
      </c>
      <c r="U53" s="317">
        <f>IF(ｿ.鉱さい!$AR$28="エラー !：⑩の内数である⑬の量が⑩を超えています",1,0)</f>
        <v>0</v>
      </c>
      <c r="V53" s="317">
        <f>IF(ﾀ.がれき類!$AR$28="エラー !：⑩の内数である⑬の量が⑩を超えています",1,0)</f>
        <v>0</v>
      </c>
      <c r="W53" s="317">
        <f>IF(ﾁ.動物のふん尿!$AR$28="エラー !：⑩の内数である⑬の量が⑩を超えています",1,0)</f>
        <v>0</v>
      </c>
      <c r="X53" s="317">
        <f>IF(ﾂ.動物の死体!$AR$28="エラー !：⑩の内数である⑬の量が⑩を超えています",1,0)</f>
        <v>0</v>
      </c>
      <c r="Y53" s="317">
        <f>IF(ﾃ.ばいじん!$AR$28="エラー !：⑩の内数である⑬の量が⑩を超えています",1,0)</f>
        <v>0</v>
      </c>
      <c r="Z53" s="317">
        <f>IF(ﾄ.混合廃棄物その他!$AR$28="エラー !：⑩の内数である⑬の量が⑩を超えています",1,0)</f>
        <v>0</v>
      </c>
    </row>
    <row r="54" spans="6:27" x14ac:dyDescent="0.15">
      <c r="G54" s="317">
        <f>IF(ｱ.燃え殻!$AR$32="エラー !：⑩の内数である⑭の量が⑩を超えています",1,0)</f>
        <v>0</v>
      </c>
      <c r="H54" s="317">
        <f>IF(ｲ.汚泥!$AR$32="エラー !：⑩の内数である⑭の量が⑩を超えています",1,0)</f>
        <v>0</v>
      </c>
      <c r="I54" s="317">
        <f>IF(ｳ.廃油!$AR$32="エラー !：⑩の内数である⑭の量が⑩を超えています",1,0)</f>
        <v>0</v>
      </c>
      <c r="J54" s="317">
        <f>IF(ｴ.廃酸!$AR$32="エラー !：⑩の内数である⑭の量が⑩を超えています",1,0)</f>
        <v>0</v>
      </c>
      <c r="K54" s="317">
        <f>IF(ｵ.廃ｱﾙｶﾘ!$AR$32="エラー !：⑩の内数である⑭の量が⑩を超えています",1,0)</f>
        <v>0</v>
      </c>
      <c r="L54" s="317">
        <f>IF(ｶ.廃ﾌﾟﾗ類!$AR$32="エラー !：⑩の内数である⑭の量が⑩を超えています",1,0)</f>
        <v>0</v>
      </c>
      <c r="M54" s="317">
        <f>IF(ｷ.紙くず!$AR$32="エラー !：⑩の内数である⑭の量が⑩を超えています",1,0)</f>
        <v>0</v>
      </c>
      <c r="N54" s="317">
        <f>IF(ｸ.木くず!$AR$32="エラー !：⑩の内数である⑭の量が⑩を超えています",1,0)</f>
        <v>0</v>
      </c>
      <c r="O54" s="317">
        <f>IF(ｹ.繊維くず!$AR$32="エラー !：⑩の内数である⑭の量が⑩を超えています",1,0)</f>
        <v>0</v>
      </c>
      <c r="P54" s="317">
        <f>IF(ｺ.動植物性残さ!$AR$32="エラー !：⑩の内数である⑭の量が⑩を超えています",1,0)</f>
        <v>0</v>
      </c>
      <c r="Q54" s="317">
        <f>IF(ｻ.動物系固形不要物!$AR$32="エラー !：⑩の内数である⑭の量が⑩を超えています",1,0)</f>
        <v>0</v>
      </c>
      <c r="R54" s="317">
        <f>IF(ｼ.ｺﾞﾑくず!$AR$32="エラー !：⑩の内数である⑭の量が⑩を超えています",1,0)</f>
        <v>0</v>
      </c>
      <c r="S54" s="317">
        <f>IF(ｽ.金属くず!$AR$32="エラー !：⑩の内数である⑭の量が⑩を超えています",1,0)</f>
        <v>0</v>
      </c>
      <c r="T54" s="317">
        <f>IF(ｾ.ｶﾞﾗｽ･ｺﾝｸﾘ･陶磁器くず!$AR$32="エラー !：⑩の内数である⑭の量が⑩を超えています",1,0)</f>
        <v>0</v>
      </c>
      <c r="U54" s="317">
        <f>IF(ｿ.鉱さい!$AR$32="エラー !：⑩の内数である⑭の量が⑩を超えています",1,0)</f>
        <v>0</v>
      </c>
      <c r="V54" s="317">
        <f>IF(ﾀ.がれき類!$AR$32="エラー !：⑩の内数である⑭の量が⑩を超えています",1,0)</f>
        <v>0</v>
      </c>
      <c r="W54" s="317">
        <f>IF(ﾁ.動物のふん尿!$AR$32="エラー !：⑩の内数である⑭の量が⑩を超えています",1,0)</f>
        <v>0</v>
      </c>
      <c r="X54" s="317">
        <f>IF(ﾂ.動物の死体!$AR$32="エラー !：⑩の内数である⑭の量が⑩を超えています",1,0)</f>
        <v>0</v>
      </c>
      <c r="Y54" s="317">
        <f>IF(ﾃ.ばいじん!$AR$32="エラー !：⑩の内数である⑭の量が⑩を超えています",1,0)</f>
        <v>0</v>
      </c>
      <c r="Z54" s="317">
        <f>IF(ﾄ.混合廃棄物その他!$AR$32="エラー !：⑩の内数である⑭の量が⑩を超えています",1,0)</f>
        <v>0</v>
      </c>
    </row>
    <row r="55" spans="6:27" x14ac:dyDescent="0.15">
      <c r="G55" s="316">
        <f>IF(G9="0",+G19+G20,+G9+G19+G20)</f>
        <v>0</v>
      </c>
      <c r="H55" s="316">
        <f t="shared" ref="H55:Z55" si="10">IF(H9="0",+H19+H20,+H9+H19+H20)</f>
        <v>546.9899999999999</v>
      </c>
      <c r="I55" s="316">
        <f t="shared" si="10"/>
        <v>9.4700000000000006</v>
      </c>
      <c r="J55" s="316">
        <f t="shared" si="10"/>
        <v>0</v>
      </c>
      <c r="K55" s="316">
        <f t="shared" si="10"/>
        <v>0</v>
      </c>
      <c r="L55" s="316">
        <f t="shared" si="10"/>
        <v>118.57924999999994</v>
      </c>
      <c r="M55" s="316">
        <f t="shared" si="10"/>
        <v>38.18</v>
      </c>
      <c r="N55" s="316">
        <f t="shared" si="10"/>
        <v>154.42500000000001</v>
      </c>
      <c r="O55" s="316">
        <f t="shared" si="10"/>
        <v>0</v>
      </c>
      <c r="P55" s="316">
        <f t="shared" si="10"/>
        <v>0</v>
      </c>
      <c r="Q55" s="316">
        <f t="shared" si="10"/>
        <v>0</v>
      </c>
      <c r="R55" s="316">
        <f t="shared" si="10"/>
        <v>0</v>
      </c>
      <c r="S55" s="316">
        <f t="shared" si="10"/>
        <v>30.001999999999992</v>
      </c>
      <c r="T55" s="316">
        <f t="shared" si="10"/>
        <v>14.25</v>
      </c>
      <c r="U55" s="316">
        <f t="shared" si="10"/>
        <v>0</v>
      </c>
      <c r="V55" s="316">
        <f t="shared" si="10"/>
        <v>6854.0900000000056</v>
      </c>
      <c r="W55" s="316">
        <f t="shared" si="10"/>
        <v>0</v>
      </c>
      <c r="X55" s="316">
        <f t="shared" si="10"/>
        <v>0</v>
      </c>
      <c r="Y55" s="316">
        <f t="shared" si="10"/>
        <v>0</v>
      </c>
      <c r="Z55" s="316">
        <f t="shared" si="10"/>
        <v>182.85</v>
      </c>
      <c r="AA55" s="317">
        <f>+AA9+AA19+AA20</f>
        <v>7948.8362500000057</v>
      </c>
    </row>
    <row r="56" spans="6:27" ht="13.5" x14ac:dyDescent="0.15">
      <c r="F56" s="76"/>
    </row>
    <row r="57" spans="6:27" ht="13.5" x14ac:dyDescent="0.15">
      <c r="F57" s="76"/>
    </row>
    <row r="58" spans="6:27" ht="13.5" x14ac:dyDescent="0.15">
      <c r="F58" s="76"/>
    </row>
    <row r="59" spans="6:27" ht="13.5" x14ac:dyDescent="0.15">
      <c r="F59" s="76"/>
    </row>
  </sheetData>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3" zoomScale="115" zoomScaleNormal="115" zoomScaleSheetLayoutView="115" workbookViewId="0">
      <selection activeCell="B4" sqref="B4"/>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334</v>
      </c>
    </row>
    <row r="2" spans="1:23" ht="16.149999999999999" customHeight="1" x14ac:dyDescent="0.15">
      <c r="C2" s="82"/>
    </row>
    <row r="3" spans="1:23" ht="13.9" customHeight="1" thickBot="1" x14ac:dyDescent="0.2">
      <c r="U3" s="103"/>
      <c r="V3" s="103"/>
      <c r="W3" s="103"/>
    </row>
    <row r="4" spans="1:23" ht="13.5" x14ac:dyDescent="0.15">
      <c r="A4" s="22">
        <v>14</v>
      </c>
      <c r="P4" s="562" t="s">
        <v>339</v>
      </c>
      <c r="Q4" s="567" t="s">
        <v>106</v>
      </c>
      <c r="R4" s="568"/>
      <c r="S4" s="569"/>
      <c r="T4" s="337" t="s">
        <v>107</v>
      </c>
      <c r="U4" s="286"/>
      <c r="V4" s="286"/>
    </row>
    <row r="5" spans="1:23" ht="20.100000000000001" customHeight="1" thickBot="1" x14ac:dyDescent="0.2">
      <c r="A5" s="22" t="e">
        <f>+#REF!</f>
        <v>#REF!</v>
      </c>
      <c r="C5" s="22" t="s">
        <v>227</v>
      </c>
      <c r="P5" s="773"/>
      <c r="Q5" s="869" t="str">
        <f>+表紙!Q29</f>
        <v>〇</v>
      </c>
      <c r="R5" s="870"/>
      <c r="S5" s="871"/>
      <c r="T5" s="338" t="str">
        <f>+表紙!T29</f>
        <v xml:space="preserve"> </v>
      </c>
      <c r="U5" s="120"/>
      <c r="V5" s="120"/>
    </row>
    <row r="6" spans="1:23" ht="13.15" customHeight="1" x14ac:dyDescent="0.15">
      <c r="C6" s="570" t="s">
        <v>405</v>
      </c>
      <c r="D6" s="570"/>
      <c r="E6" s="570"/>
      <c r="F6" s="570"/>
      <c r="G6" s="570"/>
      <c r="H6" s="570"/>
      <c r="I6" s="570"/>
      <c r="J6" s="570"/>
      <c r="K6" s="570"/>
      <c r="L6" s="570"/>
      <c r="M6" s="570"/>
      <c r="N6" s="570"/>
      <c r="O6" s="570"/>
      <c r="P6" s="570"/>
      <c r="Q6" s="570"/>
      <c r="R6" s="570"/>
      <c r="S6" s="570"/>
      <c r="T6" s="570"/>
      <c r="U6" s="570"/>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571" t="s">
        <v>85</v>
      </c>
      <c r="D8" s="572"/>
      <c r="E8" s="572"/>
      <c r="F8" s="572"/>
      <c r="G8" s="572"/>
      <c r="H8" s="572"/>
      <c r="I8" s="572"/>
      <c r="J8" s="572"/>
      <c r="K8" s="572"/>
      <c r="L8" s="572"/>
      <c r="M8" s="572"/>
      <c r="N8" s="572"/>
      <c r="O8" s="572"/>
      <c r="P8" s="572"/>
      <c r="Q8" s="572"/>
      <c r="R8" s="572"/>
      <c r="S8" s="572"/>
      <c r="T8" s="572"/>
      <c r="U8" s="573"/>
      <c r="V8" s="21"/>
    </row>
    <row r="9" spans="1:23" ht="12" customHeight="1" x14ac:dyDescent="0.15">
      <c r="C9" s="571"/>
      <c r="D9" s="572"/>
      <c r="E9" s="572"/>
      <c r="F9" s="572"/>
      <c r="G9" s="572"/>
      <c r="H9" s="572"/>
      <c r="I9" s="572"/>
      <c r="J9" s="572"/>
      <c r="K9" s="572"/>
      <c r="L9" s="572"/>
      <c r="M9" s="572"/>
      <c r="N9" s="572"/>
      <c r="O9" s="572"/>
      <c r="P9" s="572"/>
      <c r="Q9" s="572"/>
      <c r="R9" s="572"/>
      <c r="S9" s="572"/>
      <c r="T9" s="572"/>
      <c r="U9" s="573"/>
    </row>
    <row r="10" spans="1:23" ht="10.15" customHeight="1" x14ac:dyDescent="0.15">
      <c r="C10" s="86"/>
      <c r="U10" s="87"/>
    </row>
    <row r="11" spans="1:23" ht="13.5" x14ac:dyDescent="0.15">
      <c r="C11" s="86"/>
      <c r="P11" s="863" t="str">
        <f>+表紙!P35</f>
        <v>令和５年　６月３０日</v>
      </c>
      <c r="Q11" s="864"/>
      <c r="R11" s="864"/>
      <c r="S11" s="864"/>
      <c r="T11" s="865"/>
      <c r="U11" s="277"/>
    </row>
    <row r="12" spans="1:23" ht="13.15" customHeight="1" x14ac:dyDescent="0.15">
      <c r="C12" s="86"/>
      <c r="S12" s="43"/>
      <c r="T12" s="43"/>
      <c r="U12" s="88"/>
    </row>
    <row r="13" spans="1:23" ht="13.5" x14ac:dyDescent="0.15">
      <c r="C13" s="873" t="str">
        <f>+表紙!C37</f>
        <v>横浜市長</v>
      </c>
      <c r="D13" s="874"/>
      <c r="E13" s="874"/>
      <c r="F13" s="874"/>
      <c r="G13" s="23" t="s">
        <v>5</v>
      </c>
      <c r="H13" s="23"/>
      <c r="U13" s="87"/>
    </row>
    <row r="14" spans="1:23" ht="13.15" customHeight="1" x14ac:dyDescent="0.15">
      <c r="C14" s="86"/>
      <c r="U14" s="87"/>
    </row>
    <row r="15" spans="1:23" ht="13.15" customHeight="1" x14ac:dyDescent="0.15">
      <c r="A15" s="22">
        <v>3</v>
      </c>
      <c r="C15" s="86"/>
      <c r="I15" s="79"/>
      <c r="J15" s="79" t="s">
        <v>311</v>
      </c>
      <c r="K15" s="79"/>
      <c r="U15" s="87"/>
    </row>
    <row r="16" spans="1:23" ht="26.25" customHeight="1" x14ac:dyDescent="0.15">
      <c r="C16" s="86"/>
      <c r="I16" s="25"/>
      <c r="J16" s="25" t="s">
        <v>6</v>
      </c>
      <c r="K16" s="25"/>
      <c r="L16" s="872" t="str">
        <f>+表紙!L40</f>
        <v>東京都千代田区内幸町二丁目2番3号</v>
      </c>
      <c r="M16" s="872"/>
      <c r="N16" s="872"/>
      <c r="O16" s="872"/>
      <c r="P16" s="872"/>
      <c r="Q16" s="872"/>
      <c r="R16" s="872"/>
      <c r="S16" s="872"/>
      <c r="T16" s="872"/>
      <c r="U16" s="278"/>
    </row>
    <row r="17" spans="1:21" ht="26.25" customHeight="1" x14ac:dyDescent="0.15">
      <c r="C17" s="86"/>
      <c r="I17" s="25"/>
      <c r="J17" s="25" t="s">
        <v>7</v>
      </c>
      <c r="K17" s="25"/>
      <c r="L17" s="872" t="str">
        <f>+表紙!L41</f>
        <v>ＪＦＥエンジニアリング株式会社
代表取締役社長　大下　元</v>
      </c>
      <c r="M17" s="872"/>
      <c r="N17" s="872"/>
      <c r="O17" s="872"/>
      <c r="P17" s="872"/>
      <c r="Q17" s="872"/>
      <c r="R17" s="872"/>
      <c r="S17" s="872"/>
      <c r="T17" s="872"/>
      <c r="U17" s="278"/>
    </row>
    <row r="18" spans="1:21" x14ac:dyDescent="0.15">
      <c r="C18" s="86"/>
      <c r="L18" s="22" t="s">
        <v>8</v>
      </c>
      <c r="U18" s="87"/>
    </row>
    <row r="19" spans="1:21" x14ac:dyDescent="0.15">
      <c r="C19" s="86"/>
      <c r="L19" s="26"/>
      <c r="M19" s="26" t="s">
        <v>9</v>
      </c>
      <c r="N19" s="26"/>
      <c r="O19" s="877" t="str">
        <f>IF(+表紙!O43="","",+表紙!O43)</f>
        <v>０４５－５０５－７７０３（担当部署）</v>
      </c>
      <c r="P19" s="877"/>
      <c r="Q19" s="877"/>
      <c r="R19" s="877"/>
      <c r="S19" s="877"/>
      <c r="T19" s="877"/>
      <c r="U19" s="279"/>
    </row>
    <row r="20" spans="1:21" x14ac:dyDescent="0.15">
      <c r="C20" s="86"/>
      <c r="L20" s="26"/>
      <c r="M20" s="26"/>
      <c r="N20" s="26"/>
      <c r="U20" s="87"/>
    </row>
    <row r="21" spans="1:21" x14ac:dyDescent="0.15">
      <c r="C21" s="86"/>
      <c r="U21" s="87"/>
    </row>
    <row r="22" spans="1:21" ht="30" customHeight="1" x14ac:dyDescent="0.15">
      <c r="A22" s="22">
        <v>4</v>
      </c>
      <c r="C22" s="866" t="s">
        <v>389</v>
      </c>
      <c r="D22" s="867"/>
      <c r="E22" s="867"/>
      <c r="F22" s="867"/>
      <c r="G22" s="867"/>
      <c r="H22" s="867"/>
      <c r="I22" s="867"/>
      <c r="J22" s="867"/>
      <c r="K22" s="867"/>
      <c r="L22" s="867"/>
      <c r="M22" s="867"/>
      <c r="N22" s="867"/>
      <c r="O22" s="867"/>
      <c r="P22" s="867"/>
      <c r="Q22" s="867"/>
      <c r="R22" s="867"/>
      <c r="S22" s="867"/>
      <c r="T22" s="867"/>
      <c r="U22" s="868"/>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889" t="s">
        <v>10</v>
      </c>
      <c r="D24" s="898"/>
      <c r="E24" s="899"/>
      <c r="F24" s="884" t="str">
        <f>+表紙!F48</f>
        <v>　ＪＦＥエンジニアリング株式会社
　（神奈川県横浜市鶴見区末広町二丁目１番地）</v>
      </c>
      <c r="G24" s="885"/>
      <c r="H24" s="885"/>
      <c r="I24" s="886"/>
      <c r="J24" s="886"/>
      <c r="K24" s="886"/>
      <c r="L24" s="886"/>
      <c r="M24" s="886"/>
      <c r="N24" s="886"/>
      <c r="O24" s="886"/>
      <c r="P24" s="532" t="s">
        <v>105</v>
      </c>
      <c r="Q24" s="533"/>
      <c r="R24" s="533"/>
      <c r="S24" s="533"/>
      <c r="T24" s="533"/>
      <c r="U24" s="558"/>
    </row>
    <row r="25" spans="1:21" ht="21.75" customHeight="1" x14ac:dyDescent="0.15">
      <c r="C25" s="900"/>
      <c r="D25" s="901"/>
      <c r="E25" s="902"/>
      <c r="F25" s="887"/>
      <c r="G25" s="888"/>
      <c r="H25" s="888"/>
      <c r="I25" s="888"/>
      <c r="J25" s="888"/>
      <c r="K25" s="888"/>
      <c r="L25" s="888"/>
      <c r="M25" s="888"/>
      <c r="N25" s="888"/>
      <c r="O25" s="888"/>
      <c r="P25" s="878">
        <f>表紙!P49</f>
        <v>1519</v>
      </c>
      <c r="Q25" s="879"/>
      <c r="R25" s="879"/>
      <c r="S25" s="879"/>
      <c r="T25" s="879"/>
      <c r="U25" s="880"/>
    </row>
    <row r="26" spans="1:21" ht="26.25" customHeight="1" x14ac:dyDescent="0.15">
      <c r="C26" s="889" t="s">
        <v>11</v>
      </c>
      <c r="D26" s="890"/>
      <c r="E26" s="891"/>
      <c r="F26" s="908" t="str">
        <f>+表紙!F50</f>
        <v>神奈川県横浜市 管轄内建設工事（工事現場：横浜市 横浜横須賀道路　釜利谷第二高架橋床版取替工事建設工事 他28件）</v>
      </c>
      <c r="G26" s="909"/>
      <c r="H26" s="909"/>
      <c r="I26" s="909"/>
      <c r="J26" s="909"/>
      <c r="K26" s="909"/>
      <c r="L26" s="909"/>
      <c r="M26" s="909"/>
      <c r="N26" s="335" t="s">
        <v>164</v>
      </c>
      <c r="O26"/>
      <c r="P26"/>
      <c r="Q26" s="903" t="str">
        <f>IF(+表紙!Q50="","",+表紙!Q50)</f>
        <v>０４５－５０５－７７０３（担当部署）</v>
      </c>
      <c r="R26" s="903"/>
      <c r="S26" s="903"/>
      <c r="T26" s="903"/>
      <c r="U26" s="904"/>
    </row>
    <row r="27" spans="1:21" ht="26.25" customHeight="1" x14ac:dyDescent="0.15">
      <c r="C27" s="892"/>
      <c r="D27" s="893"/>
      <c r="E27" s="894"/>
      <c r="F27" s="910"/>
      <c r="G27" s="911"/>
      <c r="H27" s="911"/>
      <c r="I27" s="911"/>
      <c r="J27" s="911"/>
      <c r="K27" s="911"/>
      <c r="L27" s="911"/>
      <c r="M27" s="911"/>
      <c r="N27" s="906" t="str">
        <f>IF(+表紙!N51="","",+表紙!N51)</f>
        <v/>
      </c>
      <c r="O27" s="906"/>
      <c r="P27" s="906"/>
      <c r="Q27" s="906"/>
      <c r="R27" s="906"/>
      <c r="S27" s="906"/>
      <c r="T27" s="906"/>
      <c r="U27" s="907"/>
    </row>
    <row r="28" spans="1:21" ht="26.25" customHeight="1" x14ac:dyDescent="0.15">
      <c r="C28" s="895" t="s">
        <v>228</v>
      </c>
      <c r="D28" s="896"/>
      <c r="E28" s="897"/>
      <c r="F28" s="624" t="str">
        <f>+表紙!F52</f>
        <v>令和 ５ 年 ４ 月 １ 日 ～ 令和 ６ 年 ３ 月 31 日（ １ 年間）</v>
      </c>
      <c r="G28" s="625"/>
      <c r="H28" s="625"/>
      <c r="I28" s="625"/>
      <c r="J28" s="625"/>
      <c r="K28" s="625"/>
      <c r="L28" s="625"/>
      <c r="M28" s="625"/>
      <c r="N28" s="625"/>
      <c r="O28" s="625"/>
      <c r="P28" s="625"/>
      <c r="Q28" s="625"/>
      <c r="R28" s="625"/>
      <c r="S28" s="625"/>
      <c r="T28" s="625"/>
      <c r="U28" s="905"/>
    </row>
    <row r="29" spans="1:21" ht="15" customHeight="1" x14ac:dyDescent="0.15">
      <c r="C29" s="179" t="s">
        <v>413</v>
      </c>
      <c r="D29" s="180"/>
      <c r="E29" s="180"/>
      <c r="F29" s="181"/>
      <c r="G29" s="181"/>
      <c r="H29" s="181"/>
      <c r="I29" s="181"/>
      <c r="J29" s="181"/>
      <c r="K29" s="181"/>
      <c r="L29" s="181"/>
      <c r="M29" s="181"/>
      <c r="N29" s="181"/>
      <c r="O29" s="182"/>
      <c r="P29" s="236"/>
      <c r="Q29" s="236"/>
      <c r="R29" s="236"/>
      <c r="S29" s="191"/>
      <c r="T29" s="191"/>
      <c r="U29" s="291"/>
    </row>
    <row r="30" spans="1:21" ht="45" customHeight="1" x14ac:dyDescent="0.15">
      <c r="C30" s="183"/>
      <c r="D30" s="184" t="s">
        <v>15</v>
      </c>
      <c r="E30" s="188" t="s">
        <v>12</v>
      </c>
      <c r="F30" s="881" t="str">
        <f>+表紙!F54</f>
        <v>Ｄ－建設業</v>
      </c>
      <c r="G30" s="882"/>
      <c r="H30" s="882"/>
      <c r="I30" s="882"/>
      <c r="J30" s="882"/>
      <c r="K30" s="882"/>
      <c r="L30" s="32" t="s">
        <v>41</v>
      </c>
      <c r="M30" s="32"/>
      <c r="N30" s="500" t="str">
        <f>IF(COUNTA(表紙!N54)=1,+表紙!N54,"")</f>
        <v>　0611　一般土木建設工事業</v>
      </c>
      <c r="O30" s="500"/>
      <c r="P30" s="500"/>
      <c r="Q30" s="500"/>
      <c r="R30" s="500"/>
      <c r="S30" s="500"/>
      <c r="T30" s="500"/>
      <c r="U30" s="883"/>
    </row>
    <row r="31" spans="1:21" ht="27" customHeight="1" x14ac:dyDescent="0.15">
      <c r="C31" s="185"/>
      <c r="D31" s="333" t="s">
        <v>17</v>
      </c>
      <c r="E31" s="341" t="s">
        <v>229</v>
      </c>
      <c r="F31" s="594" t="s">
        <v>267</v>
      </c>
      <c r="G31" s="595"/>
      <c r="H31" s="595"/>
      <c r="I31" s="596"/>
      <c r="J31" s="624" t="s">
        <v>270</v>
      </c>
      <c r="K31" s="625"/>
      <c r="L31" s="625"/>
      <c r="M31" s="626"/>
      <c r="N31" s="875" t="str">
        <f>IF(+表紙!N55="","",+表紙!N55)</f>
        <v/>
      </c>
      <c r="O31" s="876"/>
      <c r="P31" s="876"/>
      <c r="Q31" s="876"/>
      <c r="R31" s="876"/>
      <c r="S31" s="30" t="str">
        <f>+表紙!S55</f>
        <v>百万円</v>
      </c>
      <c r="T31" s="292"/>
      <c r="U31" s="235"/>
    </row>
    <row r="32" spans="1:21" ht="27" customHeight="1" x14ac:dyDescent="0.15">
      <c r="C32" s="185"/>
      <c r="D32" s="186"/>
      <c r="E32" s="187"/>
      <c r="F32" s="594" t="s">
        <v>268</v>
      </c>
      <c r="G32" s="595"/>
      <c r="H32" s="595"/>
      <c r="I32" s="596"/>
      <c r="J32" s="624" t="s">
        <v>273</v>
      </c>
      <c r="K32" s="625"/>
      <c r="L32" s="625"/>
      <c r="M32" s="626"/>
      <c r="N32" s="875">
        <f>IF(+表紙!N56="","",+表紙!N56)</f>
        <v>8343</v>
      </c>
      <c r="O32" s="876"/>
      <c r="P32" s="876"/>
      <c r="Q32" s="876"/>
      <c r="R32" s="876"/>
      <c r="S32" s="30" t="str">
        <f>+表紙!S56</f>
        <v>百万円</v>
      </c>
      <c r="T32" s="292"/>
      <c r="U32" s="235"/>
    </row>
    <row r="33" spans="3:21" ht="27" customHeight="1" x14ac:dyDescent="0.15">
      <c r="C33" s="185"/>
      <c r="D33" s="590" t="s">
        <v>310</v>
      </c>
      <c r="E33" s="591"/>
      <c r="F33" s="594" t="s">
        <v>269</v>
      </c>
      <c r="G33" s="595"/>
      <c r="H33" s="595"/>
      <c r="I33" s="596"/>
      <c r="J33" s="624" t="s">
        <v>271</v>
      </c>
      <c r="K33" s="625"/>
      <c r="L33" s="625"/>
      <c r="M33" s="626"/>
      <c r="N33" s="875" t="str">
        <f>IF(+表紙!N57="","",+表紙!N57)</f>
        <v/>
      </c>
      <c r="O33" s="876"/>
      <c r="P33" s="876"/>
      <c r="Q33" s="876"/>
      <c r="R33" s="876"/>
      <c r="S33" s="30" t="str">
        <f>+表紙!S57</f>
        <v>床</v>
      </c>
      <c r="T33" s="292"/>
      <c r="U33" s="235"/>
    </row>
    <row r="34" spans="3:21" ht="27" customHeight="1" x14ac:dyDescent="0.15">
      <c r="C34" s="185"/>
      <c r="D34" s="590"/>
      <c r="E34" s="591"/>
      <c r="F34" s="594" t="str">
        <f>+表紙!F58</f>
        <v>その他の業種</v>
      </c>
      <c r="G34" s="595">
        <f>+表紙!G58</f>
        <v>0</v>
      </c>
      <c r="H34" s="595"/>
      <c r="I34" s="596">
        <f>+表紙!I58</f>
        <v>0</v>
      </c>
      <c r="J34" s="624" t="str">
        <f>+表紙!J58</f>
        <v>売上高</v>
      </c>
      <c r="K34" s="625"/>
      <c r="L34" s="625">
        <f>+表紙!L58</f>
        <v>0</v>
      </c>
      <c r="M34" s="626">
        <f>+表紙!M58</f>
        <v>0</v>
      </c>
      <c r="N34" s="875" t="str">
        <f>IF(+表紙!N58="","",+表紙!N58)</f>
        <v/>
      </c>
      <c r="O34" s="876"/>
      <c r="P34" s="876"/>
      <c r="Q34" s="876"/>
      <c r="R34" s="876"/>
      <c r="S34" s="30" t="str">
        <f>+表紙!S58</f>
        <v>百万円</v>
      </c>
      <c r="T34" s="292"/>
      <c r="U34" s="235"/>
    </row>
    <row r="35" spans="3:21" ht="15" customHeight="1" x14ac:dyDescent="0.15">
      <c r="C35" s="185"/>
      <c r="D35" s="280"/>
      <c r="E35" s="332"/>
      <c r="F35" s="177" t="s">
        <v>341</v>
      </c>
      <c r="G35" s="328"/>
      <c r="H35" s="328"/>
      <c r="I35" s="328"/>
      <c r="J35" s="255"/>
      <c r="K35" s="255"/>
      <c r="L35" s="255"/>
      <c r="M35" s="255"/>
      <c r="N35" s="255"/>
      <c r="O35" s="281"/>
      <c r="P35" s="281"/>
      <c r="Q35" s="281"/>
      <c r="R35" s="281"/>
      <c r="S35" s="293"/>
      <c r="T35" s="293"/>
      <c r="U35" s="282"/>
    </row>
    <row r="36" spans="3:21" ht="28.15" customHeight="1" x14ac:dyDescent="0.15">
      <c r="C36" s="185"/>
      <c r="D36" s="280"/>
      <c r="E36" s="332"/>
      <c r="F36" s="851" t="str">
        <f>IF(+表紙!F60="","",+表紙!F60)</f>
        <v/>
      </c>
      <c r="G36" s="852"/>
      <c r="H36" s="852"/>
      <c r="I36" s="852"/>
      <c r="J36" s="852"/>
      <c r="K36" s="852"/>
      <c r="L36" s="852"/>
      <c r="M36" s="852"/>
      <c r="N36" s="852"/>
      <c r="O36" s="852"/>
      <c r="P36" s="852"/>
      <c r="Q36" s="852"/>
      <c r="R36" s="852"/>
      <c r="S36" s="852"/>
      <c r="T36" s="852"/>
      <c r="U36" s="586"/>
    </row>
    <row r="37" spans="3:21" ht="18" customHeight="1" x14ac:dyDescent="0.15">
      <c r="C37" s="237"/>
      <c r="D37" s="334" t="s">
        <v>21</v>
      </c>
      <c r="E37" s="336" t="s">
        <v>230</v>
      </c>
      <c r="F37" s="813" t="str">
        <f>IF(+表紙!F61="","",+表紙!F61)</f>
        <v>　３,９６１名（令和４年度）</v>
      </c>
      <c r="G37" s="855"/>
      <c r="H37" s="855"/>
      <c r="I37" s="855"/>
      <c r="J37" s="855"/>
      <c r="K37" s="855"/>
      <c r="L37" s="855"/>
      <c r="M37" s="855"/>
      <c r="N37" s="855"/>
      <c r="O37" s="855"/>
      <c r="P37" s="855"/>
      <c r="Q37" s="855"/>
      <c r="R37" s="855"/>
      <c r="S37" s="855"/>
      <c r="T37" s="855"/>
      <c r="U37" s="856"/>
    </row>
    <row r="38" spans="3:21" ht="13.9" customHeight="1" x14ac:dyDescent="0.15">
      <c r="C38" s="237"/>
      <c r="D38" s="367"/>
      <c r="E38" s="341"/>
      <c r="F38" s="834"/>
      <c r="G38" s="835"/>
      <c r="H38" s="835"/>
      <c r="I38" s="835"/>
      <c r="J38" s="835"/>
      <c r="K38" s="835"/>
      <c r="L38" s="835"/>
      <c r="M38" s="835"/>
      <c r="N38" s="835"/>
      <c r="O38" s="835"/>
      <c r="P38" s="835"/>
      <c r="Q38" s="835"/>
      <c r="R38" s="835"/>
      <c r="S38" s="835"/>
      <c r="T38" s="835"/>
      <c r="U38" s="836"/>
    </row>
    <row r="39" spans="3:21" ht="13.9" customHeight="1" x14ac:dyDescent="0.15">
      <c r="C39" s="237"/>
      <c r="D39" s="368" t="s">
        <v>54</v>
      </c>
      <c r="E39" s="479" t="s">
        <v>402</v>
      </c>
      <c r="F39" s="837"/>
      <c r="G39" s="838"/>
      <c r="H39" s="838"/>
      <c r="I39" s="838"/>
      <c r="J39" s="838"/>
      <c r="K39" s="838"/>
      <c r="L39" s="838"/>
      <c r="M39" s="838"/>
      <c r="N39" s="838"/>
      <c r="O39" s="838"/>
      <c r="P39" s="838"/>
      <c r="Q39" s="838"/>
      <c r="R39" s="838"/>
      <c r="S39" s="838"/>
      <c r="T39" s="838"/>
      <c r="U39" s="839"/>
    </row>
    <row r="40" spans="3:21" ht="13.9" customHeight="1" x14ac:dyDescent="0.15">
      <c r="C40" s="237"/>
      <c r="D40" s="368"/>
      <c r="E40" s="630"/>
      <c r="F40" s="837"/>
      <c r="G40" s="838"/>
      <c r="H40" s="838"/>
      <c r="I40" s="838"/>
      <c r="J40" s="838"/>
      <c r="K40" s="838"/>
      <c r="L40" s="838"/>
      <c r="M40" s="838"/>
      <c r="N40" s="838"/>
      <c r="O40" s="838"/>
      <c r="P40" s="838"/>
      <c r="Q40" s="838"/>
      <c r="R40" s="838"/>
      <c r="S40" s="838"/>
      <c r="T40" s="838"/>
      <c r="U40" s="839"/>
    </row>
    <row r="41" spans="3:21" ht="13.9" customHeight="1" x14ac:dyDescent="0.15">
      <c r="C41" s="237"/>
      <c r="D41" s="368"/>
      <c r="E41" s="630"/>
      <c r="F41" s="837"/>
      <c r="G41" s="838"/>
      <c r="H41" s="838"/>
      <c r="I41" s="838"/>
      <c r="J41" s="838"/>
      <c r="K41" s="838"/>
      <c r="L41" s="838"/>
      <c r="M41" s="838"/>
      <c r="N41" s="838"/>
      <c r="O41" s="838"/>
      <c r="P41" s="838"/>
      <c r="Q41" s="838"/>
      <c r="R41" s="838"/>
      <c r="S41" s="838"/>
      <c r="T41" s="838"/>
      <c r="U41" s="839"/>
    </row>
    <row r="42" spans="3:21" ht="13.9" customHeight="1" x14ac:dyDescent="0.15">
      <c r="C42" s="237"/>
      <c r="D42" s="368"/>
      <c r="E42" s="630"/>
      <c r="F42" s="837"/>
      <c r="G42" s="838"/>
      <c r="H42" s="838"/>
      <c r="I42" s="838"/>
      <c r="J42" s="838"/>
      <c r="K42" s="838"/>
      <c r="L42" s="838"/>
      <c r="M42" s="838"/>
      <c r="N42" s="838"/>
      <c r="O42" s="838"/>
      <c r="P42" s="838"/>
      <c r="Q42" s="838"/>
      <c r="R42" s="838"/>
      <c r="S42" s="838"/>
      <c r="T42" s="838"/>
      <c r="U42" s="839"/>
    </row>
    <row r="43" spans="3:21" ht="13.9" customHeight="1" x14ac:dyDescent="0.15">
      <c r="C43" s="237"/>
      <c r="D43" s="631" t="s">
        <v>403</v>
      </c>
      <c r="E43" s="632"/>
      <c r="F43" s="837"/>
      <c r="G43" s="838"/>
      <c r="H43" s="838"/>
      <c r="I43" s="838"/>
      <c r="J43" s="838"/>
      <c r="K43" s="838"/>
      <c r="L43" s="838"/>
      <c r="M43" s="838"/>
      <c r="N43" s="838"/>
      <c r="O43" s="838"/>
      <c r="P43" s="838"/>
      <c r="Q43" s="838"/>
      <c r="R43" s="838"/>
      <c r="S43" s="838"/>
      <c r="T43" s="838"/>
      <c r="U43" s="839"/>
    </row>
    <row r="44" spans="3:21" ht="13.9" customHeight="1" x14ac:dyDescent="0.15">
      <c r="C44" s="237"/>
      <c r="D44" s="633"/>
      <c r="E44" s="632"/>
      <c r="F44" s="837"/>
      <c r="G44" s="838"/>
      <c r="H44" s="838"/>
      <c r="I44" s="838"/>
      <c r="J44" s="838"/>
      <c r="K44" s="838"/>
      <c r="L44" s="838"/>
      <c r="M44" s="838"/>
      <c r="N44" s="838"/>
      <c r="O44" s="838"/>
      <c r="P44" s="838"/>
      <c r="Q44" s="838"/>
      <c r="R44" s="838"/>
      <c r="S44" s="838"/>
      <c r="T44" s="838"/>
      <c r="U44" s="839"/>
    </row>
    <row r="45" spans="3:21" ht="13.9" customHeight="1" x14ac:dyDescent="0.15">
      <c r="C45" s="237"/>
      <c r="D45" s="633"/>
      <c r="E45" s="632"/>
      <c r="F45" s="837"/>
      <c r="G45" s="838"/>
      <c r="H45" s="838"/>
      <c r="I45" s="838"/>
      <c r="J45" s="838"/>
      <c r="K45" s="838"/>
      <c r="L45" s="838"/>
      <c r="M45" s="838"/>
      <c r="N45" s="838"/>
      <c r="O45" s="838"/>
      <c r="P45" s="838"/>
      <c r="Q45" s="838"/>
      <c r="R45" s="838"/>
      <c r="S45" s="838"/>
      <c r="T45" s="838"/>
      <c r="U45" s="839"/>
    </row>
    <row r="46" spans="3:21" ht="13.9" customHeight="1" x14ac:dyDescent="0.15">
      <c r="C46" s="237"/>
      <c r="D46" s="633"/>
      <c r="E46" s="632"/>
      <c r="F46" s="837"/>
      <c r="G46" s="838"/>
      <c r="H46" s="838"/>
      <c r="I46" s="838"/>
      <c r="J46" s="838"/>
      <c r="K46" s="838"/>
      <c r="L46" s="838"/>
      <c r="M46" s="838"/>
      <c r="N46" s="838"/>
      <c r="O46" s="838"/>
      <c r="P46" s="838"/>
      <c r="Q46" s="838"/>
      <c r="R46" s="838"/>
      <c r="S46" s="838"/>
      <c r="T46" s="838"/>
      <c r="U46" s="839"/>
    </row>
    <row r="47" spans="3:21" ht="13.9" customHeight="1" x14ac:dyDescent="0.15">
      <c r="C47" s="237"/>
      <c r="D47" s="633"/>
      <c r="E47" s="632"/>
      <c r="F47" s="837"/>
      <c r="G47" s="838"/>
      <c r="H47" s="838"/>
      <c r="I47" s="838"/>
      <c r="J47" s="838"/>
      <c r="K47" s="838"/>
      <c r="L47" s="838"/>
      <c r="M47" s="838"/>
      <c r="N47" s="838"/>
      <c r="O47" s="838"/>
      <c r="P47" s="838"/>
      <c r="Q47" s="838"/>
      <c r="R47" s="838"/>
      <c r="S47" s="838"/>
      <c r="T47" s="838"/>
      <c r="U47" s="839"/>
    </row>
    <row r="48" spans="3:21" ht="13.9" customHeight="1" x14ac:dyDescent="0.15">
      <c r="C48" s="238"/>
      <c r="D48" s="369"/>
      <c r="E48" s="370"/>
      <c r="F48" s="840"/>
      <c r="G48" s="841"/>
      <c r="H48" s="841"/>
      <c r="I48" s="841"/>
      <c r="J48" s="841"/>
      <c r="K48" s="841"/>
      <c r="L48" s="841"/>
      <c r="M48" s="841"/>
      <c r="N48" s="841"/>
      <c r="O48" s="841"/>
      <c r="P48" s="841"/>
      <c r="Q48" s="841"/>
      <c r="R48" s="841"/>
      <c r="S48" s="841"/>
      <c r="T48" s="841"/>
      <c r="U48" s="842"/>
    </row>
    <row r="49" spans="3:21" ht="13.9" customHeight="1" x14ac:dyDescent="0.15">
      <c r="C49" s="330"/>
      <c r="D49" s="328"/>
      <c r="E49" s="329"/>
      <c r="F49" s="281"/>
      <c r="G49" s="281"/>
      <c r="H49" s="281"/>
      <c r="I49" s="281"/>
      <c r="J49" s="281"/>
      <c r="K49" s="281"/>
      <c r="L49" s="281"/>
      <c r="M49" s="281"/>
      <c r="N49" s="281"/>
      <c r="O49" s="281"/>
      <c r="P49" s="281"/>
      <c r="Q49" s="281"/>
      <c r="R49" s="281"/>
      <c r="S49" s="281"/>
      <c r="T49" s="281"/>
      <c r="U49" s="281"/>
    </row>
    <row r="50" spans="3:21" ht="13.15" customHeight="1" x14ac:dyDescent="0.15">
      <c r="C50" s="480" t="s">
        <v>404</v>
      </c>
      <c r="D50" s="480"/>
      <c r="E50" s="480"/>
      <c r="F50" s="480"/>
      <c r="G50" s="480"/>
      <c r="H50" s="480"/>
      <c r="I50" s="480"/>
      <c r="J50" s="480"/>
      <c r="K50" s="480"/>
      <c r="L50" s="480"/>
      <c r="M50" s="480"/>
      <c r="N50" s="480"/>
      <c r="O50" s="480"/>
      <c r="P50" s="480"/>
      <c r="Q50" s="480"/>
      <c r="R50" s="480"/>
      <c r="S50" s="480"/>
      <c r="T50" s="480"/>
      <c r="U50" s="480"/>
    </row>
    <row r="51" spans="3:21" ht="15" customHeight="1" x14ac:dyDescent="0.15">
      <c r="C51" s="179" t="s">
        <v>231</v>
      </c>
      <c r="D51" s="334"/>
      <c r="E51" s="180"/>
      <c r="F51" s="29"/>
      <c r="G51" s="29"/>
      <c r="H51" s="29"/>
      <c r="I51" s="30"/>
      <c r="J51" s="30"/>
      <c r="K51" s="30"/>
      <c r="L51" s="31"/>
      <c r="M51" s="31"/>
      <c r="N51" s="31"/>
      <c r="O51" s="32"/>
      <c r="P51" s="32"/>
      <c r="Q51" s="32"/>
      <c r="R51" s="32"/>
      <c r="S51" s="30"/>
      <c r="T51" s="30"/>
      <c r="U51" s="33"/>
    </row>
    <row r="52" spans="3:21" ht="15" customHeight="1" x14ac:dyDescent="0.15">
      <c r="C52" s="189"/>
      <c r="D52" s="177" t="s">
        <v>232</v>
      </c>
      <c r="E52" s="178"/>
      <c r="F52" s="34"/>
      <c r="G52" s="34"/>
      <c r="H52" s="34"/>
      <c r="I52" s="35"/>
      <c r="J52" s="35"/>
      <c r="K52" s="35"/>
      <c r="L52" s="36"/>
      <c r="M52" s="36"/>
      <c r="N52" s="36"/>
      <c r="O52" s="37"/>
      <c r="P52" s="37"/>
      <c r="Q52" s="37"/>
      <c r="R52" s="37"/>
      <c r="S52" s="35"/>
      <c r="T52" s="287"/>
      <c r="U52" s="294"/>
    </row>
    <row r="53" spans="3:21" ht="13.9" customHeight="1" x14ac:dyDescent="0.15">
      <c r="C53" s="185"/>
      <c r="D53" s="843"/>
      <c r="E53" s="844"/>
      <c r="F53" s="844"/>
      <c r="G53" s="844"/>
      <c r="H53" s="844"/>
      <c r="I53" s="844"/>
      <c r="J53" s="844"/>
      <c r="K53" s="844"/>
      <c r="L53" s="844"/>
      <c r="M53" s="844"/>
      <c r="N53" s="844"/>
      <c r="O53" s="844"/>
      <c r="P53" s="844"/>
      <c r="Q53" s="844"/>
      <c r="R53" s="844"/>
      <c r="S53" s="844"/>
      <c r="T53" s="844"/>
      <c r="U53" s="845"/>
    </row>
    <row r="54" spans="3:21" ht="13.9" customHeight="1" x14ac:dyDescent="0.15">
      <c r="C54" s="185"/>
      <c r="D54" s="843"/>
      <c r="E54" s="844"/>
      <c r="F54" s="844"/>
      <c r="G54" s="844"/>
      <c r="H54" s="844"/>
      <c r="I54" s="844"/>
      <c r="J54" s="844"/>
      <c r="K54" s="844"/>
      <c r="L54" s="844"/>
      <c r="M54" s="844"/>
      <c r="N54" s="844"/>
      <c r="O54" s="844"/>
      <c r="P54" s="844"/>
      <c r="Q54" s="844"/>
      <c r="R54" s="844"/>
      <c r="S54" s="844"/>
      <c r="T54" s="844"/>
      <c r="U54" s="845"/>
    </row>
    <row r="55" spans="3:21" ht="13.9" customHeight="1" x14ac:dyDescent="0.15">
      <c r="C55" s="185"/>
      <c r="D55" s="843"/>
      <c r="E55" s="844"/>
      <c r="F55" s="844"/>
      <c r="G55" s="844"/>
      <c r="H55" s="844"/>
      <c r="I55" s="844"/>
      <c r="J55" s="844"/>
      <c r="K55" s="844"/>
      <c r="L55" s="844"/>
      <c r="M55" s="844"/>
      <c r="N55" s="844"/>
      <c r="O55" s="844"/>
      <c r="P55" s="844"/>
      <c r="Q55" s="844"/>
      <c r="R55" s="844"/>
      <c r="S55" s="844"/>
      <c r="T55" s="844"/>
      <c r="U55" s="845"/>
    </row>
    <row r="56" spans="3:21" ht="13.9" customHeight="1" x14ac:dyDescent="0.15">
      <c r="C56" s="185"/>
      <c r="D56" s="843"/>
      <c r="E56" s="844"/>
      <c r="F56" s="844"/>
      <c r="G56" s="844"/>
      <c r="H56" s="844"/>
      <c r="I56" s="844"/>
      <c r="J56" s="844"/>
      <c r="K56" s="844"/>
      <c r="L56" s="844"/>
      <c r="M56" s="844"/>
      <c r="N56" s="844"/>
      <c r="O56" s="844"/>
      <c r="P56" s="844"/>
      <c r="Q56" s="844"/>
      <c r="R56" s="844"/>
      <c r="S56" s="844"/>
      <c r="T56" s="844"/>
      <c r="U56" s="845"/>
    </row>
    <row r="57" spans="3:21" ht="13.9" customHeight="1" x14ac:dyDescent="0.15">
      <c r="C57" s="185"/>
      <c r="D57" s="843"/>
      <c r="E57" s="844"/>
      <c r="F57" s="844"/>
      <c r="G57" s="844"/>
      <c r="H57" s="844"/>
      <c r="I57" s="844"/>
      <c r="J57" s="844"/>
      <c r="K57" s="844"/>
      <c r="L57" s="844"/>
      <c r="M57" s="844"/>
      <c r="N57" s="844"/>
      <c r="O57" s="844"/>
      <c r="P57" s="844"/>
      <c r="Q57" s="844"/>
      <c r="R57" s="844"/>
      <c r="S57" s="844"/>
      <c r="T57" s="844"/>
      <c r="U57" s="845"/>
    </row>
    <row r="58" spans="3:21" ht="13.9" customHeight="1" x14ac:dyDescent="0.15">
      <c r="C58" s="185"/>
      <c r="D58" s="843"/>
      <c r="E58" s="844"/>
      <c r="F58" s="844"/>
      <c r="G58" s="844"/>
      <c r="H58" s="844"/>
      <c r="I58" s="844"/>
      <c r="J58" s="844"/>
      <c r="K58" s="844"/>
      <c r="L58" s="844"/>
      <c r="M58" s="844"/>
      <c r="N58" s="844"/>
      <c r="O58" s="844"/>
      <c r="P58" s="844"/>
      <c r="Q58" s="844"/>
      <c r="R58" s="844"/>
      <c r="S58" s="844"/>
      <c r="T58" s="844"/>
      <c r="U58" s="845"/>
    </row>
    <row r="59" spans="3:21" ht="13.9" customHeight="1" x14ac:dyDescent="0.15">
      <c r="C59" s="185"/>
      <c r="D59" s="843"/>
      <c r="E59" s="844"/>
      <c r="F59" s="844"/>
      <c r="G59" s="844"/>
      <c r="H59" s="844"/>
      <c r="I59" s="844"/>
      <c r="J59" s="844"/>
      <c r="K59" s="844"/>
      <c r="L59" s="844"/>
      <c r="M59" s="844"/>
      <c r="N59" s="844"/>
      <c r="O59" s="844"/>
      <c r="P59" s="844"/>
      <c r="Q59" s="844"/>
      <c r="R59" s="844"/>
      <c r="S59" s="844"/>
      <c r="T59" s="844"/>
      <c r="U59" s="845"/>
    </row>
    <row r="60" spans="3:21" ht="13.9" customHeight="1" x14ac:dyDescent="0.15">
      <c r="C60" s="185"/>
      <c r="D60" s="843"/>
      <c r="E60" s="844"/>
      <c r="F60" s="844"/>
      <c r="G60" s="844"/>
      <c r="H60" s="844"/>
      <c r="I60" s="844"/>
      <c r="J60" s="844"/>
      <c r="K60" s="844"/>
      <c r="L60" s="844"/>
      <c r="M60" s="844"/>
      <c r="N60" s="844"/>
      <c r="O60" s="844"/>
      <c r="P60" s="844"/>
      <c r="Q60" s="844"/>
      <c r="R60" s="844"/>
      <c r="S60" s="844"/>
      <c r="T60" s="844"/>
      <c r="U60" s="845"/>
    </row>
    <row r="61" spans="3:21" ht="13.9" customHeight="1" x14ac:dyDescent="0.15">
      <c r="C61" s="185"/>
      <c r="D61" s="843"/>
      <c r="E61" s="844"/>
      <c r="F61" s="844"/>
      <c r="G61" s="844"/>
      <c r="H61" s="844"/>
      <c r="I61" s="844"/>
      <c r="J61" s="844"/>
      <c r="K61" s="844"/>
      <c r="L61" s="844"/>
      <c r="M61" s="844"/>
      <c r="N61" s="844"/>
      <c r="O61" s="844"/>
      <c r="P61" s="844"/>
      <c r="Q61" s="844"/>
      <c r="R61" s="844"/>
      <c r="S61" s="844"/>
      <c r="T61" s="844"/>
      <c r="U61" s="845"/>
    </row>
    <row r="62" spans="3:21" ht="13.9" customHeight="1" x14ac:dyDescent="0.15">
      <c r="C62" s="238"/>
      <c r="D62" s="846"/>
      <c r="E62" s="847"/>
      <c r="F62" s="847"/>
      <c r="G62" s="847"/>
      <c r="H62" s="847"/>
      <c r="I62" s="847"/>
      <c r="J62" s="847"/>
      <c r="K62" s="847"/>
      <c r="L62" s="847"/>
      <c r="M62" s="847"/>
      <c r="N62" s="847"/>
      <c r="O62" s="847"/>
      <c r="P62" s="847"/>
      <c r="Q62" s="847"/>
      <c r="R62" s="847"/>
      <c r="S62" s="847"/>
      <c r="T62" s="847"/>
      <c r="U62" s="848"/>
    </row>
    <row r="63" spans="3:21" ht="15" customHeight="1" x14ac:dyDescent="0.15">
      <c r="C63" s="179" t="s">
        <v>233</v>
      </c>
      <c r="D63" s="334"/>
      <c r="E63" s="180"/>
      <c r="F63" s="29"/>
      <c r="G63" s="29"/>
      <c r="H63" s="29"/>
      <c r="I63" s="30"/>
      <c r="J63" s="30"/>
      <c r="K63" s="30"/>
      <c r="L63" s="31"/>
      <c r="M63" s="31"/>
      <c r="N63" s="31"/>
      <c r="O63" s="32"/>
      <c r="P63" s="32"/>
      <c r="Q63" s="32"/>
      <c r="R63" s="32"/>
      <c r="S63" s="30"/>
      <c r="T63" s="30"/>
      <c r="U63" s="33"/>
    </row>
    <row r="64" spans="3:21" ht="15" customHeight="1" x14ac:dyDescent="0.15">
      <c r="C64" s="849"/>
      <c r="D64" s="532" t="s">
        <v>15</v>
      </c>
      <c r="E64" s="584" t="s">
        <v>234</v>
      </c>
      <c r="F64" s="32" t="s">
        <v>390</v>
      </c>
      <c r="G64" s="239"/>
      <c r="H64" s="239"/>
      <c r="I64" s="30"/>
      <c r="J64" s="30"/>
      <c r="K64" s="30"/>
      <c r="L64" s="31"/>
      <c r="M64" s="31"/>
      <c r="N64" s="31"/>
      <c r="O64" s="32"/>
      <c r="P64" s="32"/>
      <c r="Q64" s="32"/>
      <c r="R64" s="32"/>
      <c r="S64" s="30"/>
      <c r="T64" s="296"/>
      <c r="U64" s="297"/>
    </row>
    <row r="65" spans="1:24" ht="15" customHeight="1" x14ac:dyDescent="0.15">
      <c r="A65" s="22">
        <v>5</v>
      </c>
      <c r="C65" s="850"/>
      <c r="D65" s="610"/>
      <c r="E65" s="585"/>
      <c r="F65" s="177" t="s">
        <v>241</v>
      </c>
      <c r="G65" s="281"/>
      <c r="H65" s="281"/>
      <c r="I65" s="281"/>
      <c r="J65" s="281"/>
      <c r="K65" s="862">
        <f>+表紙!K89</f>
        <v>8</v>
      </c>
      <c r="L65" s="862"/>
      <c r="M65" s="862"/>
      <c r="N65" s="35" t="s">
        <v>40</v>
      </c>
      <c r="O65" s="35"/>
      <c r="P65" s="4"/>
      <c r="Q65" s="857" t="s">
        <v>336</v>
      </c>
      <c r="R65" s="857"/>
      <c r="S65" s="857"/>
      <c r="T65" s="857"/>
      <c r="U65" s="858"/>
      <c r="V65" s="288"/>
      <c r="W65" s="288"/>
    </row>
    <row r="66" spans="1:24" ht="18" customHeight="1" x14ac:dyDescent="0.15">
      <c r="A66" s="22">
        <v>6</v>
      </c>
      <c r="C66" s="850"/>
      <c r="D66" s="610"/>
      <c r="E66" s="585"/>
      <c r="F66" s="183" t="s">
        <v>189</v>
      </c>
      <c r="G66" s="190"/>
      <c r="H66" s="190"/>
      <c r="I66" s="190"/>
      <c r="J66" s="190"/>
      <c r="K66" s="861">
        <f>+表紙!K90</f>
        <v>6635.2462500000101</v>
      </c>
      <c r="L66" s="861"/>
      <c r="M66" s="861"/>
      <c r="N66" s="861"/>
      <c r="O66" s="861"/>
      <c r="P66" s="190" t="s">
        <v>13</v>
      </c>
      <c r="Q66" s="859"/>
      <c r="R66" s="859"/>
      <c r="S66" s="859"/>
      <c r="T66" s="859"/>
      <c r="U66" s="860"/>
      <c r="V66" s="288"/>
      <c r="W66" s="288"/>
      <c r="X66" s="101"/>
    </row>
    <row r="67" spans="1:24" ht="13.9" customHeight="1" x14ac:dyDescent="0.15">
      <c r="C67" s="850"/>
      <c r="D67" s="610"/>
      <c r="E67" s="585"/>
      <c r="F67" s="240"/>
      <c r="G67" s="240"/>
      <c r="H67" s="240"/>
      <c r="I67" s="241"/>
      <c r="J67" s="241"/>
      <c r="K67" s="241"/>
      <c r="L67" s="241"/>
      <c r="M67" s="241"/>
      <c r="N67" s="241"/>
      <c r="O67" s="242"/>
      <c r="P67" s="160"/>
      <c r="Q67" s="160"/>
      <c r="R67" s="160"/>
      <c r="S67" s="160"/>
      <c r="T67" s="160"/>
      <c r="U67" s="243"/>
      <c r="V67" s="244"/>
    </row>
    <row r="68" spans="1:24" ht="18" hidden="1" customHeight="1" x14ac:dyDescent="0.15">
      <c r="C68" s="850"/>
      <c r="D68" s="610"/>
      <c r="E68" s="585"/>
      <c r="F68" s="319"/>
      <c r="G68" s="339"/>
      <c r="H68" s="346"/>
      <c r="I68" s="346"/>
      <c r="J68" s="339"/>
      <c r="K68" s="346"/>
      <c r="L68" s="347"/>
      <c r="M68" s="339"/>
      <c r="N68" s="346"/>
      <c r="O68" s="348"/>
      <c r="P68" s="339"/>
      <c r="Q68" s="346"/>
      <c r="R68" s="348"/>
      <c r="S68" s="833"/>
      <c r="T68" s="833"/>
      <c r="U68" s="349"/>
      <c r="V68" s="161"/>
    </row>
    <row r="69" spans="1:24" ht="15" customHeight="1" x14ac:dyDescent="0.15">
      <c r="C69" s="850"/>
      <c r="D69" s="610"/>
      <c r="E69" s="585"/>
      <c r="F69" s="177" t="s">
        <v>235</v>
      </c>
      <c r="G69" s="245"/>
      <c r="H69" s="245"/>
      <c r="I69" s="35"/>
      <c r="J69" s="35"/>
      <c r="K69" s="35"/>
      <c r="L69" s="36"/>
      <c r="M69" s="36"/>
      <c r="N69" s="36"/>
      <c r="O69" s="37"/>
      <c r="P69" s="37"/>
      <c r="Q69" s="37"/>
      <c r="R69" s="37"/>
      <c r="S69" s="35"/>
      <c r="T69" s="35"/>
      <c r="U69" s="38"/>
      <c r="V69" s="176"/>
    </row>
    <row r="70" spans="1:24" ht="13.9" customHeight="1" x14ac:dyDescent="0.15">
      <c r="C70" s="850"/>
      <c r="D70" s="610"/>
      <c r="E70" s="585"/>
      <c r="F70" s="807" t="str">
        <f>IF(COUNTA(表紙!F94)=1,+表紙!F94,"")</f>
        <v>別紙のとおり</v>
      </c>
      <c r="G70" s="808"/>
      <c r="H70" s="808"/>
      <c r="I70" s="808"/>
      <c r="J70" s="808"/>
      <c r="K70" s="808"/>
      <c r="L70" s="808"/>
      <c r="M70" s="808"/>
      <c r="N70" s="808"/>
      <c r="O70" s="808"/>
      <c r="P70" s="808"/>
      <c r="Q70" s="808"/>
      <c r="R70" s="808"/>
      <c r="S70" s="808"/>
      <c r="T70" s="808"/>
      <c r="U70" s="809"/>
      <c r="V70" s="161"/>
    </row>
    <row r="71" spans="1:24" ht="13.9" customHeight="1" x14ac:dyDescent="0.15">
      <c r="C71" s="342"/>
      <c r="D71" s="610"/>
      <c r="E71" s="585"/>
      <c r="F71" s="807"/>
      <c r="G71" s="808"/>
      <c r="H71" s="808"/>
      <c r="I71" s="808"/>
      <c r="J71" s="808"/>
      <c r="K71" s="808"/>
      <c r="L71" s="808"/>
      <c r="M71" s="808"/>
      <c r="N71" s="808"/>
      <c r="O71" s="808"/>
      <c r="P71" s="808"/>
      <c r="Q71" s="808"/>
      <c r="R71" s="808"/>
      <c r="S71" s="808"/>
      <c r="T71" s="808"/>
      <c r="U71" s="809"/>
      <c r="V71" s="161"/>
    </row>
    <row r="72" spans="1:24" ht="13.9" customHeight="1" x14ac:dyDescent="0.15">
      <c r="C72" s="342"/>
      <c r="D72" s="610"/>
      <c r="E72" s="585"/>
      <c r="F72" s="807"/>
      <c r="G72" s="808"/>
      <c r="H72" s="808"/>
      <c r="I72" s="808"/>
      <c r="J72" s="808"/>
      <c r="K72" s="808"/>
      <c r="L72" s="808"/>
      <c r="M72" s="808"/>
      <c r="N72" s="808"/>
      <c r="O72" s="808"/>
      <c r="P72" s="808"/>
      <c r="Q72" s="808"/>
      <c r="R72" s="808"/>
      <c r="S72" s="808"/>
      <c r="T72" s="808"/>
      <c r="U72" s="809"/>
      <c r="V72" s="161"/>
    </row>
    <row r="73" spans="1:24" ht="13.9" customHeight="1" x14ac:dyDescent="0.15">
      <c r="C73" s="342"/>
      <c r="D73" s="610"/>
      <c r="E73" s="585"/>
      <c r="F73" s="807"/>
      <c r="G73" s="808"/>
      <c r="H73" s="808"/>
      <c r="I73" s="808"/>
      <c r="J73" s="808"/>
      <c r="K73" s="808"/>
      <c r="L73" s="808"/>
      <c r="M73" s="808"/>
      <c r="N73" s="808"/>
      <c r="O73" s="808"/>
      <c r="P73" s="808"/>
      <c r="Q73" s="808"/>
      <c r="R73" s="808"/>
      <c r="S73" s="808"/>
      <c r="T73" s="808"/>
      <c r="U73" s="809"/>
      <c r="V73" s="161"/>
    </row>
    <row r="74" spans="1:24" ht="13.9" customHeight="1" x14ac:dyDescent="0.15">
      <c r="C74" s="342"/>
      <c r="D74" s="610"/>
      <c r="E74" s="585"/>
      <c r="F74" s="807"/>
      <c r="G74" s="808"/>
      <c r="H74" s="808"/>
      <c r="I74" s="808"/>
      <c r="J74" s="808"/>
      <c r="K74" s="808"/>
      <c r="L74" s="808"/>
      <c r="M74" s="808"/>
      <c r="N74" s="808"/>
      <c r="O74" s="808"/>
      <c r="P74" s="808"/>
      <c r="Q74" s="808"/>
      <c r="R74" s="808"/>
      <c r="S74" s="808"/>
      <c r="T74" s="808"/>
      <c r="U74" s="809"/>
      <c r="V74" s="161"/>
    </row>
    <row r="75" spans="1:24" ht="13.5" customHeight="1" x14ac:dyDescent="0.15">
      <c r="C75" s="342"/>
      <c r="D75" s="610"/>
      <c r="E75" s="585"/>
      <c r="F75" s="807"/>
      <c r="G75" s="808"/>
      <c r="H75" s="808"/>
      <c r="I75" s="808"/>
      <c r="J75" s="808"/>
      <c r="K75" s="808"/>
      <c r="L75" s="808"/>
      <c r="M75" s="808"/>
      <c r="N75" s="808"/>
      <c r="O75" s="808"/>
      <c r="P75" s="808"/>
      <c r="Q75" s="808"/>
      <c r="R75" s="808"/>
      <c r="S75" s="808"/>
      <c r="T75" s="808"/>
      <c r="U75" s="809"/>
      <c r="V75" s="161"/>
    </row>
    <row r="76" spans="1:24" ht="13.9" customHeight="1" x14ac:dyDescent="0.15">
      <c r="C76" s="342"/>
      <c r="D76" s="610"/>
      <c r="E76" s="585"/>
      <c r="F76" s="807"/>
      <c r="G76" s="808"/>
      <c r="H76" s="808"/>
      <c r="I76" s="808"/>
      <c r="J76" s="808"/>
      <c r="K76" s="808"/>
      <c r="L76" s="808"/>
      <c r="M76" s="808"/>
      <c r="N76" s="808"/>
      <c r="O76" s="808"/>
      <c r="P76" s="808"/>
      <c r="Q76" s="808"/>
      <c r="R76" s="808"/>
      <c r="S76" s="808"/>
      <c r="T76" s="808"/>
      <c r="U76" s="809"/>
      <c r="V76" s="161"/>
    </row>
    <row r="77" spans="1:24" ht="13.9" customHeight="1" x14ac:dyDescent="0.15">
      <c r="C77" s="342"/>
      <c r="D77" s="610"/>
      <c r="E77" s="585"/>
      <c r="F77" s="807"/>
      <c r="G77" s="808"/>
      <c r="H77" s="808"/>
      <c r="I77" s="808"/>
      <c r="J77" s="808"/>
      <c r="K77" s="808"/>
      <c r="L77" s="808"/>
      <c r="M77" s="808"/>
      <c r="N77" s="808"/>
      <c r="O77" s="808"/>
      <c r="P77" s="808"/>
      <c r="Q77" s="808"/>
      <c r="R77" s="808"/>
      <c r="S77" s="808"/>
      <c r="T77" s="808"/>
      <c r="U77" s="809"/>
      <c r="V77" s="161"/>
    </row>
    <row r="78" spans="1:24" ht="13.9" customHeight="1" x14ac:dyDescent="0.15">
      <c r="C78" s="342"/>
      <c r="D78" s="611"/>
      <c r="E78" s="586"/>
      <c r="F78" s="810"/>
      <c r="G78" s="811"/>
      <c r="H78" s="811"/>
      <c r="I78" s="811"/>
      <c r="J78" s="811"/>
      <c r="K78" s="811"/>
      <c r="L78" s="811"/>
      <c r="M78" s="811"/>
      <c r="N78" s="811"/>
      <c r="O78" s="811"/>
      <c r="P78" s="811"/>
      <c r="Q78" s="811"/>
      <c r="R78" s="811"/>
      <c r="S78" s="811"/>
      <c r="T78" s="811"/>
      <c r="U78" s="812"/>
      <c r="V78" s="161"/>
    </row>
    <row r="79" spans="1:24" ht="15" customHeight="1" x14ac:dyDescent="0.15">
      <c r="C79" s="853"/>
      <c r="D79" s="487" t="s">
        <v>17</v>
      </c>
      <c r="E79" s="490" t="s">
        <v>237</v>
      </c>
      <c r="F79" s="295" t="s">
        <v>391</v>
      </c>
      <c r="G79" s="239"/>
      <c r="H79" s="239"/>
      <c r="I79" s="30"/>
      <c r="J79" s="30"/>
      <c r="K79" s="30"/>
      <c r="L79" s="31"/>
      <c r="M79" s="31"/>
      <c r="N79" s="31"/>
      <c r="O79" s="32"/>
      <c r="P79" s="32"/>
      <c r="Q79" s="32"/>
      <c r="R79" s="32"/>
      <c r="S79" s="30"/>
      <c r="T79" s="287"/>
      <c r="U79" s="33"/>
      <c r="V79" s="161"/>
    </row>
    <row r="80" spans="1:24" ht="15" customHeight="1" x14ac:dyDescent="0.15">
      <c r="A80" s="22">
        <v>7</v>
      </c>
      <c r="C80" s="854"/>
      <c r="D80" s="488"/>
      <c r="E80" s="491"/>
      <c r="F80" s="177" t="s">
        <v>241</v>
      </c>
      <c r="G80" s="37"/>
      <c r="H80" s="37"/>
      <c r="I80" s="37"/>
      <c r="J80" s="37"/>
      <c r="K80" s="862">
        <f>+表紙!K104</f>
        <v>7</v>
      </c>
      <c r="L80" s="862"/>
      <c r="M80" s="862"/>
      <c r="N80" s="35" t="s">
        <v>40</v>
      </c>
      <c r="O80" s="35"/>
      <c r="P80" s="4"/>
      <c r="Q80" s="857" t="s">
        <v>337</v>
      </c>
      <c r="R80" s="857"/>
      <c r="S80" s="857"/>
      <c r="T80" s="857"/>
      <c r="U80" s="858"/>
      <c r="V80" s="288"/>
      <c r="W80" s="288"/>
      <c r="X80" s="162"/>
    </row>
    <row r="81" spans="1:24" ht="18" customHeight="1" x14ac:dyDescent="0.15">
      <c r="A81" s="22">
        <v>8</v>
      </c>
      <c r="C81" s="854"/>
      <c r="D81" s="488"/>
      <c r="E81" s="491"/>
      <c r="F81" s="183" t="s">
        <v>189</v>
      </c>
      <c r="G81" s="190"/>
      <c r="H81" s="190"/>
      <c r="I81" s="190"/>
      <c r="J81" s="190"/>
      <c r="K81" s="861">
        <f>+表紙!K105</f>
        <v>1313.59</v>
      </c>
      <c r="L81" s="861"/>
      <c r="M81" s="861"/>
      <c r="N81" s="861"/>
      <c r="O81" s="861"/>
      <c r="P81" s="242" t="s">
        <v>13</v>
      </c>
      <c r="Q81" s="859"/>
      <c r="R81" s="859"/>
      <c r="S81" s="859"/>
      <c r="T81" s="859"/>
      <c r="U81" s="860"/>
      <c r="V81" s="288"/>
      <c r="W81" s="288"/>
      <c r="X81" s="101"/>
    </row>
    <row r="82" spans="1:24" ht="13.9" customHeight="1" x14ac:dyDescent="0.15">
      <c r="C82" s="854"/>
      <c r="D82" s="488"/>
      <c r="E82" s="491"/>
      <c r="F82" s="246"/>
      <c r="G82" s="240"/>
      <c r="H82" s="240"/>
      <c r="I82" s="241"/>
      <c r="J82" s="241"/>
      <c r="K82" s="241"/>
      <c r="L82" s="241"/>
      <c r="M82" s="241"/>
      <c r="N82" s="241"/>
      <c r="O82" s="242"/>
      <c r="P82" s="160"/>
      <c r="Q82" s="160"/>
      <c r="R82" s="160"/>
      <c r="S82" s="160"/>
      <c r="T82" s="160"/>
      <c r="U82" s="243"/>
      <c r="V82" s="101"/>
    </row>
    <row r="83" spans="1:24" ht="18" hidden="1" customHeight="1" x14ac:dyDescent="0.15">
      <c r="A83" s="22">
        <v>9</v>
      </c>
      <c r="C83" s="854"/>
      <c r="D83" s="488"/>
      <c r="E83" s="491"/>
      <c r="F83" s="319"/>
      <c r="G83" s="339"/>
      <c r="H83" s="346"/>
      <c r="I83" s="346"/>
      <c r="J83" s="339"/>
      <c r="K83" s="346"/>
      <c r="L83" s="347"/>
      <c r="M83" s="339"/>
      <c r="N83" s="346"/>
      <c r="O83" s="348"/>
      <c r="P83" s="339"/>
      <c r="Q83" s="346"/>
      <c r="R83" s="348"/>
      <c r="S83" s="833"/>
      <c r="T83" s="833"/>
      <c r="U83" s="349"/>
      <c r="V83" s="161"/>
    </row>
    <row r="84" spans="1:24" ht="15" customHeight="1" x14ac:dyDescent="0.15">
      <c r="C84" s="854"/>
      <c r="D84" s="488"/>
      <c r="E84" s="491"/>
      <c r="F84" s="177" t="s">
        <v>236</v>
      </c>
      <c r="G84" s="245"/>
      <c r="H84" s="245"/>
      <c r="I84" s="35"/>
      <c r="J84" s="35"/>
      <c r="K84" s="35"/>
      <c r="L84" s="36"/>
      <c r="M84" s="36"/>
      <c r="N84" s="36"/>
      <c r="O84" s="37"/>
      <c r="P84" s="37"/>
      <c r="Q84" s="37"/>
      <c r="R84" s="37"/>
      <c r="S84" s="35"/>
      <c r="T84" s="35"/>
      <c r="U84" s="38"/>
      <c r="V84" s="176"/>
    </row>
    <row r="85" spans="1:24" ht="13.9" customHeight="1" x14ac:dyDescent="0.15">
      <c r="C85" s="854"/>
      <c r="D85" s="488"/>
      <c r="E85" s="491"/>
      <c r="F85" s="807" t="str">
        <f>IF(COUNTA(表紙!F109)=1,+表紙!F109,"")</f>
        <v>別紙のとおり</v>
      </c>
      <c r="G85" s="808"/>
      <c r="H85" s="808"/>
      <c r="I85" s="808"/>
      <c r="J85" s="808"/>
      <c r="K85" s="808"/>
      <c r="L85" s="808"/>
      <c r="M85" s="808"/>
      <c r="N85" s="808"/>
      <c r="O85" s="808"/>
      <c r="P85" s="808"/>
      <c r="Q85" s="808"/>
      <c r="R85" s="808"/>
      <c r="S85" s="808"/>
      <c r="T85" s="808"/>
      <c r="U85" s="809"/>
      <c r="V85" s="176"/>
    </row>
    <row r="86" spans="1:24" ht="13.9" customHeight="1" x14ac:dyDescent="0.15">
      <c r="C86" s="343"/>
      <c r="D86" s="488"/>
      <c r="E86" s="491"/>
      <c r="F86" s="807"/>
      <c r="G86" s="808"/>
      <c r="H86" s="808"/>
      <c r="I86" s="808"/>
      <c r="J86" s="808"/>
      <c r="K86" s="808"/>
      <c r="L86" s="808"/>
      <c r="M86" s="808"/>
      <c r="N86" s="808"/>
      <c r="O86" s="808"/>
      <c r="P86" s="808"/>
      <c r="Q86" s="808"/>
      <c r="R86" s="808"/>
      <c r="S86" s="808"/>
      <c r="T86" s="808"/>
      <c r="U86" s="809"/>
      <c r="V86" s="176"/>
    </row>
    <row r="87" spans="1:24" ht="13.9" customHeight="1" x14ac:dyDescent="0.15">
      <c r="C87" s="343"/>
      <c r="D87" s="488"/>
      <c r="E87" s="491"/>
      <c r="F87" s="807"/>
      <c r="G87" s="808"/>
      <c r="H87" s="808"/>
      <c r="I87" s="808"/>
      <c r="J87" s="808"/>
      <c r="K87" s="808"/>
      <c r="L87" s="808"/>
      <c r="M87" s="808"/>
      <c r="N87" s="808"/>
      <c r="O87" s="808"/>
      <c r="P87" s="808"/>
      <c r="Q87" s="808"/>
      <c r="R87" s="808"/>
      <c r="S87" s="808"/>
      <c r="T87" s="808"/>
      <c r="U87" s="809"/>
      <c r="V87" s="176"/>
    </row>
    <row r="88" spans="1:24" ht="13.9" customHeight="1" x14ac:dyDescent="0.15">
      <c r="C88" s="343"/>
      <c r="D88" s="488"/>
      <c r="E88" s="491"/>
      <c r="F88" s="807"/>
      <c r="G88" s="808"/>
      <c r="H88" s="808"/>
      <c r="I88" s="808"/>
      <c r="J88" s="808"/>
      <c r="K88" s="808"/>
      <c r="L88" s="808"/>
      <c r="M88" s="808"/>
      <c r="N88" s="808"/>
      <c r="O88" s="808"/>
      <c r="P88" s="808"/>
      <c r="Q88" s="808"/>
      <c r="R88" s="808"/>
      <c r="S88" s="808"/>
      <c r="T88" s="808"/>
      <c r="U88" s="809"/>
      <c r="V88" s="176"/>
    </row>
    <row r="89" spans="1:24" ht="13.9" customHeight="1" x14ac:dyDescent="0.15">
      <c r="C89" s="343"/>
      <c r="D89" s="488"/>
      <c r="E89" s="491"/>
      <c r="F89" s="807"/>
      <c r="G89" s="808"/>
      <c r="H89" s="808"/>
      <c r="I89" s="808"/>
      <c r="J89" s="808"/>
      <c r="K89" s="808"/>
      <c r="L89" s="808"/>
      <c r="M89" s="808"/>
      <c r="N89" s="808"/>
      <c r="O89" s="808"/>
      <c r="P89" s="808"/>
      <c r="Q89" s="808"/>
      <c r="R89" s="808"/>
      <c r="S89" s="808"/>
      <c r="T89" s="808"/>
      <c r="U89" s="809"/>
      <c r="V89" s="176"/>
    </row>
    <row r="90" spans="1:24" ht="13.9" customHeight="1" x14ac:dyDescent="0.15">
      <c r="C90" s="343"/>
      <c r="D90" s="488"/>
      <c r="E90" s="491"/>
      <c r="F90" s="807"/>
      <c r="G90" s="808"/>
      <c r="H90" s="808"/>
      <c r="I90" s="808"/>
      <c r="J90" s="808"/>
      <c r="K90" s="808"/>
      <c r="L90" s="808"/>
      <c r="M90" s="808"/>
      <c r="N90" s="808"/>
      <c r="O90" s="808"/>
      <c r="P90" s="808"/>
      <c r="Q90" s="808"/>
      <c r="R90" s="808"/>
      <c r="S90" s="808"/>
      <c r="T90" s="808"/>
      <c r="U90" s="809"/>
      <c r="V90" s="176"/>
    </row>
    <row r="91" spans="1:24" ht="13.9" customHeight="1" x14ac:dyDescent="0.15">
      <c r="C91" s="343"/>
      <c r="D91" s="488"/>
      <c r="E91" s="491"/>
      <c r="F91" s="807"/>
      <c r="G91" s="808"/>
      <c r="H91" s="808"/>
      <c r="I91" s="808"/>
      <c r="J91" s="808"/>
      <c r="K91" s="808"/>
      <c r="L91" s="808"/>
      <c r="M91" s="808"/>
      <c r="N91" s="808"/>
      <c r="O91" s="808"/>
      <c r="P91" s="808"/>
      <c r="Q91" s="808"/>
      <c r="R91" s="808"/>
      <c r="S91" s="808"/>
      <c r="T91" s="808"/>
      <c r="U91" s="809"/>
      <c r="V91" s="176"/>
    </row>
    <row r="92" spans="1:24" ht="13.9" customHeight="1" x14ac:dyDescent="0.15">
      <c r="C92" s="343"/>
      <c r="D92" s="488"/>
      <c r="E92" s="491"/>
      <c r="F92" s="807"/>
      <c r="G92" s="808"/>
      <c r="H92" s="808"/>
      <c r="I92" s="808"/>
      <c r="J92" s="808"/>
      <c r="K92" s="808"/>
      <c r="L92" s="808"/>
      <c r="M92" s="808"/>
      <c r="N92" s="808"/>
      <c r="O92" s="808"/>
      <c r="P92" s="808"/>
      <c r="Q92" s="808"/>
      <c r="R92" s="808"/>
      <c r="S92" s="808"/>
      <c r="T92" s="808"/>
      <c r="U92" s="809"/>
      <c r="V92" s="176"/>
    </row>
    <row r="93" spans="1:24" ht="13.9" customHeight="1" x14ac:dyDescent="0.15">
      <c r="C93" s="247"/>
      <c r="D93" s="489"/>
      <c r="E93" s="492"/>
      <c r="F93" s="810"/>
      <c r="G93" s="811"/>
      <c r="H93" s="811"/>
      <c r="I93" s="811"/>
      <c r="J93" s="811"/>
      <c r="K93" s="811"/>
      <c r="L93" s="811"/>
      <c r="M93" s="811"/>
      <c r="N93" s="811"/>
      <c r="O93" s="811"/>
      <c r="P93" s="811"/>
      <c r="Q93" s="811"/>
      <c r="R93" s="811"/>
      <c r="S93" s="811"/>
      <c r="T93" s="811"/>
      <c r="U93" s="812"/>
      <c r="V93" s="176"/>
    </row>
    <row r="94" spans="1:24" ht="15" customHeight="1" x14ac:dyDescent="0.15">
      <c r="C94" s="179" t="s">
        <v>238</v>
      </c>
      <c r="D94" s="248"/>
      <c r="E94" s="249"/>
      <c r="F94" s="250"/>
      <c r="G94" s="250"/>
      <c r="H94" s="250"/>
      <c r="I94" s="251"/>
      <c r="J94" s="251"/>
      <c r="K94" s="251"/>
      <c r="L94" s="251"/>
      <c r="M94" s="251"/>
      <c r="N94" s="251"/>
      <c r="O94" s="251"/>
      <c r="P94" s="251"/>
      <c r="Q94" s="251"/>
      <c r="R94" s="251"/>
      <c r="S94" s="251"/>
      <c r="T94" s="251"/>
      <c r="U94" s="252"/>
      <c r="V94" s="176"/>
    </row>
    <row r="95" spans="1:24" ht="15" customHeight="1" x14ac:dyDescent="0.15">
      <c r="C95" s="227"/>
      <c r="D95" s="487" t="s">
        <v>15</v>
      </c>
      <c r="E95" s="490" t="s">
        <v>234</v>
      </c>
      <c r="F95" s="37" t="s">
        <v>239</v>
      </c>
      <c r="G95" s="245"/>
      <c r="H95" s="245"/>
      <c r="I95" s="253"/>
      <c r="J95" s="253"/>
      <c r="K95" s="253"/>
      <c r="L95" s="253"/>
      <c r="M95" s="253"/>
      <c r="N95" s="253"/>
      <c r="O95" s="253"/>
      <c r="P95" s="253"/>
      <c r="Q95" s="253"/>
      <c r="R95" s="253"/>
      <c r="S95" s="253"/>
      <c r="T95" s="290"/>
      <c r="U95" s="298"/>
      <c r="V95" s="176"/>
    </row>
    <row r="96" spans="1:24" ht="13.9" customHeight="1" x14ac:dyDescent="0.15">
      <c r="C96" s="227"/>
      <c r="D96" s="488"/>
      <c r="E96" s="491"/>
      <c r="F96" s="807" t="str">
        <f>IF(COUNTA(表紙!F120)=1,+表紙!F120,"")</f>
        <v>別紙のとおり</v>
      </c>
      <c r="G96" s="808"/>
      <c r="H96" s="808"/>
      <c r="I96" s="808"/>
      <c r="J96" s="808"/>
      <c r="K96" s="808"/>
      <c r="L96" s="808"/>
      <c r="M96" s="808"/>
      <c r="N96" s="808"/>
      <c r="O96" s="808"/>
      <c r="P96" s="808"/>
      <c r="Q96" s="808"/>
      <c r="R96" s="808"/>
      <c r="S96" s="808"/>
      <c r="T96" s="808"/>
      <c r="U96" s="809"/>
      <c r="V96" s="176"/>
    </row>
    <row r="97" spans="3:24" ht="13.9" customHeight="1" x14ac:dyDescent="0.15">
      <c r="C97" s="227"/>
      <c r="D97" s="488"/>
      <c r="E97" s="491"/>
      <c r="F97" s="807"/>
      <c r="G97" s="808"/>
      <c r="H97" s="808"/>
      <c r="I97" s="808"/>
      <c r="J97" s="808"/>
      <c r="K97" s="808"/>
      <c r="L97" s="808"/>
      <c r="M97" s="808"/>
      <c r="N97" s="808"/>
      <c r="O97" s="808"/>
      <c r="P97" s="808"/>
      <c r="Q97" s="808"/>
      <c r="R97" s="808"/>
      <c r="S97" s="808"/>
      <c r="T97" s="808"/>
      <c r="U97" s="809"/>
      <c r="V97" s="176"/>
    </row>
    <row r="98" spans="3:24" ht="13.9" customHeight="1" x14ac:dyDescent="0.15">
      <c r="C98" s="227"/>
      <c r="D98" s="488"/>
      <c r="E98" s="491"/>
      <c r="F98" s="807"/>
      <c r="G98" s="808"/>
      <c r="H98" s="808"/>
      <c r="I98" s="808"/>
      <c r="J98" s="808"/>
      <c r="K98" s="808"/>
      <c r="L98" s="808"/>
      <c r="M98" s="808"/>
      <c r="N98" s="808"/>
      <c r="O98" s="808"/>
      <c r="P98" s="808"/>
      <c r="Q98" s="808"/>
      <c r="R98" s="808"/>
      <c r="S98" s="808"/>
      <c r="T98" s="808"/>
      <c r="U98" s="809"/>
      <c r="V98" s="176"/>
    </row>
    <row r="99" spans="3:24" ht="13.9" customHeight="1" x14ac:dyDescent="0.15">
      <c r="C99" s="227"/>
      <c r="D99" s="488"/>
      <c r="E99" s="491"/>
      <c r="F99" s="807"/>
      <c r="G99" s="808"/>
      <c r="H99" s="808"/>
      <c r="I99" s="808"/>
      <c r="J99" s="808"/>
      <c r="K99" s="808"/>
      <c r="L99" s="808"/>
      <c r="M99" s="808"/>
      <c r="N99" s="808"/>
      <c r="O99" s="808"/>
      <c r="P99" s="808"/>
      <c r="Q99" s="808"/>
      <c r="R99" s="808"/>
      <c r="S99" s="808"/>
      <c r="T99" s="808"/>
      <c r="U99" s="809"/>
      <c r="V99" s="176"/>
    </row>
    <row r="100" spans="3:24" ht="13.9" customHeight="1" x14ac:dyDescent="0.15">
      <c r="C100" s="227"/>
      <c r="D100" s="489"/>
      <c r="E100" s="492"/>
      <c r="F100" s="810"/>
      <c r="G100" s="811"/>
      <c r="H100" s="811"/>
      <c r="I100" s="811"/>
      <c r="J100" s="811"/>
      <c r="K100" s="811"/>
      <c r="L100" s="811"/>
      <c r="M100" s="811"/>
      <c r="N100" s="811"/>
      <c r="O100" s="811"/>
      <c r="P100" s="811"/>
      <c r="Q100" s="811"/>
      <c r="R100" s="811"/>
      <c r="S100" s="811"/>
      <c r="T100" s="811"/>
      <c r="U100" s="812"/>
      <c r="V100" s="176"/>
    </row>
    <row r="101" spans="3:24" ht="15" customHeight="1" x14ac:dyDescent="0.15">
      <c r="C101" s="254"/>
      <c r="D101" s="487" t="s">
        <v>17</v>
      </c>
      <c r="E101" s="490" t="s">
        <v>237</v>
      </c>
      <c r="F101" s="177" t="s">
        <v>240</v>
      </c>
      <c r="G101" s="37"/>
      <c r="H101" s="37"/>
      <c r="I101" s="255"/>
      <c r="J101" s="255"/>
      <c r="K101" s="255"/>
      <c r="L101" s="255"/>
      <c r="M101" s="255"/>
      <c r="N101" s="255"/>
      <c r="O101" s="255"/>
      <c r="P101" s="255"/>
      <c r="Q101" s="255"/>
      <c r="R101" s="255"/>
      <c r="S101" s="255"/>
      <c r="T101" s="289"/>
      <c r="U101" s="299"/>
      <c r="V101" s="176"/>
    </row>
    <row r="102" spans="3:24" ht="13.9" customHeight="1" x14ac:dyDescent="0.15">
      <c r="C102" s="254"/>
      <c r="D102" s="488"/>
      <c r="E102" s="491"/>
      <c r="F102" s="827" t="str">
        <f>IF(COUNTA(表紙!F126)=1,+表紙!F126,"")</f>
        <v>別紙のとおり</v>
      </c>
      <c r="G102" s="828"/>
      <c r="H102" s="828"/>
      <c r="I102" s="828"/>
      <c r="J102" s="828"/>
      <c r="K102" s="828"/>
      <c r="L102" s="828"/>
      <c r="M102" s="828"/>
      <c r="N102" s="828"/>
      <c r="O102" s="828"/>
      <c r="P102" s="828"/>
      <c r="Q102" s="828"/>
      <c r="R102" s="828"/>
      <c r="S102" s="828"/>
      <c r="T102" s="828"/>
      <c r="U102" s="829"/>
      <c r="V102" s="176"/>
    </row>
    <row r="103" spans="3:24" ht="13.9" customHeight="1" x14ac:dyDescent="0.15">
      <c r="C103" s="227"/>
      <c r="D103" s="488"/>
      <c r="E103" s="491"/>
      <c r="F103" s="827"/>
      <c r="G103" s="828"/>
      <c r="H103" s="828"/>
      <c r="I103" s="828"/>
      <c r="J103" s="828"/>
      <c r="K103" s="828"/>
      <c r="L103" s="828"/>
      <c r="M103" s="828"/>
      <c r="N103" s="828"/>
      <c r="O103" s="828"/>
      <c r="P103" s="828"/>
      <c r="Q103" s="828"/>
      <c r="R103" s="828"/>
      <c r="S103" s="828"/>
      <c r="T103" s="828"/>
      <c r="U103" s="829"/>
      <c r="V103" s="176"/>
    </row>
    <row r="104" spans="3:24" ht="13.9" customHeight="1" x14ac:dyDescent="0.15">
      <c r="C104" s="254"/>
      <c r="D104" s="488"/>
      <c r="E104" s="491"/>
      <c r="F104" s="827"/>
      <c r="G104" s="828"/>
      <c r="H104" s="828"/>
      <c r="I104" s="828"/>
      <c r="J104" s="828"/>
      <c r="K104" s="828"/>
      <c r="L104" s="828"/>
      <c r="M104" s="828"/>
      <c r="N104" s="828"/>
      <c r="O104" s="828"/>
      <c r="P104" s="828"/>
      <c r="Q104" s="828"/>
      <c r="R104" s="828"/>
      <c r="S104" s="828"/>
      <c r="T104" s="828"/>
      <c r="U104" s="829"/>
      <c r="V104" s="176"/>
    </row>
    <row r="105" spans="3:24" ht="13.9" customHeight="1" x14ac:dyDescent="0.15">
      <c r="C105" s="254"/>
      <c r="D105" s="488"/>
      <c r="E105" s="491"/>
      <c r="F105" s="827"/>
      <c r="G105" s="828"/>
      <c r="H105" s="828"/>
      <c r="I105" s="828"/>
      <c r="J105" s="828"/>
      <c r="K105" s="828"/>
      <c r="L105" s="828"/>
      <c r="M105" s="828"/>
      <c r="N105" s="828"/>
      <c r="O105" s="828"/>
      <c r="P105" s="828"/>
      <c r="Q105" s="828"/>
      <c r="R105" s="828"/>
      <c r="S105" s="828"/>
      <c r="T105" s="828"/>
      <c r="U105" s="829"/>
      <c r="V105" s="176"/>
    </row>
    <row r="106" spans="3:24" ht="13.9" customHeight="1" x14ac:dyDescent="0.15">
      <c r="C106" s="257"/>
      <c r="D106" s="489"/>
      <c r="E106" s="492"/>
      <c r="F106" s="830"/>
      <c r="G106" s="831"/>
      <c r="H106" s="831"/>
      <c r="I106" s="831"/>
      <c r="J106" s="831"/>
      <c r="K106" s="831"/>
      <c r="L106" s="831"/>
      <c r="M106" s="831"/>
      <c r="N106" s="831"/>
      <c r="O106" s="831"/>
      <c r="P106" s="831"/>
      <c r="Q106" s="831"/>
      <c r="R106" s="831"/>
      <c r="S106" s="831"/>
      <c r="T106" s="831"/>
      <c r="U106" s="832"/>
      <c r="V106" s="176"/>
    </row>
    <row r="107" spans="3:24" ht="13.9" customHeight="1" x14ac:dyDescent="0.15">
      <c r="C107" s="480" t="s">
        <v>406</v>
      </c>
      <c r="D107" s="480"/>
      <c r="E107" s="480"/>
      <c r="F107" s="480"/>
      <c r="G107" s="480"/>
      <c r="H107" s="480"/>
      <c r="I107" s="480"/>
      <c r="J107" s="480"/>
      <c r="K107" s="480"/>
      <c r="L107" s="480"/>
      <c r="M107" s="480"/>
      <c r="N107" s="480"/>
      <c r="O107" s="480"/>
      <c r="P107" s="480"/>
      <c r="Q107" s="480"/>
      <c r="R107" s="480"/>
      <c r="S107" s="480"/>
      <c r="T107" s="480"/>
      <c r="U107" s="480"/>
      <c r="V107" s="176"/>
    </row>
    <row r="108" spans="3:24" ht="15" customHeight="1" x14ac:dyDescent="0.15">
      <c r="C108" s="179" t="s">
        <v>242</v>
      </c>
      <c r="D108" s="191"/>
      <c r="E108" s="191"/>
      <c r="F108" s="331"/>
      <c r="G108" s="331"/>
      <c r="H108" s="331"/>
      <c r="I108" s="331"/>
      <c r="J108" s="331"/>
      <c r="K108" s="331"/>
      <c r="L108" s="331"/>
      <c r="M108" s="331"/>
      <c r="N108" s="331"/>
      <c r="O108" s="331"/>
      <c r="P108" s="331"/>
      <c r="Q108" s="331"/>
      <c r="R108" s="331"/>
      <c r="S108" s="331"/>
      <c r="T108" s="331"/>
      <c r="U108" s="258"/>
      <c r="V108" s="161"/>
    </row>
    <row r="109" spans="3:24" ht="15" customHeight="1" x14ac:dyDescent="0.15">
      <c r="C109" s="192"/>
      <c r="D109" s="487" t="s">
        <v>15</v>
      </c>
      <c r="E109" s="501" t="s">
        <v>234</v>
      </c>
      <c r="F109" s="32" t="s">
        <v>390</v>
      </c>
      <c r="G109" s="32"/>
      <c r="H109" s="32"/>
      <c r="I109" s="30"/>
      <c r="J109" s="30"/>
      <c r="K109" s="30"/>
      <c r="L109" s="31"/>
      <c r="M109" s="31"/>
      <c r="N109" s="31"/>
      <c r="O109" s="32"/>
      <c r="P109" s="32"/>
      <c r="Q109" s="32"/>
      <c r="R109" s="32"/>
      <c r="S109" s="30"/>
      <c r="T109" s="30"/>
      <c r="U109" s="33"/>
      <c r="V109" s="161"/>
    </row>
    <row r="110" spans="3:24" ht="30" customHeight="1" x14ac:dyDescent="0.15">
      <c r="C110" s="192"/>
      <c r="D110" s="488"/>
      <c r="E110" s="502"/>
      <c r="F110" s="499" t="s">
        <v>248</v>
      </c>
      <c r="G110" s="500"/>
      <c r="H110" s="500"/>
      <c r="I110" s="500"/>
      <c r="J110" s="500"/>
      <c r="K110" s="826">
        <f>+表紙!K134</f>
        <v>0</v>
      </c>
      <c r="L110" s="826"/>
      <c r="M110" s="826"/>
      <c r="N110" s="826"/>
      <c r="O110" s="826"/>
      <c r="P110" s="193" t="s">
        <v>13</v>
      </c>
      <c r="Q110" s="516" t="s">
        <v>342</v>
      </c>
      <c r="R110" s="516"/>
      <c r="S110" s="516"/>
      <c r="T110" s="516"/>
      <c r="U110" s="517"/>
      <c r="V110" s="288"/>
      <c r="W110" s="288"/>
      <c r="X110" s="176"/>
    </row>
    <row r="111" spans="3:24" ht="13.9" customHeight="1" x14ac:dyDescent="0.15">
      <c r="C111" s="192"/>
      <c r="D111" s="488"/>
      <c r="E111" s="502"/>
      <c r="F111" s="37" t="s">
        <v>235</v>
      </c>
      <c r="G111" s="37"/>
      <c r="H111" s="37"/>
      <c r="I111" s="255"/>
      <c r="J111" s="255"/>
      <c r="K111" s="255"/>
      <c r="L111" s="255"/>
      <c r="M111" s="255"/>
      <c r="N111" s="255"/>
      <c r="O111" s="255"/>
      <c r="P111" s="255"/>
      <c r="Q111" s="255"/>
      <c r="R111" s="255"/>
      <c r="S111" s="255"/>
      <c r="T111" s="255"/>
      <c r="U111" s="256"/>
      <c r="V111" s="161"/>
    </row>
    <row r="112" spans="3:24" ht="13.9" customHeight="1" x14ac:dyDescent="0.15">
      <c r="C112" s="192"/>
      <c r="D112" s="488"/>
      <c r="E112" s="502"/>
      <c r="F112" s="807" t="str">
        <f>IF(COUNTA(表紙!F136)=1,+表紙!F136,"")</f>
        <v>自ら再生利用は行っていない</v>
      </c>
      <c r="G112" s="808"/>
      <c r="H112" s="808"/>
      <c r="I112" s="808"/>
      <c r="J112" s="808"/>
      <c r="K112" s="808"/>
      <c r="L112" s="808"/>
      <c r="M112" s="808"/>
      <c r="N112" s="808"/>
      <c r="O112" s="808"/>
      <c r="P112" s="808"/>
      <c r="Q112" s="808"/>
      <c r="R112" s="808"/>
      <c r="S112" s="808"/>
      <c r="T112" s="808"/>
      <c r="U112" s="809"/>
      <c r="V112" s="161"/>
    </row>
    <row r="113" spans="3:24" ht="13.9" customHeight="1" x14ac:dyDescent="0.15">
      <c r="C113" s="192"/>
      <c r="D113" s="488"/>
      <c r="E113" s="502"/>
      <c r="F113" s="807"/>
      <c r="G113" s="808"/>
      <c r="H113" s="808"/>
      <c r="I113" s="808"/>
      <c r="J113" s="808"/>
      <c r="K113" s="808"/>
      <c r="L113" s="808"/>
      <c r="M113" s="808"/>
      <c r="N113" s="808"/>
      <c r="O113" s="808"/>
      <c r="P113" s="808"/>
      <c r="Q113" s="808"/>
      <c r="R113" s="808"/>
      <c r="S113" s="808"/>
      <c r="T113" s="808"/>
      <c r="U113" s="809"/>
      <c r="V113" s="161"/>
    </row>
    <row r="114" spans="3:24" ht="13.9" customHeight="1" x14ac:dyDescent="0.15">
      <c r="C114" s="192"/>
      <c r="D114" s="488"/>
      <c r="E114" s="502"/>
      <c r="F114" s="807"/>
      <c r="G114" s="808"/>
      <c r="H114" s="808"/>
      <c r="I114" s="808"/>
      <c r="J114" s="808"/>
      <c r="K114" s="808"/>
      <c r="L114" s="808"/>
      <c r="M114" s="808"/>
      <c r="N114" s="808"/>
      <c r="O114" s="808"/>
      <c r="P114" s="808"/>
      <c r="Q114" s="808"/>
      <c r="R114" s="808"/>
      <c r="S114" s="808"/>
      <c r="T114" s="808"/>
      <c r="U114" s="809"/>
      <c r="V114" s="161"/>
    </row>
    <row r="115" spans="3:24" ht="13.9" customHeight="1" x14ac:dyDescent="0.15">
      <c r="C115" s="192"/>
      <c r="D115" s="488"/>
      <c r="E115" s="502"/>
      <c r="F115" s="807"/>
      <c r="G115" s="808"/>
      <c r="H115" s="808"/>
      <c r="I115" s="808"/>
      <c r="J115" s="808"/>
      <c r="K115" s="808"/>
      <c r="L115" s="808"/>
      <c r="M115" s="808"/>
      <c r="N115" s="808"/>
      <c r="O115" s="808"/>
      <c r="P115" s="808"/>
      <c r="Q115" s="808"/>
      <c r="R115" s="808"/>
      <c r="S115" s="808"/>
      <c r="T115" s="808"/>
      <c r="U115" s="809"/>
      <c r="V115" s="161"/>
    </row>
    <row r="116" spans="3:24" ht="13.9" customHeight="1" x14ac:dyDescent="0.15">
      <c r="C116" s="192"/>
      <c r="D116" s="488"/>
      <c r="E116" s="502"/>
      <c r="F116" s="807"/>
      <c r="G116" s="808"/>
      <c r="H116" s="808"/>
      <c r="I116" s="808"/>
      <c r="J116" s="808"/>
      <c r="K116" s="808"/>
      <c r="L116" s="808"/>
      <c r="M116" s="808"/>
      <c r="N116" s="808"/>
      <c r="O116" s="808"/>
      <c r="P116" s="808"/>
      <c r="Q116" s="808"/>
      <c r="R116" s="808"/>
      <c r="S116" s="808"/>
      <c r="T116" s="808"/>
      <c r="U116" s="809"/>
      <c r="V116" s="161"/>
    </row>
    <row r="117" spans="3:24" ht="13.9" customHeight="1" x14ac:dyDescent="0.15">
      <c r="C117" s="192"/>
      <c r="D117" s="488"/>
      <c r="E117" s="502"/>
      <c r="F117" s="807"/>
      <c r="G117" s="808"/>
      <c r="H117" s="808"/>
      <c r="I117" s="808"/>
      <c r="J117" s="808"/>
      <c r="K117" s="808"/>
      <c r="L117" s="808"/>
      <c r="M117" s="808"/>
      <c r="N117" s="808"/>
      <c r="O117" s="808"/>
      <c r="P117" s="808"/>
      <c r="Q117" s="808"/>
      <c r="R117" s="808"/>
      <c r="S117" s="808"/>
      <c r="T117" s="808"/>
      <c r="U117" s="809"/>
      <c r="V117" s="161"/>
    </row>
    <row r="118" spans="3:24" ht="13.9" customHeight="1" x14ac:dyDescent="0.15">
      <c r="C118" s="192"/>
      <c r="D118" s="488"/>
      <c r="E118" s="502"/>
      <c r="F118" s="807"/>
      <c r="G118" s="808"/>
      <c r="H118" s="808"/>
      <c r="I118" s="808"/>
      <c r="J118" s="808"/>
      <c r="K118" s="808"/>
      <c r="L118" s="808"/>
      <c r="M118" s="808"/>
      <c r="N118" s="808"/>
      <c r="O118" s="808"/>
      <c r="P118" s="808"/>
      <c r="Q118" s="808"/>
      <c r="R118" s="808"/>
      <c r="S118" s="808"/>
      <c r="T118" s="808"/>
      <c r="U118" s="809"/>
      <c r="V118" s="161"/>
    </row>
    <row r="119" spans="3:24" ht="13.9" customHeight="1" x14ac:dyDescent="0.15">
      <c r="C119" s="192"/>
      <c r="D119" s="489"/>
      <c r="E119" s="503"/>
      <c r="F119" s="810"/>
      <c r="G119" s="811"/>
      <c r="H119" s="811"/>
      <c r="I119" s="811"/>
      <c r="J119" s="811"/>
      <c r="K119" s="811"/>
      <c r="L119" s="811"/>
      <c r="M119" s="811"/>
      <c r="N119" s="811"/>
      <c r="O119" s="811"/>
      <c r="P119" s="811"/>
      <c r="Q119" s="811"/>
      <c r="R119" s="811"/>
      <c r="S119" s="811"/>
      <c r="T119" s="811"/>
      <c r="U119" s="812"/>
      <c r="V119" s="161"/>
    </row>
    <row r="120" spans="3:24" ht="15" customHeight="1" x14ac:dyDescent="0.15">
      <c r="C120" s="192"/>
      <c r="D120" s="487" t="s">
        <v>17</v>
      </c>
      <c r="E120" s="490" t="s">
        <v>237</v>
      </c>
      <c r="F120" s="295" t="s">
        <v>391</v>
      </c>
      <c r="G120" s="32"/>
      <c r="H120" s="32"/>
      <c r="I120" s="30"/>
      <c r="J120" s="30"/>
      <c r="K120" s="30"/>
      <c r="L120" s="31"/>
      <c r="M120" s="31"/>
      <c r="N120" s="31"/>
      <c r="O120" s="32"/>
      <c r="P120" s="32"/>
      <c r="Q120" s="32"/>
      <c r="R120" s="32"/>
      <c r="S120" s="30"/>
      <c r="T120" s="296"/>
      <c r="U120" s="297"/>
      <c r="V120" s="161"/>
    </row>
    <row r="121" spans="3:24" ht="30" customHeight="1" x14ac:dyDescent="0.15">
      <c r="C121" s="192"/>
      <c r="D121" s="488"/>
      <c r="E121" s="491"/>
      <c r="F121" s="499" t="s">
        <v>249</v>
      </c>
      <c r="G121" s="500"/>
      <c r="H121" s="500"/>
      <c r="I121" s="500"/>
      <c r="J121" s="500"/>
      <c r="K121" s="826">
        <f>+表紙!K145</f>
        <v>0</v>
      </c>
      <c r="L121" s="826"/>
      <c r="M121" s="826"/>
      <c r="N121" s="826"/>
      <c r="O121" s="826"/>
      <c r="P121" s="190" t="s">
        <v>13</v>
      </c>
      <c r="Q121" s="516" t="s">
        <v>277</v>
      </c>
      <c r="R121" s="516"/>
      <c r="S121" s="516"/>
      <c r="T121" s="516"/>
      <c r="U121" s="517"/>
      <c r="V121" s="288"/>
      <c r="W121" s="288"/>
      <c r="X121" s="176"/>
    </row>
    <row r="122" spans="3:24" ht="13.9" customHeight="1" x14ac:dyDescent="0.15">
      <c r="C122" s="192"/>
      <c r="D122" s="488"/>
      <c r="E122" s="491"/>
      <c r="F122" s="177" t="s">
        <v>236</v>
      </c>
      <c r="G122" s="37"/>
      <c r="H122" s="37"/>
      <c r="I122" s="35"/>
      <c r="J122" s="35"/>
      <c r="K122" s="35"/>
      <c r="L122" s="36"/>
      <c r="M122" s="36"/>
      <c r="N122" s="36"/>
      <c r="O122" s="37"/>
      <c r="P122" s="37"/>
      <c r="Q122" s="37"/>
      <c r="R122" s="37"/>
      <c r="S122" s="35"/>
      <c r="T122" s="287"/>
      <c r="U122" s="38"/>
      <c r="V122" s="176"/>
    </row>
    <row r="123" spans="3:24" ht="13.9" customHeight="1" x14ac:dyDescent="0.15">
      <c r="C123" s="192"/>
      <c r="D123" s="488"/>
      <c r="E123" s="491"/>
      <c r="F123" s="807" t="str">
        <f>IF(COUNTA(表紙!F147)=1,+表紙!F147,"")</f>
        <v>今後も自ら再生利用する予定はない</v>
      </c>
      <c r="G123" s="808"/>
      <c r="H123" s="808"/>
      <c r="I123" s="808"/>
      <c r="J123" s="808"/>
      <c r="K123" s="808"/>
      <c r="L123" s="808"/>
      <c r="M123" s="808"/>
      <c r="N123" s="808"/>
      <c r="O123" s="808"/>
      <c r="P123" s="808"/>
      <c r="Q123" s="808"/>
      <c r="R123" s="808"/>
      <c r="S123" s="808"/>
      <c r="T123" s="808"/>
      <c r="U123" s="809"/>
      <c r="V123" s="161"/>
    </row>
    <row r="124" spans="3:24" ht="13.9" customHeight="1" x14ac:dyDescent="0.15">
      <c r="C124" s="192"/>
      <c r="D124" s="488"/>
      <c r="E124" s="491"/>
      <c r="F124" s="807"/>
      <c r="G124" s="808"/>
      <c r="H124" s="808"/>
      <c r="I124" s="808"/>
      <c r="J124" s="808"/>
      <c r="K124" s="808"/>
      <c r="L124" s="808"/>
      <c r="M124" s="808"/>
      <c r="N124" s="808"/>
      <c r="O124" s="808"/>
      <c r="P124" s="808"/>
      <c r="Q124" s="808"/>
      <c r="R124" s="808"/>
      <c r="S124" s="808"/>
      <c r="T124" s="808"/>
      <c r="U124" s="809"/>
      <c r="V124" s="161"/>
    </row>
    <row r="125" spans="3:24" ht="13.9" customHeight="1" x14ac:dyDescent="0.15">
      <c r="C125" s="192"/>
      <c r="D125" s="488"/>
      <c r="E125" s="491"/>
      <c r="F125" s="807"/>
      <c r="G125" s="808"/>
      <c r="H125" s="808"/>
      <c r="I125" s="808"/>
      <c r="J125" s="808"/>
      <c r="K125" s="808"/>
      <c r="L125" s="808"/>
      <c r="M125" s="808"/>
      <c r="N125" s="808"/>
      <c r="O125" s="808"/>
      <c r="P125" s="808"/>
      <c r="Q125" s="808"/>
      <c r="R125" s="808"/>
      <c r="S125" s="808"/>
      <c r="T125" s="808"/>
      <c r="U125" s="809"/>
      <c r="V125" s="161"/>
    </row>
    <row r="126" spans="3:24" ht="13.9" customHeight="1" x14ac:dyDescent="0.15">
      <c r="C126" s="192"/>
      <c r="D126" s="488"/>
      <c r="E126" s="491"/>
      <c r="F126" s="807"/>
      <c r="G126" s="808"/>
      <c r="H126" s="808"/>
      <c r="I126" s="808"/>
      <c r="J126" s="808"/>
      <c r="K126" s="808"/>
      <c r="L126" s="808"/>
      <c r="M126" s="808"/>
      <c r="N126" s="808"/>
      <c r="O126" s="808"/>
      <c r="P126" s="808"/>
      <c r="Q126" s="808"/>
      <c r="R126" s="808"/>
      <c r="S126" s="808"/>
      <c r="T126" s="808"/>
      <c r="U126" s="809"/>
      <c r="V126" s="161"/>
    </row>
    <row r="127" spans="3:24" ht="13.9" customHeight="1" x14ac:dyDescent="0.15">
      <c r="C127" s="192"/>
      <c r="D127" s="488"/>
      <c r="E127" s="491"/>
      <c r="F127" s="807"/>
      <c r="G127" s="808"/>
      <c r="H127" s="808"/>
      <c r="I127" s="808"/>
      <c r="J127" s="808"/>
      <c r="K127" s="808"/>
      <c r="L127" s="808"/>
      <c r="M127" s="808"/>
      <c r="N127" s="808"/>
      <c r="O127" s="808"/>
      <c r="P127" s="808"/>
      <c r="Q127" s="808"/>
      <c r="R127" s="808"/>
      <c r="S127" s="808"/>
      <c r="T127" s="808"/>
      <c r="U127" s="809"/>
      <c r="V127" s="161"/>
    </row>
    <row r="128" spans="3:24" ht="13.9" customHeight="1" x14ac:dyDescent="0.15">
      <c r="C128" s="192"/>
      <c r="D128" s="488"/>
      <c r="E128" s="491"/>
      <c r="F128" s="807"/>
      <c r="G128" s="808"/>
      <c r="H128" s="808"/>
      <c r="I128" s="808"/>
      <c r="J128" s="808"/>
      <c r="K128" s="808"/>
      <c r="L128" s="808"/>
      <c r="M128" s="808"/>
      <c r="N128" s="808"/>
      <c r="O128" s="808"/>
      <c r="P128" s="808"/>
      <c r="Q128" s="808"/>
      <c r="R128" s="808"/>
      <c r="S128" s="808"/>
      <c r="T128" s="808"/>
      <c r="U128" s="809"/>
      <c r="V128" s="161"/>
    </row>
    <row r="129" spans="3:24" ht="13.9" customHeight="1" x14ac:dyDescent="0.15">
      <c r="C129" s="192"/>
      <c r="D129" s="488"/>
      <c r="E129" s="491"/>
      <c r="F129" s="807"/>
      <c r="G129" s="808"/>
      <c r="H129" s="808"/>
      <c r="I129" s="808"/>
      <c r="J129" s="808"/>
      <c r="K129" s="808"/>
      <c r="L129" s="808"/>
      <c r="M129" s="808"/>
      <c r="N129" s="808"/>
      <c r="O129" s="808"/>
      <c r="P129" s="808"/>
      <c r="Q129" s="808"/>
      <c r="R129" s="808"/>
      <c r="S129" s="808"/>
      <c r="T129" s="808"/>
      <c r="U129" s="809"/>
      <c r="V129" s="161"/>
    </row>
    <row r="130" spans="3:24" ht="13.9" customHeight="1" x14ac:dyDescent="0.15">
      <c r="C130" s="194"/>
      <c r="D130" s="489"/>
      <c r="E130" s="492"/>
      <c r="F130" s="810"/>
      <c r="G130" s="811"/>
      <c r="H130" s="811"/>
      <c r="I130" s="811"/>
      <c r="J130" s="811"/>
      <c r="K130" s="811"/>
      <c r="L130" s="811"/>
      <c r="M130" s="811"/>
      <c r="N130" s="811"/>
      <c r="O130" s="811"/>
      <c r="P130" s="811"/>
      <c r="Q130" s="811"/>
      <c r="R130" s="811"/>
      <c r="S130" s="811"/>
      <c r="T130" s="811"/>
      <c r="U130" s="812"/>
      <c r="V130" s="161"/>
    </row>
    <row r="131" spans="3:24" ht="15" customHeight="1" x14ac:dyDescent="0.15">
      <c r="C131" s="179" t="s">
        <v>243</v>
      </c>
      <c r="D131" s="191"/>
      <c r="E131" s="191"/>
      <c r="F131" s="331"/>
      <c r="G131" s="331"/>
      <c r="H131" s="331"/>
      <c r="I131" s="331"/>
      <c r="J131" s="331"/>
      <c r="K131" s="331"/>
      <c r="L131" s="331"/>
      <c r="M131" s="331"/>
      <c r="N131" s="331"/>
      <c r="O131" s="331"/>
      <c r="P131" s="331"/>
      <c r="Q131" s="331"/>
      <c r="R131" s="331"/>
      <c r="S131" s="331"/>
      <c r="T131" s="331"/>
      <c r="U131" s="258"/>
      <c r="V131" s="161"/>
    </row>
    <row r="132" spans="3:24" ht="15" customHeight="1" x14ac:dyDescent="0.15">
      <c r="C132" s="192"/>
      <c r="D132" s="487" t="s">
        <v>15</v>
      </c>
      <c r="E132" s="490" t="s">
        <v>234</v>
      </c>
      <c r="F132" s="32" t="s">
        <v>390</v>
      </c>
      <c r="G132" s="32"/>
      <c r="H132" s="32"/>
      <c r="I132" s="30"/>
      <c r="J132" s="30"/>
      <c r="K132" s="30"/>
      <c r="L132" s="31"/>
      <c r="M132" s="31"/>
      <c r="N132" s="31"/>
      <c r="O132" s="32"/>
      <c r="P132" s="32"/>
      <c r="Q132" s="32"/>
      <c r="R132" s="32"/>
      <c r="S132" s="30"/>
      <c r="T132" s="287"/>
      <c r="U132" s="33"/>
      <c r="V132" s="161"/>
    </row>
    <row r="133" spans="3:24" ht="37.9" customHeight="1" x14ac:dyDescent="0.15">
      <c r="C133" s="192"/>
      <c r="D133" s="488"/>
      <c r="E133" s="491"/>
      <c r="F133" s="499" t="s">
        <v>246</v>
      </c>
      <c r="G133" s="500"/>
      <c r="H133" s="500"/>
      <c r="I133" s="500"/>
      <c r="J133" s="500"/>
      <c r="K133" s="826">
        <f>+表紙!K157</f>
        <v>0</v>
      </c>
      <c r="L133" s="826"/>
      <c r="M133" s="826"/>
      <c r="N133" s="826"/>
      <c r="O133" s="826"/>
      <c r="P133" s="193" t="s">
        <v>13</v>
      </c>
      <c r="Q133" s="516" t="s">
        <v>245</v>
      </c>
      <c r="R133" s="516"/>
      <c r="S133" s="516"/>
      <c r="T133" s="516"/>
      <c r="U133" s="517"/>
      <c r="V133" s="288"/>
      <c r="W133" s="288"/>
      <c r="X133" s="176"/>
    </row>
    <row r="134" spans="3:24" ht="37.9" customHeight="1" x14ac:dyDescent="0.15">
      <c r="C134" s="192"/>
      <c r="D134" s="488"/>
      <c r="E134" s="491"/>
      <c r="F134" s="499" t="s">
        <v>247</v>
      </c>
      <c r="G134" s="500"/>
      <c r="H134" s="500"/>
      <c r="I134" s="500"/>
      <c r="J134" s="500"/>
      <c r="K134" s="826">
        <f>+表紙!K158</f>
        <v>0</v>
      </c>
      <c r="L134" s="826"/>
      <c r="M134" s="826"/>
      <c r="N134" s="826"/>
      <c r="O134" s="826"/>
      <c r="P134" s="193" t="s">
        <v>13</v>
      </c>
      <c r="Q134" s="516" t="s">
        <v>244</v>
      </c>
      <c r="R134" s="516"/>
      <c r="S134" s="516"/>
      <c r="T134" s="516"/>
      <c r="U134" s="517"/>
      <c r="V134" s="288"/>
      <c r="W134" s="288"/>
      <c r="X134" s="176"/>
    </row>
    <row r="135" spans="3:24" ht="13.9" customHeight="1" x14ac:dyDescent="0.15">
      <c r="C135" s="192"/>
      <c r="D135" s="488"/>
      <c r="E135" s="491"/>
      <c r="F135" s="177" t="s">
        <v>235</v>
      </c>
      <c r="G135" s="37"/>
      <c r="H135" s="37"/>
      <c r="I135" s="255"/>
      <c r="J135" s="255"/>
      <c r="K135" s="255"/>
      <c r="L135" s="255"/>
      <c r="M135" s="255"/>
      <c r="N135" s="255"/>
      <c r="O135" s="255"/>
      <c r="P135" s="255"/>
      <c r="Q135" s="255"/>
      <c r="R135" s="255"/>
      <c r="S135" s="255"/>
      <c r="T135" s="289"/>
      <c r="U135" s="256"/>
      <c r="V135" s="176"/>
    </row>
    <row r="136" spans="3:24" ht="13.9" customHeight="1" x14ac:dyDescent="0.15">
      <c r="C136" s="192"/>
      <c r="D136" s="488"/>
      <c r="E136" s="491"/>
      <c r="F136" s="807" t="str">
        <f>IF(COUNTA(表紙!F160)=1,+表紙!F160,"")</f>
        <v>自ら中間処理は行っていない</v>
      </c>
      <c r="G136" s="808"/>
      <c r="H136" s="808"/>
      <c r="I136" s="808"/>
      <c r="J136" s="808"/>
      <c r="K136" s="808"/>
      <c r="L136" s="808"/>
      <c r="M136" s="808"/>
      <c r="N136" s="808"/>
      <c r="O136" s="808"/>
      <c r="P136" s="808"/>
      <c r="Q136" s="808"/>
      <c r="R136" s="808"/>
      <c r="S136" s="808"/>
      <c r="T136" s="808"/>
      <c r="U136" s="809"/>
      <c r="V136" s="161"/>
    </row>
    <row r="137" spans="3:24" ht="13.9" customHeight="1" x14ac:dyDescent="0.15">
      <c r="C137" s="192"/>
      <c r="D137" s="488"/>
      <c r="E137" s="491"/>
      <c r="F137" s="807"/>
      <c r="G137" s="808"/>
      <c r="H137" s="808"/>
      <c r="I137" s="808"/>
      <c r="J137" s="808"/>
      <c r="K137" s="808"/>
      <c r="L137" s="808"/>
      <c r="M137" s="808"/>
      <c r="N137" s="808"/>
      <c r="O137" s="808"/>
      <c r="P137" s="808"/>
      <c r="Q137" s="808"/>
      <c r="R137" s="808"/>
      <c r="S137" s="808"/>
      <c r="T137" s="808"/>
      <c r="U137" s="809"/>
      <c r="V137" s="161"/>
    </row>
    <row r="138" spans="3:24" ht="13.9" customHeight="1" x14ac:dyDescent="0.15">
      <c r="C138" s="192"/>
      <c r="D138" s="488"/>
      <c r="E138" s="491"/>
      <c r="F138" s="807"/>
      <c r="G138" s="808"/>
      <c r="H138" s="808"/>
      <c r="I138" s="808"/>
      <c r="J138" s="808"/>
      <c r="K138" s="808"/>
      <c r="L138" s="808"/>
      <c r="M138" s="808"/>
      <c r="N138" s="808"/>
      <c r="O138" s="808"/>
      <c r="P138" s="808"/>
      <c r="Q138" s="808"/>
      <c r="R138" s="808"/>
      <c r="S138" s="808"/>
      <c r="T138" s="808"/>
      <c r="U138" s="809"/>
      <c r="V138" s="161"/>
    </row>
    <row r="139" spans="3:24" ht="13.9" customHeight="1" x14ac:dyDescent="0.15">
      <c r="C139" s="192"/>
      <c r="D139" s="488"/>
      <c r="E139" s="491"/>
      <c r="F139" s="807"/>
      <c r="G139" s="808"/>
      <c r="H139" s="808"/>
      <c r="I139" s="808"/>
      <c r="J139" s="808"/>
      <c r="K139" s="808"/>
      <c r="L139" s="808"/>
      <c r="M139" s="808"/>
      <c r="N139" s="808"/>
      <c r="O139" s="808"/>
      <c r="P139" s="808"/>
      <c r="Q139" s="808"/>
      <c r="R139" s="808"/>
      <c r="S139" s="808"/>
      <c r="T139" s="808"/>
      <c r="U139" s="809"/>
      <c r="V139" s="161"/>
    </row>
    <row r="140" spans="3:24" ht="13.9" customHeight="1" x14ac:dyDescent="0.15">
      <c r="C140" s="192"/>
      <c r="D140" s="488"/>
      <c r="E140" s="491"/>
      <c r="F140" s="807"/>
      <c r="G140" s="808"/>
      <c r="H140" s="808"/>
      <c r="I140" s="808"/>
      <c r="J140" s="808"/>
      <c r="K140" s="808"/>
      <c r="L140" s="808"/>
      <c r="M140" s="808"/>
      <c r="N140" s="808"/>
      <c r="O140" s="808"/>
      <c r="P140" s="808"/>
      <c r="Q140" s="808"/>
      <c r="R140" s="808"/>
      <c r="S140" s="808"/>
      <c r="T140" s="808"/>
      <c r="U140" s="809"/>
      <c r="V140" s="161"/>
    </row>
    <row r="141" spans="3:24" ht="13.9" customHeight="1" x14ac:dyDescent="0.15">
      <c r="C141" s="192"/>
      <c r="D141" s="488"/>
      <c r="E141" s="491"/>
      <c r="F141" s="807"/>
      <c r="G141" s="808"/>
      <c r="H141" s="808"/>
      <c r="I141" s="808"/>
      <c r="J141" s="808"/>
      <c r="K141" s="808"/>
      <c r="L141" s="808"/>
      <c r="M141" s="808"/>
      <c r="N141" s="808"/>
      <c r="O141" s="808"/>
      <c r="P141" s="808"/>
      <c r="Q141" s="808"/>
      <c r="R141" s="808"/>
      <c r="S141" s="808"/>
      <c r="T141" s="808"/>
      <c r="U141" s="809"/>
      <c r="V141" s="161"/>
    </row>
    <row r="142" spans="3:24" ht="13.9" customHeight="1" x14ac:dyDescent="0.15">
      <c r="C142" s="192"/>
      <c r="D142" s="488"/>
      <c r="E142" s="491"/>
      <c r="F142" s="807"/>
      <c r="G142" s="808"/>
      <c r="H142" s="808"/>
      <c r="I142" s="808"/>
      <c r="J142" s="808"/>
      <c r="K142" s="808"/>
      <c r="L142" s="808"/>
      <c r="M142" s="808"/>
      <c r="N142" s="808"/>
      <c r="O142" s="808"/>
      <c r="P142" s="808"/>
      <c r="Q142" s="808"/>
      <c r="R142" s="808"/>
      <c r="S142" s="808"/>
      <c r="T142" s="808"/>
      <c r="U142" s="809"/>
      <c r="V142" s="161"/>
    </row>
    <row r="143" spans="3:24" ht="13.9" customHeight="1" x14ac:dyDescent="0.15">
      <c r="C143" s="192"/>
      <c r="D143" s="489"/>
      <c r="E143" s="492"/>
      <c r="F143" s="810"/>
      <c r="G143" s="811"/>
      <c r="H143" s="811"/>
      <c r="I143" s="811"/>
      <c r="J143" s="811"/>
      <c r="K143" s="811"/>
      <c r="L143" s="811"/>
      <c r="M143" s="811"/>
      <c r="N143" s="811"/>
      <c r="O143" s="811"/>
      <c r="P143" s="811"/>
      <c r="Q143" s="811"/>
      <c r="R143" s="811"/>
      <c r="S143" s="811"/>
      <c r="T143" s="811"/>
      <c r="U143" s="812"/>
      <c r="V143" s="161"/>
    </row>
    <row r="144" spans="3:24" ht="13.9" customHeight="1" x14ac:dyDescent="0.15">
      <c r="C144" s="192"/>
      <c r="D144" s="487" t="s">
        <v>17</v>
      </c>
      <c r="E144" s="490" t="s">
        <v>237</v>
      </c>
      <c r="F144" s="295" t="s">
        <v>391</v>
      </c>
      <c r="G144" s="193"/>
      <c r="H144" s="193"/>
      <c r="I144" s="296"/>
      <c r="J144" s="296"/>
      <c r="K144" s="296"/>
      <c r="L144" s="302"/>
      <c r="M144" s="302"/>
      <c r="N144" s="302"/>
      <c r="O144" s="193"/>
      <c r="P144" s="193"/>
      <c r="Q144" s="193"/>
      <c r="R144" s="193"/>
      <c r="S144" s="296"/>
      <c r="T144" s="287"/>
      <c r="U144" s="33"/>
      <c r="V144" s="176"/>
    </row>
    <row r="145" spans="3:24" ht="37.9" customHeight="1" x14ac:dyDescent="0.15">
      <c r="C145" s="192"/>
      <c r="D145" s="488"/>
      <c r="E145" s="491"/>
      <c r="F145" s="499" t="s">
        <v>250</v>
      </c>
      <c r="G145" s="500"/>
      <c r="H145" s="500"/>
      <c r="I145" s="500"/>
      <c r="J145" s="500"/>
      <c r="K145" s="826">
        <f>+表紙!K169</f>
        <v>0</v>
      </c>
      <c r="L145" s="826"/>
      <c r="M145" s="826"/>
      <c r="N145" s="826"/>
      <c r="O145" s="826"/>
      <c r="P145" s="193" t="s">
        <v>13</v>
      </c>
      <c r="Q145" s="516" t="s">
        <v>343</v>
      </c>
      <c r="R145" s="516"/>
      <c r="S145" s="516"/>
      <c r="T145" s="516"/>
      <c r="U145" s="517"/>
      <c r="V145" s="288"/>
      <c r="W145" s="288"/>
      <c r="X145" s="176"/>
    </row>
    <row r="146" spans="3:24" ht="37.9" customHeight="1" x14ac:dyDescent="0.15">
      <c r="C146" s="192"/>
      <c r="D146" s="488"/>
      <c r="E146" s="491"/>
      <c r="F146" s="499" t="s">
        <v>251</v>
      </c>
      <c r="G146" s="500"/>
      <c r="H146" s="500"/>
      <c r="I146" s="500"/>
      <c r="J146" s="500"/>
      <c r="K146" s="826">
        <f>+表紙!K170</f>
        <v>0</v>
      </c>
      <c r="L146" s="826"/>
      <c r="M146" s="826"/>
      <c r="N146" s="826"/>
      <c r="O146" s="826"/>
      <c r="P146" s="193" t="s">
        <v>13</v>
      </c>
      <c r="Q146" s="516" t="s">
        <v>344</v>
      </c>
      <c r="R146" s="516"/>
      <c r="S146" s="516"/>
      <c r="T146" s="516"/>
      <c r="U146" s="517"/>
      <c r="V146" s="288"/>
      <c r="W146" s="288"/>
      <c r="X146" s="176"/>
    </row>
    <row r="147" spans="3:24" ht="15" customHeight="1" x14ac:dyDescent="0.15">
      <c r="C147" s="192"/>
      <c r="D147" s="488"/>
      <c r="E147" s="491"/>
      <c r="F147" s="177" t="s">
        <v>236</v>
      </c>
      <c r="G147" s="37"/>
      <c r="H147" s="37"/>
      <c r="I147" s="35"/>
      <c r="J147" s="35"/>
      <c r="K147" s="35"/>
      <c r="L147" s="36"/>
      <c r="M147" s="36"/>
      <c r="N147" s="36"/>
      <c r="O147" s="37"/>
      <c r="P147" s="37"/>
      <c r="Q147" s="37"/>
      <c r="R147" s="37"/>
      <c r="S147" s="35"/>
      <c r="T147" s="287"/>
      <c r="U147" s="38"/>
      <c r="V147" s="176"/>
    </row>
    <row r="148" spans="3:24" ht="13.9" customHeight="1" x14ac:dyDescent="0.15">
      <c r="C148" s="192"/>
      <c r="D148" s="488"/>
      <c r="E148" s="491"/>
      <c r="F148" s="807" t="str">
        <f>IF(COUNTA(表紙!F172)=1,+表紙!F172,"")</f>
        <v>今後も自ら中間処理する予定はない</v>
      </c>
      <c r="G148" s="808"/>
      <c r="H148" s="808"/>
      <c r="I148" s="808"/>
      <c r="J148" s="808"/>
      <c r="K148" s="808"/>
      <c r="L148" s="808"/>
      <c r="M148" s="808"/>
      <c r="N148" s="808"/>
      <c r="O148" s="808"/>
      <c r="P148" s="808"/>
      <c r="Q148" s="808"/>
      <c r="R148" s="808"/>
      <c r="S148" s="808"/>
      <c r="T148" s="808"/>
      <c r="U148" s="809"/>
      <c r="V148" s="161"/>
    </row>
    <row r="149" spans="3:24" ht="13.9" customHeight="1" x14ac:dyDescent="0.15">
      <c r="C149" s="192"/>
      <c r="D149" s="488"/>
      <c r="E149" s="491"/>
      <c r="F149" s="807"/>
      <c r="G149" s="808"/>
      <c r="H149" s="808"/>
      <c r="I149" s="808"/>
      <c r="J149" s="808"/>
      <c r="K149" s="808"/>
      <c r="L149" s="808"/>
      <c r="M149" s="808"/>
      <c r="N149" s="808"/>
      <c r="O149" s="808"/>
      <c r="P149" s="808"/>
      <c r="Q149" s="808"/>
      <c r="R149" s="808"/>
      <c r="S149" s="808"/>
      <c r="T149" s="808"/>
      <c r="U149" s="809"/>
      <c r="V149" s="161"/>
    </row>
    <row r="150" spans="3:24" ht="13.9" customHeight="1" x14ac:dyDescent="0.15">
      <c r="C150" s="192"/>
      <c r="D150" s="488"/>
      <c r="E150" s="491"/>
      <c r="F150" s="807"/>
      <c r="G150" s="808"/>
      <c r="H150" s="808"/>
      <c r="I150" s="808"/>
      <c r="J150" s="808"/>
      <c r="K150" s="808"/>
      <c r="L150" s="808"/>
      <c r="M150" s="808"/>
      <c r="N150" s="808"/>
      <c r="O150" s="808"/>
      <c r="P150" s="808"/>
      <c r="Q150" s="808"/>
      <c r="R150" s="808"/>
      <c r="S150" s="808"/>
      <c r="T150" s="808"/>
      <c r="U150" s="809"/>
      <c r="V150" s="161"/>
    </row>
    <row r="151" spans="3:24" ht="13.9" customHeight="1" x14ac:dyDescent="0.15">
      <c r="C151" s="192"/>
      <c r="D151" s="488"/>
      <c r="E151" s="491"/>
      <c r="F151" s="807"/>
      <c r="G151" s="808"/>
      <c r="H151" s="808"/>
      <c r="I151" s="808"/>
      <c r="J151" s="808"/>
      <c r="K151" s="808"/>
      <c r="L151" s="808"/>
      <c r="M151" s="808"/>
      <c r="N151" s="808"/>
      <c r="O151" s="808"/>
      <c r="P151" s="808"/>
      <c r="Q151" s="808"/>
      <c r="R151" s="808"/>
      <c r="S151" s="808"/>
      <c r="T151" s="808"/>
      <c r="U151" s="809"/>
      <c r="V151" s="161"/>
    </row>
    <row r="152" spans="3:24" ht="13.9" customHeight="1" x14ac:dyDescent="0.15">
      <c r="C152" s="192"/>
      <c r="D152" s="488"/>
      <c r="E152" s="491"/>
      <c r="F152" s="807"/>
      <c r="G152" s="808"/>
      <c r="H152" s="808"/>
      <c r="I152" s="808"/>
      <c r="J152" s="808"/>
      <c r="K152" s="808"/>
      <c r="L152" s="808"/>
      <c r="M152" s="808"/>
      <c r="N152" s="808"/>
      <c r="O152" s="808"/>
      <c r="P152" s="808"/>
      <c r="Q152" s="808"/>
      <c r="R152" s="808"/>
      <c r="S152" s="808"/>
      <c r="T152" s="808"/>
      <c r="U152" s="809"/>
      <c r="V152" s="161"/>
    </row>
    <row r="153" spans="3:24" ht="13.9" customHeight="1" x14ac:dyDescent="0.15">
      <c r="C153" s="192"/>
      <c r="D153" s="488"/>
      <c r="E153" s="491"/>
      <c r="F153" s="807"/>
      <c r="G153" s="808"/>
      <c r="H153" s="808"/>
      <c r="I153" s="808"/>
      <c r="J153" s="808"/>
      <c r="K153" s="808"/>
      <c r="L153" s="808"/>
      <c r="M153" s="808"/>
      <c r="N153" s="808"/>
      <c r="O153" s="808"/>
      <c r="P153" s="808"/>
      <c r="Q153" s="808"/>
      <c r="R153" s="808"/>
      <c r="S153" s="808"/>
      <c r="T153" s="808"/>
      <c r="U153" s="809"/>
      <c r="V153" s="161"/>
    </row>
    <row r="154" spans="3:24" ht="13.9" customHeight="1" x14ac:dyDescent="0.15">
      <c r="C154" s="192"/>
      <c r="D154" s="488"/>
      <c r="E154" s="491"/>
      <c r="F154" s="807"/>
      <c r="G154" s="808"/>
      <c r="H154" s="808"/>
      <c r="I154" s="808"/>
      <c r="J154" s="808"/>
      <c r="K154" s="808"/>
      <c r="L154" s="808"/>
      <c r="M154" s="808"/>
      <c r="N154" s="808"/>
      <c r="O154" s="808"/>
      <c r="P154" s="808"/>
      <c r="Q154" s="808"/>
      <c r="R154" s="808"/>
      <c r="S154" s="808"/>
      <c r="T154" s="808"/>
      <c r="U154" s="809"/>
      <c r="V154" s="161"/>
    </row>
    <row r="155" spans="3:24" ht="13.9" customHeight="1" x14ac:dyDescent="0.15">
      <c r="C155" s="194"/>
      <c r="D155" s="489"/>
      <c r="E155" s="492"/>
      <c r="F155" s="810"/>
      <c r="G155" s="811"/>
      <c r="H155" s="811"/>
      <c r="I155" s="811"/>
      <c r="J155" s="811"/>
      <c r="K155" s="811"/>
      <c r="L155" s="811"/>
      <c r="M155" s="811"/>
      <c r="N155" s="811"/>
      <c r="O155" s="811"/>
      <c r="P155" s="811"/>
      <c r="Q155" s="811"/>
      <c r="R155" s="811"/>
      <c r="S155" s="811"/>
      <c r="T155" s="811"/>
      <c r="U155" s="812"/>
      <c r="V155" s="161"/>
    </row>
    <row r="156" spans="3:24" ht="18" customHeight="1" x14ac:dyDescent="0.15">
      <c r="C156" s="825" t="s">
        <v>407</v>
      </c>
      <c r="D156" s="825"/>
      <c r="E156" s="825"/>
      <c r="F156" s="825"/>
      <c r="G156" s="825"/>
      <c r="H156" s="825"/>
      <c r="I156" s="825"/>
      <c r="J156" s="825"/>
      <c r="K156" s="825"/>
      <c r="L156" s="825"/>
      <c r="M156" s="825"/>
      <c r="N156" s="825"/>
      <c r="O156" s="825"/>
      <c r="P156" s="825"/>
      <c r="Q156" s="825"/>
      <c r="R156" s="825"/>
      <c r="S156" s="825"/>
      <c r="T156" s="825"/>
      <c r="U156" s="825"/>
      <c r="V156" s="176"/>
    </row>
    <row r="157" spans="3:24" ht="15" customHeight="1" x14ac:dyDescent="0.15">
      <c r="C157" s="179" t="s">
        <v>252</v>
      </c>
      <c r="D157" s="191"/>
      <c r="E157" s="191"/>
      <c r="F157" s="331"/>
      <c r="G157" s="331"/>
      <c r="H157" s="331"/>
      <c r="I157" s="331"/>
      <c r="J157" s="331"/>
      <c r="K157" s="331"/>
      <c r="L157" s="331"/>
      <c r="M157" s="331"/>
      <c r="N157" s="331"/>
      <c r="O157" s="331"/>
      <c r="P157" s="331"/>
      <c r="Q157" s="331"/>
      <c r="R157" s="331"/>
      <c r="S157" s="331"/>
      <c r="T157" s="331"/>
      <c r="U157" s="258"/>
      <c r="V157" s="161"/>
    </row>
    <row r="158" spans="3:24" ht="15" customHeight="1" x14ac:dyDescent="0.15">
      <c r="C158" s="192"/>
      <c r="D158" s="487" t="s">
        <v>15</v>
      </c>
      <c r="E158" s="501" t="s">
        <v>234</v>
      </c>
      <c r="F158" s="32" t="s">
        <v>390</v>
      </c>
      <c r="G158" s="32"/>
      <c r="H158" s="32"/>
      <c r="I158" s="30"/>
      <c r="J158" s="30"/>
      <c r="K158" s="30"/>
      <c r="L158" s="31"/>
      <c r="M158" s="31"/>
      <c r="N158" s="31"/>
      <c r="O158" s="32"/>
      <c r="P158" s="32"/>
      <c r="Q158" s="32"/>
      <c r="R158" s="32"/>
      <c r="S158" s="30"/>
      <c r="T158" s="30"/>
      <c r="U158" s="33"/>
      <c r="V158" s="161"/>
    </row>
    <row r="159" spans="3:24" ht="45" customHeight="1" x14ac:dyDescent="0.15">
      <c r="C159" s="192"/>
      <c r="D159" s="488"/>
      <c r="E159" s="502"/>
      <c r="F159" s="499" t="s">
        <v>253</v>
      </c>
      <c r="G159" s="500"/>
      <c r="H159" s="500"/>
      <c r="I159" s="500"/>
      <c r="J159" s="500"/>
      <c r="K159" s="826">
        <f>+表紙!K183</f>
        <v>0</v>
      </c>
      <c r="L159" s="826"/>
      <c r="M159" s="826"/>
      <c r="N159" s="826"/>
      <c r="O159" s="826"/>
      <c r="P159" s="193" t="s">
        <v>13</v>
      </c>
      <c r="Q159" s="516" t="s">
        <v>345</v>
      </c>
      <c r="R159" s="516"/>
      <c r="S159" s="516"/>
      <c r="T159" s="516"/>
      <c r="U159" s="517"/>
      <c r="V159" s="288"/>
      <c r="W159" s="288"/>
      <c r="X159" s="176"/>
    </row>
    <row r="160" spans="3:24" ht="13.9" customHeight="1" x14ac:dyDescent="0.15">
      <c r="C160" s="192"/>
      <c r="D160" s="488"/>
      <c r="E160" s="502"/>
      <c r="F160" s="177" t="s">
        <v>235</v>
      </c>
      <c r="G160" s="37"/>
      <c r="H160" s="37"/>
      <c r="I160" s="255"/>
      <c r="J160" s="255"/>
      <c r="K160" s="255"/>
      <c r="L160" s="255"/>
      <c r="M160" s="255"/>
      <c r="N160" s="255"/>
      <c r="O160" s="255"/>
      <c r="P160" s="255"/>
      <c r="Q160" s="255"/>
      <c r="R160" s="255"/>
      <c r="S160" s="255"/>
      <c r="T160" s="289"/>
      <c r="U160" s="256"/>
      <c r="V160" s="161"/>
    </row>
    <row r="161" spans="3:24" ht="13.9" customHeight="1" x14ac:dyDescent="0.15">
      <c r="C161" s="192"/>
      <c r="D161" s="488"/>
      <c r="E161" s="502"/>
      <c r="F161" s="807" t="str">
        <f>IF(COUNTA(表紙!F185)=1,+表紙!F185,"")</f>
        <v>自ら埋立処分又は海洋投入処分は行っていない</v>
      </c>
      <c r="G161" s="808"/>
      <c r="H161" s="808"/>
      <c r="I161" s="808"/>
      <c r="J161" s="808"/>
      <c r="K161" s="808"/>
      <c r="L161" s="808"/>
      <c r="M161" s="808"/>
      <c r="N161" s="808"/>
      <c r="O161" s="808"/>
      <c r="P161" s="808"/>
      <c r="Q161" s="808"/>
      <c r="R161" s="808"/>
      <c r="S161" s="808"/>
      <c r="T161" s="808"/>
      <c r="U161" s="809"/>
      <c r="V161" s="161"/>
    </row>
    <row r="162" spans="3:24" ht="13.9" customHeight="1" x14ac:dyDescent="0.15">
      <c r="C162" s="192"/>
      <c r="D162" s="488"/>
      <c r="E162" s="502"/>
      <c r="F162" s="807"/>
      <c r="G162" s="808"/>
      <c r="H162" s="808"/>
      <c r="I162" s="808"/>
      <c r="J162" s="808"/>
      <c r="K162" s="808"/>
      <c r="L162" s="808"/>
      <c r="M162" s="808"/>
      <c r="N162" s="808"/>
      <c r="O162" s="808"/>
      <c r="P162" s="808"/>
      <c r="Q162" s="808"/>
      <c r="R162" s="808"/>
      <c r="S162" s="808"/>
      <c r="T162" s="808"/>
      <c r="U162" s="809"/>
      <c r="V162" s="161"/>
    </row>
    <row r="163" spans="3:24" ht="13.9" customHeight="1" x14ac:dyDescent="0.15">
      <c r="C163" s="192"/>
      <c r="D163" s="488"/>
      <c r="E163" s="502"/>
      <c r="F163" s="807"/>
      <c r="G163" s="808"/>
      <c r="H163" s="808"/>
      <c r="I163" s="808"/>
      <c r="J163" s="808"/>
      <c r="K163" s="808"/>
      <c r="L163" s="808"/>
      <c r="M163" s="808"/>
      <c r="N163" s="808"/>
      <c r="O163" s="808"/>
      <c r="P163" s="808"/>
      <c r="Q163" s="808"/>
      <c r="R163" s="808"/>
      <c r="S163" s="808"/>
      <c r="T163" s="808"/>
      <c r="U163" s="809"/>
      <c r="V163" s="161"/>
    </row>
    <row r="164" spans="3:24" ht="13.9" customHeight="1" x14ac:dyDescent="0.15">
      <c r="C164" s="192"/>
      <c r="D164" s="488"/>
      <c r="E164" s="502"/>
      <c r="F164" s="807"/>
      <c r="G164" s="808"/>
      <c r="H164" s="808"/>
      <c r="I164" s="808"/>
      <c r="J164" s="808"/>
      <c r="K164" s="808"/>
      <c r="L164" s="808"/>
      <c r="M164" s="808"/>
      <c r="N164" s="808"/>
      <c r="O164" s="808"/>
      <c r="P164" s="808"/>
      <c r="Q164" s="808"/>
      <c r="R164" s="808"/>
      <c r="S164" s="808"/>
      <c r="T164" s="808"/>
      <c r="U164" s="809"/>
      <c r="V164" s="161"/>
    </row>
    <row r="165" spans="3:24" ht="13.9" customHeight="1" x14ac:dyDescent="0.15">
      <c r="C165" s="192"/>
      <c r="D165" s="488"/>
      <c r="E165" s="502"/>
      <c r="F165" s="807"/>
      <c r="G165" s="808"/>
      <c r="H165" s="808"/>
      <c r="I165" s="808"/>
      <c r="J165" s="808"/>
      <c r="K165" s="808"/>
      <c r="L165" s="808"/>
      <c r="M165" s="808"/>
      <c r="N165" s="808"/>
      <c r="O165" s="808"/>
      <c r="P165" s="808"/>
      <c r="Q165" s="808"/>
      <c r="R165" s="808"/>
      <c r="S165" s="808"/>
      <c r="T165" s="808"/>
      <c r="U165" s="809"/>
      <c r="V165" s="161"/>
    </row>
    <row r="166" spans="3:24" ht="13.9" customHeight="1" x14ac:dyDescent="0.15">
      <c r="C166" s="192"/>
      <c r="D166" s="488"/>
      <c r="E166" s="502"/>
      <c r="F166" s="807"/>
      <c r="G166" s="808"/>
      <c r="H166" s="808"/>
      <c r="I166" s="808"/>
      <c r="J166" s="808"/>
      <c r="K166" s="808"/>
      <c r="L166" s="808"/>
      <c r="M166" s="808"/>
      <c r="N166" s="808"/>
      <c r="O166" s="808"/>
      <c r="P166" s="808"/>
      <c r="Q166" s="808"/>
      <c r="R166" s="808"/>
      <c r="S166" s="808"/>
      <c r="T166" s="808"/>
      <c r="U166" s="809"/>
      <c r="V166" s="161"/>
    </row>
    <row r="167" spans="3:24" ht="13.9" customHeight="1" x14ac:dyDescent="0.15">
      <c r="C167" s="192"/>
      <c r="D167" s="488"/>
      <c r="E167" s="502"/>
      <c r="F167" s="807"/>
      <c r="G167" s="808"/>
      <c r="H167" s="808"/>
      <c r="I167" s="808"/>
      <c r="J167" s="808"/>
      <c r="K167" s="808"/>
      <c r="L167" s="808"/>
      <c r="M167" s="808"/>
      <c r="N167" s="808"/>
      <c r="O167" s="808"/>
      <c r="P167" s="808"/>
      <c r="Q167" s="808"/>
      <c r="R167" s="808"/>
      <c r="S167" s="808"/>
      <c r="T167" s="808"/>
      <c r="U167" s="809"/>
      <c r="V167" s="161"/>
    </row>
    <row r="168" spans="3:24" ht="13.9" customHeight="1" x14ac:dyDescent="0.15">
      <c r="C168" s="192"/>
      <c r="D168" s="488"/>
      <c r="E168" s="502"/>
      <c r="F168" s="807"/>
      <c r="G168" s="808"/>
      <c r="H168" s="808"/>
      <c r="I168" s="808"/>
      <c r="J168" s="808"/>
      <c r="K168" s="808"/>
      <c r="L168" s="808"/>
      <c r="M168" s="808"/>
      <c r="N168" s="808"/>
      <c r="O168" s="808"/>
      <c r="P168" s="808"/>
      <c r="Q168" s="808"/>
      <c r="R168" s="808"/>
      <c r="S168" s="808"/>
      <c r="T168" s="808"/>
      <c r="U168" s="809"/>
      <c r="V168" s="161"/>
    </row>
    <row r="169" spans="3:24" ht="13.9" customHeight="1" x14ac:dyDescent="0.15">
      <c r="C169" s="192"/>
      <c r="D169" s="489"/>
      <c r="E169" s="503"/>
      <c r="F169" s="810"/>
      <c r="G169" s="811"/>
      <c r="H169" s="811"/>
      <c r="I169" s="811"/>
      <c r="J169" s="811"/>
      <c r="K169" s="811"/>
      <c r="L169" s="811"/>
      <c r="M169" s="811"/>
      <c r="N169" s="811"/>
      <c r="O169" s="811"/>
      <c r="P169" s="811"/>
      <c r="Q169" s="811"/>
      <c r="R169" s="811"/>
      <c r="S169" s="811"/>
      <c r="T169" s="811"/>
      <c r="U169" s="812"/>
      <c r="V169" s="161"/>
    </row>
    <row r="170" spans="3:24" ht="15" customHeight="1" x14ac:dyDescent="0.15">
      <c r="C170" s="192"/>
      <c r="D170" s="487" t="s">
        <v>17</v>
      </c>
      <c r="E170" s="490" t="s">
        <v>237</v>
      </c>
      <c r="F170" s="295" t="s">
        <v>391</v>
      </c>
      <c r="G170" s="32"/>
      <c r="H170" s="32"/>
      <c r="I170" s="30"/>
      <c r="J170" s="30"/>
      <c r="K170" s="30"/>
      <c r="L170" s="31"/>
      <c r="M170" s="31"/>
      <c r="N170" s="31"/>
      <c r="O170" s="32"/>
      <c r="P170" s="32"/>
      <c r="Q170" s="32"/>
      <c r="R170" s="32"/>
      <c r="S170" s="30"/>
      <c r="T170" s="287"/>
      <c r="U170" s="33"/>
      <c r="V170" s="161"/>
    </row>
    <row r="171" spans="3:24" ht="45" customHeight="1" x14ac:dyDescent="0.15">
      <c r="C171" s="192"/>
      <c r="D171" s="488"/>
      <c r="E171" s="491"/>
      <c r="F171" s="499" t="s">
        <v>254</v>
      </c>
      <c r="G171" s="500"/>
      <c r="H171" s="500"/>
      <c r="I171" s="500"/>
      <c r="J171" s="500"/>
      <c r="K171" s="826">
        <f>+表紙!K195</f>
        <v>0</v>
      </c>
      <c r="L171" s="826"/>
      <c r="M171" s="826"/>
      <c r="N171" s="826"/>
      <c r="O171" s="826"/>
      <c r="P171" s="190" t="s">
        <v>13</v>
      </c>
      <c r="Q171" s="516" t="s">
        <v>346</v>
      </c>
      <c r="R171" s="516"/>
      <c r="S171" s="516"/>
      <c r="T171" s="516"/>
      <c r="U171" s="517"/>
      <c r="V171" s="288"/>
      <c r="W171" s="288"/>
      <c r="X171" s="176"/>
    </row>
    <row r="172" spans="3:24" ht="15" customHeight="1" x14ac:dyDescent="0.15">
      <c r="C172" s="192"/>
      <c r="D172" s="488"/>
      <c r="E172" s="491"/>
      <c r="F172" s="177" t="s">
        <v>236</v>
      </c>
      <c r="G172" s="37"/>
      <c r="H172" s="37"/>
      <c r="I172" s="35"/>
      <c r="J172" s="35"/>
      <c r="K172" s="35"/>
      <c r="L172" s="36"/>
      <c r="M172" s="36"/>
      <c r="N172" s="36"/>
      <c r="O172" s="37"/>
      <c r="P172" s="37"/>
      <c r="Q172" s="37"/>
      <c r="R172" s="37"/>
      <c r="S172" s="35"/>
      <c r="T172" s="287"/>
      <c r="U172" s="38"/>
      <c r="V172" s="161"/>
    </row>
    <row r="173" spans="3:24" ht="13.9" customHeight="1" x14ac:dyDescent="0.15">
      <c r="C173" s="192"/>
      <c r="D173" s="488"/>
      <c r="E173" s="491"/>
      <c r="F173" s="807" t="str">
        <f>IF(COUNTA(表紙!F197)=1,+表紙!F197,"")</f>
        <v>今後も自ら埋立処分又は海洋投入処分する予定はない</v>
      </c>
      <c r="G173" s="808"/>
      <c r="H173" s="808"/>
      <c r="I173" s="808"/>
      <c r="J173" s="808"/>
      <c r="K173" s="808"/>
      <c r="L173" s="808"/>
      <c r="M173" s="808"/>
      <c r="N173" s="808"/>
      <c r="O173" s="808"/>
      <c r="P173" s="808"/>
      <c r="Q173" s="808"/>
      <c r="R173" s="808"/>
      <c r="S173" s="808"/>
      <c r="T173" s="808"/>
      <c r="U173" s="809"/>
      <c r="V173" s="161"/>
    </row>
    <row r="174" spans="3:24" ht="13.9" customHeight="1" x14ac:dyDescent="0.15">
      <c r="C174" s="192"/>
      <c r="D174" s="488"/>
      <c r="E174" s="491"/>
      <c r="F174" s="807"/>
      <c r="G174" s="808"/>
      <c r="H174" s="808"/>
      <c r="I174" s="808"/>
      <c r="J174" s="808"/>
      <c r="K174" s="808"/>
      <c r="L174" s="808"/>
      <c r="M174" s="808"/>
      <c r="N174" s="808"/>
      <c r="O174" s="808"/>
      <c r="P174" s="808"/>
      <c r="Q174" s="808"/>
      <c r="R174" s="808"/>
      <c r="S174" s="808"/>
      <c r="T174" s="808"/>
      <c r="U174" s="809"/>
      <c r="V174" s="161"/>
    </row>
    <row r="175" spans="3:24" ht="13.9" customHeight="1" x14ac:dyDescent="0.15">
      <c r="C175" s="192"/>
      <c r="D175" s="488"/>
      <c r="E175" s="491"/>
      <c r="F175" s="807"/>
      <c r="G175" s="808"/>
      <c r="H175" s="808"/>
      <c r="I175" s="808"/>
      <c r="J175" s="808"/>
      <c r="K175" s="808"/>
      <c r="L175" s="808"/>
      <c r="M175" s="808"/>
      <c r="N175" s="808"/>
      <c r="O175" s="808"/>
      <c r="P175" s="808"/>
      <c r="Q175" s="808"/>
      <c r="R175" s="808"/>
      <c r="S175" s="808"/>
      <c r="T175" s="808"/>
      <c r="U175" s="809"/>
      <c r="V175" s="161"/>
    </row>
    <row r="176" spans="3:24" ht="13.9" customHeight="1" x14ac:dyDescent="0.15">
      <c r="C176" s="192"/>
      <c r="D176" s="488"/>
      <c r="E176" s="491"/>
      <c r="F176" s="807"/>
      <c r="G176" s="808"/>
      <c r="H176" s="808"/>
      <c r="I176" s="808"/>
      <c r="J176" s="808"/>
      <c r="K176" s="808"/>
      <c r="L176" s="808"/>
      <c r="M176" s="808"/>
      <c r="N176" s="808"/>
      <c r="O176" s="808"/>
      <c r="P176" s="808"/>
      <c r="Q176" s="808"/>
      <c r="R176" s="808"/>
      <c r="S176" s="808"/>
      <c r="T176" s="808"/>
      <c r="U176" s="809"/>
      <c r="V176" s="161"/>
    </row>
    <row r="177" spans="3:24" ht="13.9" customHeight="1" x14ac:dyDescent="0.15">
      <c r="C177" s="192"/>
      <c r="D177" s="488"/>
      <c r="E177" s="491"/>
      <c r="F177" s="807"/>
      <c r="G177" s="808"/>
      <c r="H177" s="808"/>
      <c r="I177" s="808"/>
      <c r="J177" s="808"/>
      <c r="K177" s="808"/>
      <c r="L177" s="808"/>
      <c r="M177" s="808"/>
      <c r="N177" s="808"/>
      <c r="O177" s="808"/>
      <c r="P177" s="808"/>
      <c r="Q177" s="808"/>
      <c r="R177" s="808"/>
      <c r="S177" s="808"/>
      <c r="T177" s="808"/>
      <c r="U177" s="809"/>
      <c r="V177" s="161"/>
    </row>
    <row r="178" spans="3:24" ht="13.9" customHeight="1" x14ac:dyDescent="0.15">
      <c r="C178" s="192"/>
      <c r="D178" s="488"/>
      <c r="E178" s="491"/>
      <c r="F178" s="807"/>
      <c r="G178" s="808"/>
      <c r="H178" s="808"/>
      <c r="I178" s="808"/>
      <c r="J178" s="808"/>
      <c r="K178" s="808"/>
      <c r="L178" s="808"/>
      <c r="M178" s="808"/>
      <c r="N178" s="808"/>
      <c r="O178" s="808"/>
      <c r="P178" s="808"/>
      <c r="Q178" s="808"/>
      <c r="R178" s="808"/>
      <c r="S178" s="808"/>
      <c r="T178" s="808"/>
      <c r="U178" s="809"/>
      <c r="V178" s="161"/>
    </row>
    <row r="179" spans="3:24" ht="13.9" customHeight="1" x14ac:dyDescent="0.15">
      <c r="C179" s="192"/>
      <c r="D179" s="488"/>
      <c r="E179" s="491"/>
      <c r="F179" s="807"/>
      <c r="G179" s="808"/>
      <c r="H179" s="808"/>
      <c r="I179" s="808"/>
      <c r="J179" s="808"/>
      <c r="K179" s="808"/>
      <c r="L179" s="808"/>
      <c r="M179" s="808"/>
      <c r="N179" s="808"/>
      <c r="O179" s="808"/>
      <c r="P179" s="808"/>
      <c r="Q179" s="808"/>
      <c r="R179" s="808"/>
      <c r="S179" s="808"/>
      <c r="T179" s="808"/>
      <c r="U179" s="809"/>
      <c r="V179" s="161"/>
    </row>
    <row r="180" spans="3:24" ht="13.9" customHeight="1" x14ac:dyDescent="0.15">
      <c r="C180" s="192"/>
      <c r="D180" s="488"/>
      <c r="E180" s="491"/>
      <c r="F180" s="807"/>
      <c r="G180" s="808"/>
      <c r="H180" s="808"/>
      <c r="I180" s="808"/>
      <c r="J180" s="808"/>
      <c r="K180" s="808"/>
      <c r="L180" s="808"/>
      <c r="M180" s="808"/>
      <c r="N180" s="808"/>
      <c r="O180" s="808"/>
      <c r="P180" s="808"/>
      <c r="Q180" s="808"/>
      <c r="R180" s="808"/>
      <c r="S180" s="808"/>
      <c r="T180" s="808"/>
      <c r="U180" s="809"/>
      <c r="V180" s="161"/>
    </row>
    <row r="181" spans="3:24" ht="13.9" customHeight="1" x14ac:dyDescent="0.15">
      <c r="C181" s="194"/>
      <c r="D181" s="489"/>
      <c r="E181" s="492"/>
      <c r="F181" s="810"/>
      <c r="G181" s="811"/>
      <c r="H181" s="811"/>
      <c r="I181" s="811"/>
      <c r="J181" s="811"/>
      <c r="K181" s="811"/>
      <c r="L181" s="811"/>
      <c r="M181" s="811"/>
      <c r="N181" s="811"/>
      <c r="O181" s="811"/>
      <c r="P181" s="811"/>
      <c r="Q181" s="811"/>
      <c r="R181" s="811"/>
      <c r="S181" s="811"/>
      <c r="T181" s="811"/>
      <c r="U181" s="812"/>
      <c r="V181" s="161"/>
    </row>
    <row r="182" spans="3:24" ht="15" customHeight="1" x14ac:dyDescent="0.15">
      <c r="C182" s="179" t="s">
        <v>255</v>
      </c>
      <c r="D182" s="191"/>
      <c r="E182" s="191"/>
      <c r="F182" s="331"/>
      <c r="G182" s="331"/>
      <c r="H182" s="331"/>
      <c r="I182" s="331"/>
      <c r="J182" s="331"/>
      <c r="K182" s="331"/>
      <c r="L182" s="331"/>
      <c r="M182" s="331"/>
      <c r="N182" s="331"/>
      <c r="O182" s="331"/>
      <c r="P182" s="331"/>
      <c r="Q182" s="331"/>
      <c r="R182" s="331"/>
      <c r="S182" s="331"/>
      <c r="T182" s="331"/>
      <c r="U182" s="258"/>
      <c r="V182" s="176"/>
    </row>
    <row r="183" spans="3:24" ht="15" customHeight="1" x14ac:dyDescent="0.15">
      <c r="C183" s="192"/>
      <c r="D183" s="487" t="s">
        <v>15</v>
      </c>
      <c r="E183" s="490" t="s">
        <v>234</v>
      </c>
      <c r="F183" s="32" t="s">
        <v>390</v>
      </c>
      <c r="G183" s="32"/>
      <c r="H183" s="32"/>
      <c r="I183" s="30"/>
      <c r="J183" s="30"/>
      <c r="K183" s="30"/>
      <c r="L183" s="31"/>
      <c r="M183" s="31"/>
      <c r="N183" s="31"/>
      <c r="O183" s="32"/>
      <c r="P183" s="32"/>
      <c r="Q183" s="32"/>
      <c r="R183" s="32"/>
      <c r="S183" s="30"/>
      <c r="T183" s="287"/>
      <c r="U183" s="297"/>
      <c r="V183" s="176"/>
    </row>
    <row r="184" spans="3:24" ht="43.15" customHeight="1" x14ac:dyDescent="0.15">
      <c r="C184" s="192"/>
      <c r="D184" s="488"/>
      <c r="E184" s="491"/>
      <c r="F184" s="505" t="s">
        <v>256</v>
      </c>
      <c r="G184" s="506"/>
      <c r="H184" s="506"/>
      <c r="I184" s="506"/>
      <c r="J184" s="506"/>
      <c r="K184" s="826">
        <f>+表紙!K208</f>
        <v>6635.2462500000101</v>
      </c>
      <c r="L184" s="826"/>
      <c r="M184" s="826"/>
      <c r="N184" s="826"/>
      <c r="O184" s="826"/>
      <c r="P184" s="195" t="s">
        <v>13</v>
      </c>
      <c r="Q184" s="816" t="s">
        <v>278</v>
      </c>
      <c r="R184" s="817"/>
      <c r="S184" s="817"/>
      <c r="T184" s="817"/>
      <c r="U184" s="818"/>
      <c r="V184" s="288"/>
      <c r="W184" s="288"/>
      <c r="X184" s="176"/>
    </row>
    <row r="185" spans="3:24" ht="43.15" customHeight="1" x14ac:dyDescent="0.15">
      <c r="C185" s="192"/>
      <c r="D185" s="488"/>
      <c r="E185" s="491"/>
      <c r="F185" s="259"/>
      <c r="G185" s="499" t="s">
        <v>212</v>
      </c>
      <c r="H185" s="500"/>
      <c r="I185" s="500"/>
      <c r="J185" s="500"/>
      <c r="K185" s="826">
        <f>+表紙!K209</f>
        <v>1116.2492500000001</v>
      </c>
      <c r="L185" s="826"/>
      <c r="M185" s="826"/>
      <c r="N185" s="826"/>
      <c r="O185" s="826"/>
      <c r="P185" s="340" t="s">
        <v>13</v>
      </c>
      <c r="Q185" s="819"/>
      <c r="R185" s="820"/>
      <c r="S185" s="820"/>
      <c r="T185" s="820"/>
      <c r="U185" s="821"/>
      <c r="V185" s="288"/>
      <c r="W185" s="288"/>
      <c r="X185" s="176"/>
    </row>
    <row r="186" spans="3:24" ht="43.15" customHeight="1" x14ac:dyDescent="0.15">
      <c r="C186" s="192"/>
      <c r="D186" s="488"/>
      <c r="E186" s="491"/>
      <c r="F186" s="259"/>
      <c r="G186" s="499" t="s">
        <v>213</v>
      </c>
      <c r="H186" s="500"/>
      <c r="I186" s="500"/>
      <c r="J186" s="500"/>
      <c r="K186" s="826">
        <f>+表紙!K210</f>
        <v>6467.6736579999997</v>
      </c>
      <c r="L186" s="826"/>
      <c r="M186" s="826"/>
      <c r="N186" s="826"/>
      <c r="O186" s="826"/>
      <c r="P186" s="340" t="s">
        <v>13</v>
      </c>
      <c r="Q186" s="819"/>
      <c r="R186" s="820"/>
      <c r="S186" s="820"/>
      <c r="T186" s="820"/>
      <c r="U186" s="821"/>
      <c r="V186" s="288"/>
      <c r="W186" s="288"/>
      <c r="X186" s="176"/>
    </row>
    <row r="187" spans="3:24" ht="43.15" customHeight="1" x14ac:dyDescent="0.15">
      <c r="C187" s="192"/>
      <c r="D187" s="488"/>
      <c r="E187" s="491"/>
      <c r="F187" s="259"/>
      <c r="G187" s="499" t="s">
        <v>396</v>
      </c>
      <c r="H187" s="500"/>
      <c r="I187" s="500"/>
      <c r="J187" s="500"/>
      <c r="K187" s="826">
        <f>+表紙!K211</f>
        <v>0</v>
      </c>
      <c r="L187" s="826"/>
      <c r="M187" s="826"/>
      <c r="N187" s="826"/>
      <c r="O187" s="826"/>
      <c r="P187" s="340" t="s">
        <v>13</v>
      </c>
      <c r="Q187" s="819"/>
      <c r="R187" s="820"/>
      <c r="S187" s="820"/>
      <c r="T187" s="820"/>
      <c r="U187" s="821"/>
      <c r="V187" s="288"/>
      <c r="W187" s="288"/>
      <c r="X187" s="176"/>
    </row>
    <row r="188" spans="3:24" ht="43.15" customHeight="1" x14ac:dyDescent="0.15">
      <c r="C188" s="192"/>
      <c r="D188" s="488"/>
      <c r="E188" s="491"/>
      <c r="F188" s="260"/>
      <c r="G188" s="499" t="s">
        <v>397</v>
      </c>
      <c r="H188" s="500"/>
      <c r="I188" s="500"/>
      <c r="J188" s="500"/>
      <c r="K188" s="826">
        <f>+表紙!K212</f>
        <v>277.99925000000002</v>
      </c>
      <c r="L188" s="826"/>
      <c r="M188" s="826"/>
      <c r="N188" s="826"/>
      <c r="O188" s="826"/>
      <c r="P188" s="340" t="s">
        <v>13</v>
      </c>
      <c r="Q188" s="822"/>
      <c r="R188" s="823"/>
      <c r="S188" s="823"/>
      <c r="T188" s="823"/>
      <c r="U188" s="824"/>
      <c r="V188" s="288"/>
      <c r="W188" s="288"/>
      <c r="X188" s="176"/>
    </row>
    <row r="189" spans="3:24" ht="13.9" customHeight="1" x14ac:dyDescent="0.15">
      <c r="C189" s="192"/>
      <c r="D189" s="488"/>
      <c r="E189" s="491"/>
      <c r="F189" s="177" t="s">
        <v>235</v>
      </c>
      <c r="G189" s="37"/>
      <c r="H189" s="37"/>
      <c r="I189" s="255"/>
      <c r="J189" s="255"/>
      <c r="K189" s="255"/>
      <c r="L189" s="255"/>
      <c r="M189" s="255"/>
      <c r="N189" s="255"/>
      <c r="O189" s="255"/>
      <c r="P189" s="255"/>
      <c r="Q189" s="255"/>
      <c r="R189" s="255"/>
      <c r="S189" s="255"/>
      <c r="T189" s="289"/>
      <c r="U189" s="256"/>
      <c r="V189" s="176"/>
    </row>
    <row r="190" spans="3:24" ht="13.9" customHeight="1" x14ac:dyDescent="0.15">
      <c r="C190" s="192"/>
      <c r="D190" s="488"/>
      <c r="E190" s="491"/>
      <c r="F190" s="807" t="str">
        <f>IF(COUNTA(表紙!F214)=1,+表紙!F214,"")</f>
        <v>別紙のとおり</v>
      </c>
      <c r="G190" s="808"/>
      <c r="H190" s="808"/>
      <c r="I190" s="808"/>
      <c r="J190" s="808"/>
      <c r="K190" s="808"/>
      <c r="L190" s="808"/>
      <c r="M190" s="808"/>
      <c r="N190" s="808"/>
      <c r="O190" s="808"/>
      <c r="P190" s="808"/>
      <c r="Q190" s="808"/>
      <c r="R190" s="808"/>
      <c r="S190" s="808"/>
      <c r="T190" s="808"/>
      <c r="U190" s="809"/>
      <c r="V190" s="161"/>
    </row>
    <row r="191" spans="3:24" ht="13.9" customHeight="1" x14ac:dyDescent="0.15">
      <c r="C191" s="192"/>
      <c r="D191" s="488"/>
      <c r="E191" s="491"/>
      <c r="F191" s="807"/>
      <c r="G191" s="808"/>
      <c r="H191" s="808"/>
      <c r="I191" s="808"/>
      <c r="J191" s="808"/>
      <c r="K191" s="808"/>
      <c r="L191" s="808"/>
      <c r="M191" s="808"/>
      <c r="N191" s="808"/>
      <c r="O191" s="808"/>
      <c r="P191" s="808"/>
      <c r="Q191" s="808"/>
      <c r="R191" s="808"/>
      <c r="S191" s="808"/>
      <c r="T191" s="808"/>
      <c r="U191" s="809"/>
      <c r="V191" s="161"/>
    </row>
    <row r="192" spans="3:24" ht="13.9" customHeight="1" x14ac:dyDescent="0.15">
      <c r="C192" s="192"/>
      <c r="D192" s="488"/>
      <c r="E192" s="491"/>
      <c r="F192" s="807"/>
      <c r="G192" s="808"/>
      <c r="H192" s="808"/>
      <c r="I192" s="808"/>
      <c r="J192" s="808"/>
      <c r="K192" s="808"/>
      <c r="L192" s="808"/>
      <c r="M192" s="808"/>
      <c r="N192" s="808"/>
      <c r="O192" s="808"/>
      <c r="P192" s="808"/>
      <c r="Q192" s="808"/>
      <c r="R192" s="808"/>
      <c r="S192" s="808"/>
      <c r="T192" s="808"/>
      <c r="U192" s="809"/>
      <c r="V192" s="161"/>
    </row>
    <row r="193" spans="3:24" ht="13.9" customHeight="1" x14ac:dyDescent="0.15">
      <c r="C193" s="192"/>
      <c r="D193" s="488"/>
      <c r="E193" s="491"/>
      <c r="F193" s="807"/>
      <c r="G193" s="808"/>
      <c r="H193" s="808"/>
      <c r="I193" s="808"/>
      <c r="J193" s="808"/>
      <c r="K193" s="808"/>
      <c r="L193" s="808"/>
      <c r="M193" s="808"/>
      <c r="N193" s="808"/>
      <c r="O193" s="808"/>
      <c r="P193" s="808"/>
      <c r="Q193" s="808"/>
      <c r="R193" s="808"/>
      <c r="S193" s="808"/>
      <c r="T193" s="808"/>
      <c r="U193" s="809"/>
      <c r="V193" s="161"/>
    </row>
    <row r="194" spans="3:24" ht="13.9" customHeight="1" x14ac:dyDescent="0.15">
      <c r="C194" s="192"/>
      <c r="D194" s="488"/>
      <c r="E194" s="491"/>
      <c r="F194" s="807"/>
      <c r="G194" s="808"/>
      <c r="H194" s="808"/>
      <c r="I194" s="808"/>
      <c r="J194" s="808"/>
      <c r="K194" s="808"/>
      <c r="L194" s="808"/>
      <c r="M194" s="808"/>
      <c r="N194" s="808"/>
      <c r="O194" s="808"/>
      <c r="P194" s="808"/>
      <c r="Q194" s="808"/>
      <c r="R194" s="808"/>
      <c r="S194" s="808"/>
      <c r="T194" s="808"/>
      <c r="U194" s="809"/>
      <c r="V194" s="161"/>
    </row>
    <row r="195" spans="3:24" ht="13.9" customHeight="1" x14ac:dyDescent="0.15">
      <c r="C195" s="192"/>
      <c r="D195" s="488"/>
      <c r="E195" s="491"/>
      <c r="F195" s="807"/>
      <c r="G195" s="808"/>
      <c r="H195" s="808"/>
      <c r="I195" s="808"/>
      <c r="J195" s="808"/>
      <c r="K195" s="808"/>
      <c r="L195" s="808"/>
      <c r="M195" s="808"/>
      <c r="N195" s="808"/>
      <c r="O195" s="808"/>
      <c r="P195" s="808"/>
      <c r="Q195" s="808"/>
      <c r="R195" s="808"/>
      <c r="S195" s="808"/>
      <c r="T195" s="808"/>
      <c r="U195" s="809"/>
      <c r="V195" s="161"/>
    </row>
    <row r="196" spans="3:24" ht="13.9" customHeight="1" x14ac:dyDescent="0.15">
      <c r="C196" s="192"/>
      <c r="D196" s="488"/>
      <c r="E196" s="491"/>
      <c r="F196" s="807"/>
      <c r="G196" s="808"/>
      <c r="H196" s="808"/>
      <c r="I196" s="808"/>
      <c r="J196" s="808"/>
      <c r="K196" s="808"/>
      <c r="L196" s="808"/>
      <c r="M196" s="808"/>
      <c r="N196" s="808"/>
      <c r="O196" s="808"/>
      <c r="P196" s="808"/>
      <c r="Q196" s="808"/>
      <c r="R196" s="808"/>
      <c r="S196" s="808"/>
      <c r="T196" s="808"/>
      <c r="U196" s="809"/>
      <c r="V196" s="161"/>
    </row>
    <row r="197" spans="3:24" ht="13.9" customHeight="1" x14ac:dyDescent="0.15">
      <c r="C197" s="192"/>
      <c r="D197" s="488"/>
      <c r="E197" s="491"/>
      <c r="F197" s="807"/>
      <c r="G197" s="808"/>
      <c r="H197" s="808"/>
      <c r="I197" s="808"/>
      <c r="J197" s="808"/>
      <c r="K197" s="808"/>
      <c r="L197" s="808"/>
      <c r="M197" s="808"/>
      <c r="N197" s="808"/>
      <c r="O197" s="808"/>
      <c r="P197" s="808"/>
      <c r="Q197" s="808"/>
      <c r="R197" s="808"/>
      <c r="S197" s="808"/>
      <c r="T197" s="808"/>
      <c r="U197" s="809"/>
      <c r="V197" s="161"/>
    </row>
    <row r="198" spans="3:24" ht="13.9" customHeight="1" x14ac:dyDescent="0.15">
      <c r="C198" s="194"/>
      <c r="D198" s="489"/>
      <c r="E198" s="492"/>
      <c r="F198" s="810"/>
      <c r="G198" s="811"/>
      <c r="H198" s="811"/>
      <c r="I198" s="811"/>
      <c r="J198" s="811"/>
      <c r="K198" s="811"/>
      <c r="L198" s="811"/>
      <c r="M198" s="811"/>
      <c r="N198" s="811"/>
      <c r="O198" s="811"/>
      <c r="P198" s="811"/>
      <c r="Q198" s="811"/>
      <c r="R198" s="811"/>
      <c r="S198" s="811"/>
      <c r="T198" s="811"/>
      <c r="U198" s="812"/>
      <c r="V198" s="161"/>
    </row>
    <row r="199" spans="3:24" ht="18" customHeight="1" x14ac:dyDescent="0.15">
      <c r="C199" s="480" t="s">
        <v>408</v>
      </c>
      <c r="D199" s="480"/>
      <c r="E199" s="480"/>
      <c r="F199" s="480"/>
      <c r="G199" s="480"/>
      <c r="H199" s="480"/>
      <c r="I199" s="480"/>
      <c r="J199" s="480"/>
      <c r="K199" s="480"/>
      <c r="L199" s="480"/>
      <c r="M199" s="480"/>
      <c r="N199" s="480"/>
      <c r="O199" s="480"/>
      <c r="P199" s="480"/>
      <c r="Q199" s="480"/>
      <c r="R199" s="480"/>
      <c r="S199" s="480"/>
      <c r="T199" s="480"/>
      <c r="U199" s="480"/>
      <c r="V199" s="176"/>
    </row>
    <row r="200" spans="3:24" ht="15" customHeight="1" x14ac:dyDescent="0.15">
      <c r="C200" s="196"/>
      <c r="D200" s="487" t="s">
        <v>17</v>
      </c>
      <c r="E200" s="490" t="s">
        <v>237</v>
      </c>
      <c r="F200" s="295" t="s">
        <v>391</v>
      </c>
      <c r="G200" s="32"/>
      <c r="H200" s="32"/>
      <c r="I200" s="30"/>
      <c r="J200" s="30"/>
      <c r="K200" s="30"/>
      <c r="L200" s="31"/>
      <c r="M200" s="31"/>
      <c r="N200" s="31"/>
      <c r="O200" s="32"/>
      <c r="P200" s="32"/>
      <c r="Q200" s="32"/>
      <c r="R200" s="32"/>
      <c r="S200" s="30"/>
      <c r="T200" s="30"/>
      <c r="U200" s="33"/>
      <c r="V200" s="161"/>
    </row>
    <row r="201" spans="3:24" ht="45" customHeight="1" x14ac:dyDescent="0.15">
      <c r="C201" s="192"/>
      <c r="D201" s="488"/>
      <c r="E201" s="491"/>
      <c r="F201" s="505" t="s">
        <v>256</v>
      </c>
      <c r="G201" s="506"/>
      <c r="H201" s="506"/>
      <c r="I201" s="506"/>
      <c r="J201" s="506"/>
      <c r="K201" s="826">
        <f>+表紙!K225</f>
        <v>1313.59</v>
      </c>
      <c r="L201" s="826"/>
      <c r="M201" s="826"/>
      <c r="N201" s="826"/>
      <c r="O201" s="826"/>
      <c r="P201" s="195" t="s">
        <v>13</v>
      </c>
      <c r="Q201" s="816" t="s">
        <v>347</v>
      </c>
      <c r="R201" s="817"/>
      <c r="S201" s="817"/>
      <c r="T201" s="817"/>
      <c r="U201" s="818"/>
      <c r="V201" s="97"/>
      <c r="W201" s="97"/>
      <c r="X201" s="176"/>
    </row>
    <row r="202" spans="3:24" ht="45" customHeight="1" x14ac:dyDescent="0.15">
      <c r="C202" s="192"/>
      <c r="D202" s="488"/>
      <c r="E202" s="491"/>
      <c r="F202" s="259"/>
      <c r="G202" s="499" t="s">
        <v>212</v>
      </c>
      <c r="H202" s="500"/>
      <c r="I202" s="500"/>
      <c r="J202" s="500"/>
      <c r="K202" s="826">
        <f>+表紙!K226</f>
        <v>46</v>
      </c>
      <c r="L202" s="826"/>
      <c r="M202" s="826"/>
      <c r="N202" s="826"/>
      <c r="O202" s="826"/>
      <c r="P202" s="340" t="s">
        <v>13</v>
      </c>
      <c r="Q202" s="819"/>
      <c r="R202" s="820"/>
      <c r="S202" s="820"/>
      <c r="T202" s="820"/>
      <c r="U202" s="821"/>
      <c r="V202" s="97"/>
      <c r="W202" s="97"/>
      <c r="X202" s="176"/>
    </row>
    <row r="203" spans="3:24" ht="45" customHeight="1" x14ac:dyDescent="0.15">
      <c r="C203" s="192"/>
      <c r="D203" s="488"/>
      <c r="E203" s="491"/>
      <c r="F203" s="259"/>
      <c r="G203" s="499" t="s">
        <v>213</v>
      </c>
      <c r="H203" s="500"/>
      <c r="I203" s="500"/>
      <c r="J203" s="500"/>
      <c r="K203" s="826">
        <f>+表紙!K227</f>
        <v>1309.07</v>
      </c>
      <c r="L203" s="826"/>
      <c r="M203" s="826"/>
      <c r="N203" s="826"/>
      <c r="O203" s="826"/>
      <c r="P203" s="340" t="s">
        <v>13</v>
      </c>
      <c r="Q203" s="819"/>
      <c r="R203" s="820"/>
      <c r="S203" s="820"/>
      <c r="T203" s="820"/>
      <c r="U203" s="821"/>
      <c r="V203" s="97"/>
      <c r="W203" s="97"/>
      <c r="X203" s="176"/>
    </row>
    <row r="204" spans="3:24" ht="45" customHeight="1" x14ac:dyDescent="0.15">
      <c r="C204" s="192"/>
      <c r="D204" s="488"/>
      <c r="E204" s="491"/>
      <c r="F204" s="259"/>
      <c r="G204" s="499" t="s">
        <v>396</v>
      </c>
      <c r="H204" s="500"/>
      <c r="I204" s="500"/>
      <c r="J204" s="500"/>
      <c r="K204" s="826">
        <f>+表紙!K228</f>
        <v>0</v>
      </c>
      <c r="L204" s="826"/>
      <c r="M204" s="826"/>
      <c r="N204" s="826"/>
      <c r="O204" s="826"/>
      <c r="P204" s="340" t="s">
        <v>13</v>
      </c>
      <c r="Q204" s="819"/>
      <c r="R204" s="820"/>
      <c r="S204" s="820"/>
      <c r="T204" s="820"/>
      <c r="U204" s="821"/>
      <c r="V204" s="97"/>
      <c r="W204" s="97"/>
      <c r="X204" s="176"/>
    </row>
    <row r="205" spans="3:24" ht="45" customHeight="1" x14ac:dyDescent="0.15">
      <c r="C205" s="192"/>
      <c r="D205" s="488"/>
      <c r="E205" s="491"/>
      <c r="F205" s="260"/>
      <c r="G205" s="499" t="s">
        <v>397</v>
      </c>
      <c r="H205" s="500"/>
      <c r="I205" s="500"/>
      <c r="J205" s="500"/>
      <c r="K205" s="826">
        <f>+表紙!K229</f>
        <v>11</v>
      </c>
      <c r="L205" s="826"/>
      <c r="M205" s="826"/>
      <c r="N205" s="826"/>
      <c r="O205" s="826"/>
      <c r="P205" s="340" t="s">
        <v>13</v>
      </c>
      <c r="Q205" s="822"/>
      <c r="R205" s="823"/>
      <c r="S205" s="823"/>
      <c r="T205" s="823"/>
      <c r="U205" s="824"/>
      <c r="V205" s="97"/>
      <c r="W205" s="97"/>
      <c r="X205" s="176"/>
    </row>
    <row r="206" spans="3:24" ht="13.9" customHeight="1" x14ac:dyDescent="0.15">
      <c r="C206" s="192"/>
      <c r="D206" s="488"/>
      <c r="E206" s="491"/>
      <c r="F206" s="177" t="s">
        <v>236</v>
      </c>
      <c r="G206" s="37"/>
      <c r="H206" s="37"/>
      <c r="I206" s="35"/>
      <c r="J206" s="35"/>
      <c r="K206" s="35"/>
      <c r="L206" s="36"/>
      <c r="M206" s="36"/>
      <c r="N206" s="36"/>
      <c r="O206" s="37"/>
      <c r="P206" s="37"/>
      <c r="Q206" s="37"/>
      <c r="R206" s="37"/>
      <c r="S206" s="35"/>
      <c r="T206" s="35"/>
      <c r="U206" s="38"/>
      <c r="V206" s="176"/>
    </row>
    <row r="207" spans="3:24" ht="13.9" customHeight="1" x14ac:dyDescent="0.15">
      <c r="C207" s="192"/>
      <c r="D207" s="488"/>
      <c r="E207" s="491"/>
      <c r="F207" s="807" t="str">
        <f>IF(COUNTA(表紙!F231)=1,+表紙!F231,"")</f>
        <v>別紙のとおり</v>
      </c>
      <c r="G207" s="808"/>
      <c r="H207" s="808"/>
      <c r="I207" s="808"/>
      <c r="J207" s="808"/>
      <c r="K207" s="808"/>
      <c r="L207" s="808"/>
      <c r="M207" s="808"/>
      <c r="N207" s="808"/>
      <c r="O207" s="808"/>
      <c r="P207" s="808"/>
      <c r="Q207" s="808"/>
      <c r="R207" s="808"/>
      <c r="S207" s="808"/>
      <c r="T207" s="808"/>
      <c r="U207" s="809"/>
      <c r="V207" s="176"/>
    </row>
    <row r="208" spans="3:24" ht="13.9" customHeight="1" x14ac:dyDescent="0.15">
      <c r="C208" s="192"/>
      <c r="D208" s="488"/>
      <c r="E208" s="491"/>
      <c r="F208" s="807"/>
      <c r="G208" s="808"/>
      <c r="H208" s="808"/>
      <c r="I208" s="808"/>
      <c r="J208" s="808"/>
      <c r="K208" s="808"/>
      <c r="L208" s="808"/>
      <c r="M208" s="808"/>
      <c r="N208" s="808"/>
      <c r="O208" s="808"/>
      <c r="P208" s="808"/>
      <c r="Q208" s="808"/>
      <c r="R208" s="808"/>
      <c r="S208" s="808"/>
      <c r="T208" s="808"/>
      <c r="U208" s="809"/>
      <c r="V208" s="176"/>
    </row>
    <row r="209" spans="1:22" ht="13.9" customHeight="1" x14ac:dyDescent="0.15">
      <c r="C209" s="192"/>
      <c r="D209" s="488"/>
      <c r="E209" s="491"/>
      <c r="F209" s="807"/>
      <c r="G209" s="808"/>
      <c r="H209" s="808"/>
      <c r="I209" s="808"/>
      <c r="J209" s="808"/>
      <c r="K209" s="808"/>
      <c r="L209" s="808"/>
      <c r="M209" s="808"/>
      <c r="N209" s="808"/>
      <c r="O209" s="808"/>
      <c r="P209" s="808"/>
      <c r="Q209" s="808"/>
      <c r="R209" s="808"/>
      <c r="S209" s="808"/>
      <c r="T209" s="808"/>
      <c r="U209" s="809"/>
      <c r="V209" s="176"/>
    </row>
    <row r="210" spans="1:22" ht="13.9" customHeight="1" x14ac:dyDescent="0.15">
      <c r="C210" s="192"/>
      <c r="D210" s="488"/>
      <c r="E210" s="491"/>
      <c r="F210" s="807"/>
      <c r="G210" s="808"/>
      <c r="H210" s="808"/>
      <c r="I210" s="808"/>
      <c r="J210" s="808"/>
      <c r="K210" s="808"/>
      <c r="L210" s="808"/>
      <c r="M210" s="808"/>
      <c r="N210" s="808"/>
      <c r="O210" s="808"/>
      <c r="P210" s="808"/>
      <c r="Q210" s="808"/>
      <c r="R210" s="808"/>
      <c r="S210" s="808"/>
      <c r="T210" s="808"/>
      <c r="U210" s="809"/>
      <c r="V210" s="176"/>
    </row>
    <row r="211" spans="1:22" ht="13.9" customHeight="1" x14ac:dyDescent="0.15">
      <c r="C211" s="192"/>
      <c r="D211" s="488"/>
      <c r="E211" s="491"/>
      <c r="F211" s="807"/>
      <c r="G211" s="808"/>
      <c r="H211" s="808"/>
      <c r="I211" s="808"/>
      <c r="J211" s="808"/>
      <c r="K211" s="808"/>
      <c r="L211" s="808"/>
      <c r="M211" s="808"/>
      <c r="N211" s="808"/>
      <c r="O211" s="808"/>
      <c r="P211" s="808"/>
      <c r="Q211" s="808"/>
      <c r="R211" s="808"/>
      <c r="S211" s="808"/>
      <c r="T211" s="808"/>
      <c r="U211" s="809"/>
      <c r="V211" s="176"/>
    </row>
    <row r="212" spans="1:22" ht="13.9" customHeight="1" x14ac:dyDescent="0.15">
      <c r="C212" s="192"/>
      <c r="D212" s="488"/>
      <c r="E212" s="491"/>
      <c r="F212" s="807"/>
      <c r="G212" s="808"/>
      <c r="H212" s="808"/>
      <c r="I212" s="808"/>
      <c r="J212" s="808"/>
      <c r="K212" s="808"/>
      <c r="L212" s="808"/>
      <c r="M212" s="808"/>
      <c r="N212" s="808"/>
      <c r="O212" s="808"/>
      <c r="P212" s="808"/>
      <c r="Q212" s="808"/>
      <c r="R212" s="808"/>
      <c r="S212" s="808"/>
      <c r="T212" s="808"/>
      <c r="U212" s="809"/>
      <c r="V212" s="176"/>
    </row>
    <row r="213" spans="1:22" ht="13.9" customHeight="1" x14ac:dyDescent="0.15">
      <c r="C213" s="192"/>
      <c r="D213" s="488"/>
      <c r="E213" s="491"/>
      <c r="F213" s="807"/>
      <c r="G213" s="808"/>
      <c r="H213" s="808"/>
      <c r="I213" s="808"/>
      <c r="J213" s="808"/>
      <c r="K213" s="808"/>
      <c r="L213" s="808"/>
      <c r="M213" s="808"/>
      <c r="N213" s="808"/>
      <c r="O213" s="808"/>
      <c r="P213" s="808"/>
      <c r="Q213" s="808"/>
      <c r="R213" s="808"/>
      <c r="S213" s="808"/>
      <c r="T213" s="808"/>
      <c r="U213" s="809"/>
      <c r="V213" s="176"/>
    </row>
    <row r="214" spans="1:22" ht="13.9" customHeight="1" x14ac:dyDescent="0.15">
      <c r="C214" s="192"/>
      <c r="D214" s="488"/>
      <c r="E214" s="491"/>
      <c r="F214" s="807"/>
      <c r="G214" s="808"/>
      <c r="H214" s="808"/>
      <c r="I214" s="808"/>
      <c r="J214" s="808"/>
      <c r="K214" s="808"/>
      <c r="L214" s="808"/>
      <c r="M214" s="808"/>
      <c r="N214" s="808"/>
      <c r="O214" s="808"/>
      <c r="P214" s="808"/>
      <c r="Q214" s="808"/>
      <c r="R214" s="808"/>
      <c r="S214" s="808"/>
      <c r="T214" s="808"/>
      <c r="U214" s="809"/>
      <c r="V214" s="176"/>
    </row>
    <row r="215" spans="1:22" ht="13.9" customHeight="1" x14ac:dyDescent="0.15">
      <c r="C215" s="192"/>
      <c r="D215" s="488"/>
      <c r="E215" s="491"/>
      <c r="F215" s="810"/>
      <c r="G215" s="811"/>
      <c r="H215" s="811"/>
      <c r="I215" s="811"/>
      <c r="J215" s="811"/>
      <c r="K215" s="811"/>
      <c r="L215" s="811"/>
      <c r="M215" s="811"/>
      <c r="N215" s="811"/>
      <c r="O215" s="811"/>
      <c r="P215" s="811"/>
      <c r="Q215" s="811"/>
      <c r="R215" s="811"/>
      <c r="S215" s="811"/>
      <c r="T215" s="811"/>
      <c r="U215" s="812"/>
      <c r="V215" s="176"/>
    </row>
    <row r="216" spans="1:22" ht="60" customHeight="1" x14ac:dyDescent="0.15">
      <c r="C216" s="813" t="s">
        <v>14</v>
      </c>
      <c r="D216" s="814"/>
      <c r="E216" s="815"/>
      <c r="F216" s="29"/>
      <c r="G216" s="29"/>
      <c r="H216" s="29"/>
      <c r="I216" s="30"/>
      <c r="J216" s="30"/>
      <c r="K216" s="30"/>
      <c r="L216" s="31"/>
      <c r="M216" s="31"/>
      <c r="N216" s="31"/>
      <c r="O216" s="32"/>
      <c r="P216" s="32"/>
      <c r="Q216" s="32"/>
      <c r="R216" s="32"/>
      <c r="S216" s="30"/>
      <c r="T216" s="296"/>
      <c r="U216" s="297"/>
    </row>
    <row r="217" spans="1:22" ht="19.899999999999999" customHeight="1" x14ac:dyDescent="0.15">
      <c r="C217" s="350"/>
      <c r="D217" s="351"/>
      <c r="E217" s="351"/>
      <c r="F217" s="34"/>
      <c r="G217" s="34"/>
      <c r="H217" s="34"/>
      <c r="I217" s="35"/>
      <c r="J217" s="35"/>
      <c r="K217" s="35"/>
      <c r="L217" s="36"/>
      <c r="M217" s="36"/>
      <c r="N217" s="36"/>
      <c r="O217" s="37"/>
      <c r="P217" s="37"/>
      <c r="Q217" s="37"/>
      <c r="R217" s="37"/>
      <c r="S217" s="35"/>
      <c r="T217" s="287"/>
      <c r="U217" s="287"/>
    </row>
    <row r="218" spans="1:22" ht="19.899999999999999" customHeight="1" x14ac:dyDescent="0.15">
      <c r="C218" s="352"/>
      <c r="D218" s="353"/>
      <c r="E218" s="353"/>
      <c r="I218" s="287"/>
      <c r="J218" s="287"/>
      <c r="K218" s="287"/>
      <c r="L218" s="25"/>
      <c r="M218" s="25"/>
      <c r="N218" s="25"/>
      <c r="O218" s="190"/>
      <c r="P218" s="190"/>
      <c r="Q218" s="190"/>
      <c r="R218" s="190"/>
      <c r="S218" s="287"/>
      <c r="T218" s="287"/>
      <c r="U218" s="287"/>
    </row>
    <row r="219" spans="1:22" ht="19.899999999999999" customHeight="1" x14ac:dyDescent="0.15">
      <c r="C219" s="352"/>
      <c r="D219" s="353"/>
      <c r="E219" s="353"/>
      <c r="I219" s="287"/>
      <c r="J219" s="287"/>
      <c r="K219" s="287"/>
      <c r="L219" s="25"/>
      <c r="M219" s="25"/>
      <c r="N219" s="25"/>
      <c r="O219" s="190"/>
      <c r="P219" s="190"/>
      <c r="Q219" s="190"/>
      <c r="R219" s="190"/>
      <c r="S219" s="287"/>
      <c r="T219" s="287"/>
      <c r="U219" s="287"/>
    </row>
    <row r="220" spans="1:22" ht="19.899999999999999" customHeight="1" x14ac:dyDescent="0.15">
      <c r="C220" s="352"/>
      <c r="D220" s="353"/>
      <c r="E220" s="353"/>
      <c r="I220" s="287"/>
      <c r="J220" s="287"/>
      <c r="K220" s="287"/>
      <c r="L220" s="25"/>
      <c r="M220" s="25"/>
      <c r="N220" s="25"/>
      <c r="O220" s="190"/>
      <c r="P220" s="190"/>
      <c r="Q220" s="190"/>
      <c r="R220" s="190"/>
      <c r="S220" s="287"/>
      <c r="T220" s="287"/>
      <c r="U220" s="287"/>
    </row>
    <row r="221" spans="1:22" ht="19.899999999999999" customHeight="1" x14ac:dyDescent="0.15">
      <c r="C221" s="352"/>
      <c r="D221" s="353"/>
      <c r="E221" s="353"/>
      <c r="I221" s="287"/>
      <c r="J221" s="287"/>
      <c r="K221" s="287"/>
      <c r="L221" s="25"/>
      <c r="M221" s="25"/>
      <c r="N221" s="25"/>
      <c r="O221" s="190"/>
      <c r="P221" s="190"/>
      <c r="Q221" s="190"/>
      <c r="R221" s="190"/>
      <c r="S221" s="287"/>
      <c r="T221" s="287"/>
      <c r="U221" s="287"/>
    </row>
    <row r="222" spans="1:22" ht="19.899999999999999" customHeight="1" x14ac:dyDescent="0.15">
      <c r="C222" s="480" t="s">
        <v>409</v>
      </c>
      <c r="D222" s="480"/>
      <c r="E222" s="480"/>
      <c r="F222" s="480"/>
      <c r="G222" s="480"/>
      <c r="H222" s="480"/>
      <c r="I222" s="480"/>
      <c r="J222" s="480"/>
      <c r="K222" s="480"/>
      <c r="L222" s="480"/>
      <c r="M222" s="480"/>
      <c r="N222" s="480"/>
      <c r="O222" s="480"/>
      <c r="P222" s="480"/>
      <c r="Q222" s="480"/>
      <c r="R222" s="480"/>
      <c r="S222" s="480"/>
      <c r="T222" s="480"/>
      <c r="U222" s="480"/>
    </row>
    <row r="223" spans="1:22" ht="13.5" x14ac:dyDescent="0.15">
      <c r="C223" s="177" t="s">
        <v>257</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1"/>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197">
        <v>1</v>
      </c>
      <c r="D225" s="478" t="s">
        <v>383</v>
      </c>
      <c r="E225" s="478"/>
      <c r="F225" s="478"/>
      <c r="G225" s="478"/>
      <c r="H225" s="478"/>
      <c r="I225" s="478"/>
      <c r="J225" s="478"/>
      <c r="K225" s="478"/>
      <c r="L225" s="478"/>
      <c r="M225" s="478"/>
      <c r="N225" s="478"/>
      <c r="O225" s="478"/>
      <c r="P225" s="478"/>
      <c r="Q225" s="478"/>
      <c r="R225" s="478"/>
      <c r="S225" s="478"/>
      <c r="T225" s="478"/>
      <c r="U225" s="479"/>
    </row>
    <row r="226" spans="3:21" ht="40.9" customHeight="1" x14ac:dyDescent="0.15">
      <c r="C226" s="197"/>
      <c r="D226" s="478" t="s">
        <v>392</v>
      </c>
      <c r="E226" s="478"/>
      <c r="F226" s="478"/>
      <c r="G226" s="478"/>
      <c r="H226" s="478"/>
      <c r="I226" s="478"/>
      <c r="J226" s="478"/>
      <c r="K226" s="478"/>
      <c r="L226" s="478"/>
      <c r="M226" s="478"/>
      <c r="N226" s="478"/>
      <c r="O226" s="478"/>
      <c r="P226" s="478"/>
      <c r="Q226" s="478"/>
      <c r="R226" s="478"/>
      <c r="S226" s="478"/>
      <c r="T226" s="478"/>
      <c r="U226" s="479"/>
    </row>
    <row r="227" spans="3:21" ht="15" customHeight="1" x14ac:dyDescent="0.15">
      <c r="C227" s="197">
        <v>2</v>
      </c>
      <c r="D227" s="198" t="s">
        <v>393</v>
      </c>
      <c r="E227" s="344"/>
      <c r="F227" s="344"/>
      <c r="G227" s="344"/>
      <c r="H227" s="344"/>
      <c r="I227" s="344"/>
      <c r="J227" s="344"/>
      <c r="K227" s="344"/>
      <c r="L227" s="344"/>
      <c r="M227" s="344"/>
      <c r="N227" s="344"/>
      <c r="O227" s="344"/>
      <c r="P227" s="344"/>
      <c r="Q227" s="344"/>
      <c r="R227" s="344"/>
      <c r="S227" s="344"/>
      <c r="T227" s="344"/>
      <c r="U227" s="345"/>
    </row>
    <row r="228" spans="3:21" ht="15" customHeight="1" x14ac:dyDescent="0.15">
      <c r="C228" s="197">
        <v>3</v>
      </c>
      <c r="D228" s="198" t="s">
        <v>258</v>
      </c>
      <c r="E228" s="344"/>
      <c r="F228" s="344"/>
      <c r="G228" s="344"/>
      <c r="H228" s="344"/>
      <c r="I228" s="344"/>
      <c r="J228" s="344"/>
      <c r="K228" s="344"/>
      <c r="L228" s="344"/>
      <c r="M228" s="344"/>
      <c r="N228" s="344"/>
      <c r="O228" s="344"/>
      <c r="P228" s="344"/>
      <c r="Q228" s="344"/>
      <c r="R228" s="344"/>
      <c r="S228" s="344"/>
      <c r="T228" s="344"/>
      <c r="U228" s="345"/>
    </row>
    <row r="229" spans="3:21" ht="15" customHeight="1" x14ac:dyDescent="0.15">
      <c r="C229" s="197"/>
      <c r="D229" s="199" t="s">
        <v>259</v>
      </c>
      <c r="E229" s="198" t="s">
        <v>262</v>
      </c>
      <c r="F229" s="344"/>
      <c r="G229" s="344"/>
      <c r="H229" s="344"/>
      <c r="I229" s="344"/>
      <c r="J229" s="344"/>
      <c r="K229" s="344"/>
      <c r="L229" s="344"/>
      <c r="M229" s="344"/>
      <c r="N229" s="344"/>
      <c r="O229" s="344"/>
      <c r="P229" s="344"/>
      <c r="Q229" s="344"/>
      <c r="R229" s="344"/>
      <c r="S229" s="344"/>
      <c r="T229" s="344"/>
      <c r="U229" s="345"/>
    </row>
    <row r="230" spans="3:21" ht="39" customHeight="1" x14ac:dyDescent="0.15">
      <c r="C230" s="197"/>
      <c r="D230" s="199" t="s">
        <v>260</v>
      </c>
      <c r="E230" s="478" t="s">
        <v>263</v>
      </c>
      <c r="F230" s="478"/>
      <c r="G230" s="478"/>
      <c r="H230" s="478"/>
      <c r="I230" s="478"/>
      <c r="J230" s="478"/>
      <c r="K230" s="478"/>
      <c r="L230" s="478"/>
      <c r="M230" s="478"/>
      <c r="N230" s="478"/>
      <c r="O230" s="478"/>
      <c r="P230" s="478"/>
      <c r="Q230" s="478"/>
      <c r="R230" s="478"/>
      <c r="S230" s="478"/>
      <c r="T230" s="478"/>
      <c r="U230" s="479"/>
    </row>
    <row r="231" spans="3:21" ht="30" customHeight="1" x14ac:dyDescent="0.15">
      <c r="C231" s="197"/>
      <c r="D231" s="199" t="s">
        <v>261</v>
      </c>
      <c r="E231" s="478" t="s">
        <v>264</v>
      </c>
      <c r="F231" s="478"/>
      <c r="G231" s="478"/>
      <c r="H231" s="478"/>
      <c r="I231" s="478"/>
      <c r="J231" s="478"/>
      <c r="K231" s="478"/>
      <c r="L231" s="478"/>
      <c r="M231" s="478"/>
      <c r="N231" s="478"/>
      <c r="O231" s="478"/>
      <c r="P231" s="478"/>
      <c r="Q231" s="478"/>
      <c r="R231" s="478"/>
      <c r="S231" s="478"/>
      <c r="T231" s="478"/>
      <c r="U231" s="479"/>
    </row>
    <row r="232" spans="3:21" ht="40.9" customHeight="1" x14ac:dyDescent="0.15">
      <c r="C232" s="197">
        <v>4</v>
      </c>
      <c r="D232" s="478" t="s">
        <v>265</v>
      </c>
      <c r="E232" s="478"/>
      <c r="F232" s="478"/>
      <c r="G232" s="478"/>
      <c r="H232" s="478"/>
      <c r="I232" s="478"/>
      <c r="J232" s="478"/>
      <c r="K232" s="478"/>
      <c r="L232" s="478"/>
      <c r="M232" s="478"/>
      <c r="N232" s="478"/>
      <c r="O232" s="478"/>
      <c r="P232" s="478"/>
      <c r="Q232" s="478"/>
      <c r="R232" s="478"/>
      <c r="S232" s="478"/>
      <c r="T232" s="478"/>
      <c r="U232" s="479"/>
    </row>
    <row r="233" spans="3:21" ht="76.150000000000006" customHeight="1" x14ac:dyDescent="0.15">
      <c r="C233" s="197">
        <v>5</v>
      </c>
      <c r="D233" s="478" t="s">
        <v>394</v>
      </c>
      <c r="E233" s="478"/>
      <c r="F233" s="478"/>
      <c r="G233" s="478"/>
      <c r="H233" s="478"/>
      <c r="I233" s="478"/>
      <c r="J233" s="478"/>
      <c r="K233" s="478"/>
      <c r="L233" s="478"/>
      <c r="M233" s="478"/>
      <c r="N233" s="478"/>
      <c r="O233" s="478"/>
      <c r="P233" s="478"/>
      <c r="Q233" s="478"/>
      <c r="R233" s="478"/>
      <c r="S233" s="478"/>
      <c r="T233" s="478"/>
      <c r="U233" s="479"/>
    </row>
    <row r="234" spans="3:21" ht="40.9" customHeight="1" x14ac:dyDescent="0.15">
      <c r="C234" s="197">
        <v>6</v>
      </c>
      <c r="D234" s="478" t="s">
        <v>266</v>
      </c>
      <c r="E234" s="478"/>
      <c r="F234" s="478"/>
      <c r="G234" s="478"/>
      <c r="H234" s="478"/>
      <c r="I234" s="478"/>
      <c r="J234" s="478"/>
      <c r="K234" s="478"/>
      <c r="L234" s="478"/>
      <c r="M234" s="478"/>
      <c r="N234" s="478"/>
      <c r="O234" s="478"/>
      <c r="P234" s="478"/>
      <c r="Q234" s="478"/>
      <c r="R234" s="478"/>
      <c r="S234" s="478"/>
      <c r="T234" s="478"/>
      <c r="U234" s="479"/>
    </row>
    <row r="235" spans="3:21" ht="15" customHeight="1" x14ac:dyDescent="0.15">
      <c r="C235" s="197">
        <v>7</v>
      </c>
      <c r="D235" s="198" t="s">
        <v>395</v>
      </c>
      <c r="E235" s="344"/>
      <c r="F235" s="344"/>
      <c r="G235" s="344"/>
      <c r="H235" s="344"/>
      <c r="I235" s="344"/>
      <c r="J235" s="344"/>
      <c r="K235" s="344"/>
      <c r="L235" s="344"/>
      <c r="M235" s="344"/>
      <c r="N235" s="344"/>
      <c r="O235" s="344"/>
      <c r="P235" s="344"/>
      <c r="Q235" s="344"/>
      <c r="R235" s="344"/>
      <c r="S235" s="344"/>
      <c r="T235" s="344"/>
      <c r="U235" s="345"/>
    </row>
    <row r="236" spans="3:21" ht="15" customHeight="1" x14ac:dyDescent="0.15">
      <c r="C236" s="200"/>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115" zoomScaleNormal="115" workbookViewId="0">
      <selection activeCell="B4" sqref="B4"/>
    </sheetView>
  </sheetViews>
  <sheetFormatPr defaultRowHeight="13.5" x14ac:dyDescent="0.15"/>
  <cols>
    <col min="2" max="2" width="17.625" customWidth="1"/>
    <col min="3" max="3" width="65.625" customWidth="1"/>
    <col min="4" max="4" width="1.625" customWidth="1"/>
  </cols>
  <sheetData>
    <row r="2" spans="2:4" x14ac:dyDescent="0.15">
      <c r="B2" t="s">
        <v>154</v>
      </c>
    </row>
    <row r="4" spans="2:4" ht="65.099999999999994" customHeight="1" x14ac:dyDescent="0.15">
      <c r="B4" s="912" t="s">
        <v>162</v>
      </c>
      <c r="C4" s="912"/>
    </row>
    <row r="5" spans="2:4" ht="14.25" thickBot="1" x14ac:dyDescent="0.2">
      <c r="B5" s="6"/>
    </row>
    <row r="6" spans="2:4" x14ac:dyDescent="0.15">
      <c r="B6" s="104" t="s">
        <v>152</v>
      </c>
      <c r="C6" s="7" t="s">
        <v>153</v>
      </c>
    </row>
    <row r="7" spans="2:4" ht="114.95" customHeight="1" x14ac:dyDescent="0.15">
      <c r="B7" s="105" t="s">
        <v>45</v>
      </c>
      <c r="C7" s="8" t="s">
        <v>155</v>
      </c>
    </row>
    <row r="8" spans="2:4" ht="125.1" customHeight="1" x14ac:dyDescent="0.15">
      <c r="B8" s="106" t="s">
        <v>46</v>
      </c>
      <c r="C8" s="8" t="s">
        <v>156</v>
      </c>
    </row>
    <row r="9" spans="2:4" ht="75" customHeight="1" x14ac:dyDescent="0.15">
      <c r="B9" s="107" t="s">
        <v>47</v>
      </c>
      <c r="C9" s="8" t="s">
        <v>157</v>
      </c>
    </row>
    <row r="10" spans="2:4" ht="65.099999999999994" customHeight="1" x14ac:dyDescent="0.15">
      <c r="B10" s="107" t="s">
        <v>48</v>
      </c>
      <c r="C10" s="8" t="s">
        <v>158</v>
      </c>
    </row>
    <row r="11" spans="2:4" ht="39.950000000000003" customHeight="1" x14ac:dyDescent="0.15">
      <c r="B11" s="107" t="s">
        <v>49</v>
      </c>
      <c r="C11" s="8" t="s">
        <v>159</v>
      </c>
    </row>
    <row r="12" spans="2:4" ht="30" customHeight="1" x14ac:dyDescent="0.15">
      <c r="B12" s="107" t="s">
        <v>50</v>
      </c>
      <c r="C12" s="8" t="s">
        <v>160</v>
      </c>
    </row>
    <row r="13" spans="2:4" ht="30" customHeight="1" thickBot="1" x14ac:dyDescent="0.2">
      <c r="B13" s="108" t="s">
        <v>51</v>
      </c>
      <c r="C13" s="9" t="s">
        <v>161</v>
      </c>
      <c r="D13" s="109"/>
    </row>
    <row r="14" spans="2:4" ht="60" customHeight="1" x14ac:dyDescent="0.15">
      <c r="B14" s="913" t="s">
        <v>163</v>
      </c>
      <c r="C14" s="913"/>
      <c r="D14" s="110"/>
    </row>
  </sheetData>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192</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208</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338.9899999999999</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208</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208</v>
      </c>
      <c r="P27" s="706"/>
      <c r="Q27" s="706"/>
      <c r="R27" s="706"/>
      <c r="S27" s="49" t="s">
        <v>13</v>
      </c>
      <c r="T27" s="70"/>
      <c r="U27" s="70"/>
      <c r="X27" s="68" t="s">
        <v>26</v>
      </c>
      <c r="Y27" s="71"/>
      <c r="AG27" s="58"/>
      <c r="AH27" s="58"/>
      <c r="AI27" s="58"/>
      <c r="AJ27" s="58"/>
      <c r="AK27" s="653">
        <v>208</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208</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338.9899999999999</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274.42</v>
      </c>
      <c r="G30" s="664"/>
      <c r="H30" s="210" t="s">
        <v>187</v>
      </c>
      <c r="L30" s="671"/>
      <c r="O30" s="61"/>
      <c r="Q30" s="673">
        <v>208</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246.20329999999996</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274.42</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193</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1.3</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8.2200000000000006</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1.2</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1.3</v>
      </c>
      <c r="P27" s="706"/>
      <c r="Q27" s="706"/>
      <c r="R27" s="706"/>
      <c r="S27" s="49" t="s">
        <v>13</v>
      </c>
      <c r="T27" s="70"/>
      <c r="U27" s="70"/>
      <c r="X27" s="68" t="s">
        <v>26</v>
      </c>
      <c r="Y27" s="71"/>
      <c r="AG27" s="58"/>
      <c r="AH27" s="58"/>
      <c r="AI27" s="58"/>
      <c r="AJ27" s="58"/>
      <c r="AK27" s="653">
        <v>1.3</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1.1500000000000001</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8.2200000000000006</v>
      </c>
      <c r="G29" s="664"/>
      <c r="H29" s="210" t="s">
        <v>187</v>
      </c>
      <c r="L29" s="671"/>
      <c r="O29" s="61"/>
      <c r="P29" s="145"/>
      <c r="Q29" s="56" t="s">
        <v>173</v>
      </c>
      <c r="R29" s="669" t="s">
        <v>29</v>
      </c>
      <c r="S29" s="709"/>
      <c r="T29" s="709"/>
      <c r="U29" s="710"/>
      <c r="V29" s="53"/>
      <c r="W29" s="72"/>
      <c r="X29" s="714" t="s">
        <v>298</v>
      </c>
      <c r="Y29" s="715"/>
      <c r="Z29" s="661">
        <v>9.9999999999999867E-2</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1.1100000000000001</v>
      </c>
      <c r="G30" s="664"/>
      <c r="H30" s="210" t="s">
        <v>187</v>
      </c>
      <c r="L30" s="671"/>
      <c r="O30" s="61"/>
      <c r="Q30" s="673">
        <v>1.3</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7.9979999999999993</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1.1100000000000001</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194</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195</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0</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0</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0</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0</v>
      </c>
      <c r="P27" s="706"/>
      <c r="Q27" s="706"/>
      <c r="R27" s="706"/>
      <c r="S27" s="49" t="s">
        <v>13</v>
      </c>
      <c r="T27" s="70"/>
      <c r="U27" s="70"/>
      <c r="X27" s="68" t="s">
        <v>26</v>
      </c>
      <c r="Y27" s="71"/>
      <c r="AG27" s="58"/>
      <c r="AH27" s="58"/>
      <c r="AI27" s="58"/>
      <c r="AJ27" s="58"/>
      <c r="AK27" s="653">
        <v>0</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0</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0</v>
      </c>
      <c r="G29" s="664"/>
      <c r="H29" s="210" t="s">
        <v>187</v>
      </c>
      <c r="L29" s="671"/>
      <c r="O29" s="61"/>
      <c r="P29" s="145"/>
      <c r="Q29" s="56" t="s">
        <v>173</v>
      </c>
      <c r="R29" s="669" t="s">
        <v>29</v>
      </c>
      <c r="S29" s="709"/>
      <c r="T29" s="709"/>
      <c r="U29" s="710"/>
      <c r="V29" s="53"/>
      <c r="W29" s="72"/>
      <c r="X29" s="714" t="s">
        <v>298</v>
      </c>
      <c r="Y29" s="715"/>
      <c r="Z29" s="661">
        <v>0</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0</v>
      </c>
      <c r="G30" s="664"/>
      <c r="H30" s="210" t="s">
        <v>187</v>
      </c>
      <c r="L30" s="671"/>
      <c r="O30" s="61"/>
      <c r="Q30" s="673">
        <v>0</v>
      </c>
      <c r="R30" s="706"/>
      <c r="S30" s="706"/>
      <c r="T30" s="706"/>
      <c r="U30" s="49" t="s">
        <v>13</v>
      </c>
      <c r="X30" s="714" t="s">
        <v>175</v>
      </c>
      <c r="Y30" s="715"/>
      <c r="Z30" s="661">
        <v>0</v>
      </c>
      <c r="AA30" s="662"/>
      <c r="AB30" s="662"/>
      <c r="AC30" s="662"/>
      <c r="AD30" s="662"/>
      <c r="AE30" s="49" t="s">
        <v>13</v>
      </c>
      <c r="AK30" s="639">
        <v>0</v>
      </c>
      <c r="AL30" s="640"/>
      <c r="AM30" s="640"/>
      <c r="AN30" s="640"/>
      <c r="AO30" s="57" t="s">
        <v>13</v>
      </c>
      <c r="AR30" s="652"/>
      <c r="AS30" s="649"/>
      <c r="AT30" s="649"/>
      <c r="AU30" s="650"/>
    </row>
    <row r="31" spans="2:48" ht="27" customHeight="1" thickTop="1" thickBot="1" x14ac:dyDescent="0.2">
      <c r="B31" s="678" t="s">
        <v>356</v>
      </c>
      <c r="C31" s="669"/>
      <c r="D31" s="669"/>
      <c r="E31" s="638"/>
      <c r="F31" s="663">
        <v>0</v>
      </c>
      <c r="G31" s="664"/>
      <c r="H31" s="210" t="s">
        <v>187</v>
      </c>
      <c r="L31" s="671"/>
      <c r="O31" s="61"/>
      <c r="X31"/>
      <c r="Y31"/>
      <c r="Z31" s="73" t="s">
        <v>84</v>
      </c>
      <c r="AJ31" s="130"/>
      <c r="AK31" s="644" t="s">
        <v>428</v>
      </c>
      <c r="AL31" s="644"/>
      <c r="AM31" s="644"/>
      <c r="AN31" s="644"/>
      <c r="AO31" s="644"/>
      <c r="AP31" s="644"/>
      <c r="AQ31" s="46"/>
      <c r="AR31" s="645">
        <v>0</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693" t="s">
        <v>83</v>
      </c>
      <c r="C7" s="694"/>
      <c r="D7" s="695" t="s">
        <v>196</v>
      </c>
      <c r="E7" s="696"/>
      <c r="F7" s="696"/>
      <c r="G7" s="696"/>
      <c r="H7" s="697"/>
      <c r="I7" s="144"/>
      <c r="J7" s="58"/>
      <c r="K7" s="157"/>
      <c r="L7" s="157"/>
      <c r="M7" s="157"/>
      <c r="N7" s="157"/>
      <c r="O7" s="157"/>
      <c r="P7" s="157"/>
      <c r="Q7" s="157"/>
      <c r="R7" s="745"/>
      <c r="S7" s="746"/>
      <c r="T7" s="746"/>
      <c r="U7" s="746"/>
      <c r="V7" s="324"/>
      <c r="W7" s="324"/>
      <c r="X7" s="136"/>
      <c r="AA7"/>
      <c r="AB7"/>
      <c r="AC7"/>
      <c r="AD7"/>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149"/>
      <c r="M8" s="149"/>
      <c r="N8" s="149"/>
      <c r="O8" s="149"/>
      <c r="P8" s="149"/>
      <c r="Q8" s="149"/>
      <c r="R8" s="149"/>
      <c r="S8" s="149"/>
      <c r="T8" s="149"/>
      <c r="U8" s="149"/>
      <c r="V8" s="132"/>
      <c r="W8" s="132"/>
      <c r="X8" s="132"/>
      <c r="Y8" s="99"/>
      <c r="Z8" s="99"/>
      <c r="AA8" s="99"/>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11.2</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107.37924999999994</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8.6</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11.2</v>
      </c>
      <c r="P27" s="706"/>
      <c r="Q27" s="706"/>
      <c r="R27" s="706"/>
      <c r="S27" s="49" t="s">
        <v>13</v>
      </c>
      <c r="T27" s="70"/>
      <c r="U27" s="70"/>
      <c r="X27" s="68" t="s">
        <v>26</v>
      </c>
      <c r="Y27" s="71"/>
      <c r="AG27" s="58"/>
      <c r="AH27" s="58"/>
      <c r="AI27" s="58"/>
      <c r="AJ27" s="58"/>
      <c r="AK27" s="653">
        <v>11.2</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8.6</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107.37924999999994</v>
      </c>
      <c r="G29" s="664"/>
      <c r="H29" s="210" t="s">
        <v>187</v>
      </c>
      <c r="L29" s="671"/>
      <c r="O29" s="61"/>
      <c r="P29" s="145"/>
      <c r="Q29" s="56" t="s">
        <v>173</v>
      </c>
      <c r="R29" s="669" t="s">
        <v>29</v>
      </c>
      <c r="S29" s="709"/>
      <c r="T29" s="709"/>
      <c r="U29" s="710"/>
      <c r="V29" s="53"/>
      <c r="W29" s="72"/>
      <c r="X29" s="714" t="s">
        <v>298</v>
      </c>
      <c r="Y29" s="715"/>
      <c r="Z29" s="661">
        <v>2.5999999999999996</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103.03424999999993</v>
      </c>
      <c r="G30" s="664"/>
      <c r="H30" s="210" t="s">
        <v>187</v>
      </c>
      <c r="L30" s="671"/>
      <c r="O30" s="61"/>
      <c r="Q30" s="673">
        <v>11.2</v>
      </c>
      <c r="R30" s="706"/>
      <c r="S30" s="706"/>
      <c r="T30" s="706"/>
      <c r="U30" s="49" t="s">
        <v>13</v>
      </c>
      <c r="X30" s="714" t="s">
        <v>175</v>
      </c>
      <c r="Y30" s="715"/>
      <c r="Z30" s="661">
        <v>0</v>
      </c>
      <c r="AA30" s="662"/>
      <c r="AB30" s="662"/>
      <c r="AC30" s="662"/>
      <c r="AD30" s="662"/>
      <c r="AE30" s="49" t="s">
        <v>13</v>
      </c>
      <c r="AK30" s="639">
        <v>8</v>
      </c>
      <c r="AL30" s="640"/>
      <c r="AM30" s="640"/>
      <c r="AN30" s="640"/>
      <c r="AO30" s="57" t="s">
        <v>13</v>
      </c>
      <c r="AR30" s="652"/>
      <c r="AS30" s="649"/>
      <c r="AT30" s="649"/>
      <c r="AU30" s="650"/>
    </row>
    <row r="31" spans="2:48" ht="27" customHeight="1" thickTop="1" thickBot="1" x14ac:dyDescent="0.2">
      <c r="B31" s="678" t="s">
        <v>356</v>
      </c>
      <c r="C31" s="669"/>
      <c r="D31" s="669"/>
      <c r="E31" s="638"/>
      <c r="F31" s="663">
        <v>78.587724999999978</v>
      </c>
      <c r="G31" s="664"/>
      <c r="H31" s="210" t="s">
        <v>187</v>
      </c>
      <c r="L31" s="671"/>
      <c r="O31" s="61"/>
      <c r="X31"/>
      <c r="Y31"/>
      <c r="Z31" s="73" t="s">
        <v>84</v>
      </c>
      <c r="AJ31" s="130"/>
      <c r="AK31" s="644" t="s">
        <v>428</v>
      </c>
      <c r="AL31" s="644"/>
      <c r="AM31" s="644"/>
      <c r="AN31" s="644"/>
      <c r="AO31" s="644"/>
      <c r="AP31" s="644"/>
      <c r="AQ31" s="46"/>
      <c r="AR31" s="645">
        <v>3</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2.4692499999999993</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88</v>
      </c>
      <c r="S1" s="92" t="s">
        <v>335</v>
      </c>
    </row>
    <row r="2" spans="2:47"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7"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7"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7"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7"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139"/>
      <c r="Z6" s="139"/>
      <c r="AA6" s="139"/>
      <c r="AB6" s="139"/>
      <c r="AC6" s="139"/>
      <c r="AD6" s="139"/>
      <c r="AE6" s="139"/>
      <c r="AF6" s="139"/>
      <c r="AG6" s="139"/>
      <c r="AH6" s="139"/>
      <c r="AI6" s="139"/>
      <c r="AJ6" s="139"/>
      <c r="AK6" s="139"/>
      <c r="AL6" s="139"/>
      <c r="AM6" s="139"/>
      <c r="AN6" s="139"/>
      <c r="AO6" s="139"/>
      <c r="AP6" s="139"/>
      <c r="AQ6" s="139"/>
      <c r="AR6" s="139"/>
      <c r="AS6" s="139"/>
      <c r="AT6" s="139"/>
      <c r="AU6" s="139"/>
    </row>
    <row r="7" spans="2:47" ht="28.15" customHeight="1" thickBot="1" x14ac:dyDescent="0.2">
      <c r="B7" s="693" t="s">
        <v>83</v>
      </c>
      <c r="C7" s="694"/>
      <c r="D7" s="695" t="s">
        <v>197</v>
      </c>
      <c r="E7" s="696"/>
      <c r="F7" s="696"/>
      <c r="G7" s="696"/>
      <c r="H7" s="697"/>
      <c r="I7" s="144"/>
      <c r="J7" s="58"/>
      <c r="K7" s="157"/>
      <c r="L7" s="750" t="s">
        <v>86</v>
      </c>
      <c r="M7" s="751"/>
      <c r="N7" s="751"/>
      <c r="O7" s="751"/>
      <c r="P7" s="751"/>
      <c r="Q7" s="751"/>
      <c r="R7" s="751"/>
      <c r="S7" s="751"/>
      <c r="T7" s="751"/>
      <c r="U7" s="751"/>
      <c r="V7" s="752"/>
      <c r="W7" s="752"/>
      <c r="X7" s="751"/>
      <c r="Y7" s="751"/>
      <c r="Z7" s="751"/>
      <c r="AA7" s="753"/>
      <c r="AB7" s="139"/>
      <c r="AC7" s="139"/>
      <c r="AD7" s="139"/>
      <c r="AE7" s="99"/>
      <c r="AF7" s="99"/>
      <c r="AG7" s="99"/>
      <c r="AH7" s="99"/>
      <c r="AI7" s="99"/>
      <c r="AJ7" s="99"/>
      <c r="AK7" s="99"/>
      <c r="AL7" s="99"/>
      <c r="AM7" s="99"/>
      <c r="AN7" s="58"/>
      <c r="AO7" s="58"/>
      <c r="AP7" s="58"/>
      <c r="AQ7" s="58"/>
      <c r="AR7"/>
      <c r="AS7"/>
      <c r="AT7"/>
      <c r="AU7"/>
    </row>
    <row r="8" spans="2:47" ht="28.15" customHeight="1" thickTop="1" thickBot="1" x14ac:dyDescent="0.2">
      <c r="B8" s="48" t="s">
        <v>97</v>
      </c>
      <c r="C8" s="738" t="s">
        <v>104</v>
      </c>
      <c r="D8" s="738"/>
      <c r="E8" s="738"/>
      <c r="F8" s="738"/>
      <c r="G8" s="738"/>
      <c r="H8" s="738"/>
      <c r="I8" s="738"/>
      <c r="J8" s="738"/>
      <c r="K8" s="149"/>
      <c r="L8" s="754"/>
      <c r="M8" s="755"/>
      <c r="N8" s="755"/>
      <c r="O8" s="755"/>
      <c r="P8" s="755"/>
      <c r="Q8" s="755"/>
      <c r="R8" s="755"/>
      <c r="S8" s="755"/>
      <c r="T8" s="755"/>
      <c r="U8" s="755"/>
      <c r="V8" s="755"/>
      <c r="W8" s="755"/>
      <c r="X8" s="755"/>
      <c r="Y8" s="755"/>
      <c r="Z8" s="755"/>
      <c r="AA8" s="756"/>
      <c r="AB8" s="99"/>
      <c r="AC8" s="99"/>
      <c r="AD8" s="99"/>
      <c r="AE8" s="58"/>
      <c r="AF8" s="54"/>
      <c r="AG8" s="50" t="s">
        <v>25</v>
      </c>
      <c r="AH8" s="635" t="s">
        <v>360</v>
      </c>
      <c r="AI8" s="635"/>
      <c r="AJ8" s="635"/>
      <c r="AK8" s="635"/>
      <c r="AL8" s="635"/>
      <c r="AM8" s="636"/>
      <c r="AN8" s="58"/>
      <c r="AO8" s="58"/>
      <c r="AP8" s="58"/>
      <c r="AQ8" s="58"/>
      <c r="AR8"/>
      <c r="AS8"/>
      <c r="AT8"/>
      <c r="AU8"/>
    </row>
    <row r="9" spans="2:47"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7"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7"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7" ht="24.75" customHeight="1" thickTop="1" thickBot="1" x14ac:dyDescent="0.2">
      <c r="F12" s="736">
        <v>8.1</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7"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7"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7"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7"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30.080000000000002</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7.7</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8.1</v>
      </c>
      <c r="P27" s="706"/>
      <c r="Q27" s="706"/>
      <c r="R27" s="706"/>
      <c r="S27" s="49" t="s">
        <v>13</v>
      </c>
      <c r="T27" s="70"/>
      <c r="U27" s="70"/>
      <c r="X27" s="68" t="s">
        <v>26</v>
      </c>
      <c r="Y27" s="71"/>
      <c r="AG27" s="58"/>
      <c r="AH27" s="58"/>
      <c r="AI27" s="58"/>
      <c r="AJ27" s="58"/>
      <c r="AK27" s="653">
        <v>8.1</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7.7</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30.080000000000002</v>
      </c>
      <c r="G29" s="664"/>
      <c r="H29" s="210" t="s">
        <v>187</v>
      </c>
      <c r="L29" s="671"/>
      <c r="O29" s="61"/>
      <c r="P29" s="145"/>
      <c r="Q29" s="56" t="s">
        <v>173</v>
      </c>
      <c r="R29" s="669" t="s">
        <v>29</v>
      </c>
      <c r="S29" s="709"/>
      <c r="T29" s="709"/>
      <c r="U29" s="710"/>
      <c r="V29" s="53"/>
      <c r="W29" s="72"/>
      <c r="X29" s="714" t="s">
        <v>298</v>
      </c>
      <c r="Y29" s="715"/>
      <c r="Z29" s="661">
        <v>0.39999999999999947</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28.650000000000006</v>
      </c>
      <c r="G30" s="664"/>
      <c r="H30" s="210" t="s">
        <v>187</v>
      </c>
      <c r="L30" s="671"/>
      <c r="O30" s="61"/>
      <c r="Q30" s="673">
        <v>8.1</v>
      </c>
      <c r="R30" s="706"/>
      <c r="S30" s="706"/>
      <c r="T30" s="706"/>
      <c r="U30" s="49" t="s">
        <v>13</v>
      </c>
      <c r="X30" s="714" t="s">
        <v>175</v>
      </c>
      <c r="Y30" s="715"/>
      <c r="Z30" s="661">
        <v>0</v>
      </c>
      <c r="AA30" s="662"/>
      <c r="AB30" s="662"/>
      <c r="AC30" s="662"/>
      <c r="AD30" s="662"/>
      <c r="AE30" s="49" t="s">
        <v>13</v>
      </c>
      <c r="AK30" s="639">
        <v>8</v>
      </c>
      <c r="AL30" s="640"/>
      <c r="AM30" s="640"/>
      <c r="AN30" s="640"/>
      <c r="AO30" s="57" t="s">
        <v>13</v>
      </c>
      <c r="AR30" s="652"/>
      <c r="AS30" s="649"/>
      <c r="AT30" s="649"/>
      <c r="AU30" s="650"/>
    </row>
    <row r="31" spans="2:48" ht="27" customHeight="1" thickTop="1" thickBot="1" x14ac:dyDescent="0.2">
      <c r="B31" s="678" t="s">
        <v>356</v>
      </c>
      <c r="C31" s="669"/>
      <c r="D31" s="669"/>
      <c r="E31" s="638"/>
      <c r="F31" s="663">
        <v>28.015250000000005</v>
      </c>
      <c r="G31" s="664"/>
      <c r="H31" s="210" t="s">
        <v>187</v>
      </c>
      <c r="L31" s="671"/>
      <c r="O31" s="61"/>
      <c r="X31"/>
      <c r="Y31"/>
      <c r="Z31" s="73" t="s">
        <v>84</v>
      </c>
      <c r="AJ31" s="130"/>
      <c r="AK31" s="644" t="s">
        <v>428</v>
      </c>
      <c r="AL31" s="644"/>
      <c r="AM31" s="644"/>
      <c r="AN31" s="644"/>
      <c r="AO31" s="644"/>
      <c r="AP31" s="644"/>
      <c r="AQ31" s="46"/>
      <c r="AR31" s="645">
        <v>3</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C1" zoomScale="70" zoomScaleNormal="70" workbookViewId="0">
      <selection activeCell="B3" sqref="B3:F4"/>
    </sheetView>
  </sheetViews>
  <sheetFormatPr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88</v>
      </c>
      <c r="S1" s="92" t="s">
        <v>335</v>
      </c>
    </row>
    <row r="2" spans="2:48" ht="12" customHeight="1" thickBot="1" x14ac:dyDescent="0.2">
      <c r="B2" s="744" t="s">
        <v>94</v>
      </c>
      <c r="C2" s="744"/>
      <c r="D2" s="744"/>
      <c r="E2" s="744"/>
      <c r="F2" s="744"/>
      <c r="G2" s="744"/>
      <c r="H2" s="129"/>
      <c r="I2" s="129"/>
      <c r="J2" s="129"/>
      <c r="K2" s="129"/>
      <c r="L2" s="129"/>
      <c r="M2" s="129"/>
      <c r="N2" s="129"/>
      <c r="O2" s="129"/>
      <c r="P2" s="129"/>
      <c r="Q2" s="129"/>
      <c r="R2" s="129"/>
      <c r="S2" s="129"/>
      <c r="T2" s="129"/>
      <c r="U2" s="129"/>
      <c r="V2" s="129"/>
      <c r="W2" s="129"/>
      <c r="X2" s="112"/>
      <c r="Y2" s="46"/>
      <c r="Z2" s="46"/>
      <c r="AA2" s="46"/>
      <c r="AB2" s="46"/>
      <c r="AC2" s="46"/>
      <c r="AD2" s="46"/>
      <c r="AE2" s="46"/>
      <c r="AF2" s="46"/>
      <c r="AG2" s="46"/>
      <c r="AH2" s="46"/>
      <c r="AI2" s="46"/>
      <c r="AJ2" s="46"/>
      <c r="AK2" s="46"/>
      <c r="AL2" s="46"/>
      <c r="AM2" s="46"/>
      <c r="AN2" s="46"/>
      <c r="AO2" s="46"/>
      <c r="AP2" s="46"/>
      <c r="AQ2" s="46"/>
      <c r="AR2" s="46"/>
      <c r="AS2" s="46"/>
      <c r="AT2" s="123" t="s">
        <v>420</v>
      </c>
      <c r="AU2" s="122"/>
    </row>
    <row r="3" spans="2:48" ht="13.15" customHeight="1" x14ac:dyDescent="0.15">
      <c r="B3" s="744"/>
      <c r="C3" s="744"/>
      <c r="D3" s="744"/>
      <c r="E3" s="744"/>
      <c r="F3" s="744"/>
      <c r="G3" s="744"/>
      <c r="H3" s="129"/>
      <c r="I3" s="129"/>
      <c r="J3" s="129"/>
      <c r="K3" s="129"/>
      <c r="L3" s="129"/>
      <c r="M3" s="129"/>
      <c r="N3" s="129"/>
      <c r="O3" s="129"/>
      <c r="P3" s="129"/>
      <c r="Q3" s="129"/>
      <c r="R3" s="129"/>
      <c r="S3" s="129"/>
      <c r="T3" s="129"/>
      <c r="U3" s="129"/>
      <c r="V3" s="129"/>
      <c r="W3" s="129"/>
      <c r="X3" s="112"/>
      <c r="Y3" s="47"/>
      <c r="Z3" s="47"/>
      <c r="AA3" s="726"/>
      <c r="AB3" s="726"/>
      <c r="AC3" s="726"/>
      <c r="AD3" s="96"/>
      <c r="AE3" s="113"/>
      <c r="AF3" s="113"/>
      <c r="AG3" s="113"/>
      <c r="AH3" s="113"/>
      <c r="AI3" s="113"/>
      <c r="AJ3" s="113"/>
      <c r="AK3" s="113"/>
      <c r="AL3" s="113"/>
      <c r="AM3" s="113"/>
      <c r="AN3" s="113"/>
      <c r="AO3" s="747" t="s">
        <v>340</v>
      </c>
      <c r="AP3" s="731"/>
      <c r="AQ3" s="732"/>
      <c r="AR3" s="716" t="s">
        <v>0</v>
      </c>
      <c r="AS3" s="717"/>
      <c r="AT3" s="472" t="s">
        <v>107</v>
      </c>
      <c r="AU3" s="113"/>
    </row>
    <row r="4" spans="2:48" ht="14.25" thickBot="1" x14ac:dyDescent="0.2">
      <c r="C4" s="112"/>
      <c r="F4" s="112"/>
      <c r="G4" s="112"/>
      <c r="H4" s="112"/>
      <c r="I4" s="112"/>
      <c r="J4" s="112"/>
      <c r="K4" s="112"/>
      <c r="L4" s="112"/>
      <c r="M4" s="112"/>
      <c r="N4" s="112"/>
      <c r="O4" s="112"/>
      <c r="P4" s="112"/>
      <c r="Q4" s="112"/>
      <c r="R4" s="112"/>
      <c r="S4" s="112"/>
      <c r="T4" s="112"/>
      <c r="U4" s="112"/>
      <c r="V4" s="112"/>
      <c r="W4" s="112"/>
      <c r="X4" s="112"/>
      <c r="Y4" s="47"/>
      <c r="Z4" s="47"/>
      <c r="AA4" s="114"/>
      <c r="AB4" s="114"/>
      <c r="AC4" s="114"/>
      <c r="AD4" s="96"/>
      <c r="AE4" s="113"/>
      <c r="AF4" s="113"/>
      <c r="AG4" s="113"/>
      <c r="AH4" s="113"/>
      <c r="AI4" s="113"/>
      <c r="AJ4" s="113"/>
      <c r="AK4" s="113"/>
      <c r="AL4" s="113"/>
      <c r="AM4" s="113"/>
      <c r="AN4" s="113"/>
      <c r="AO4" s="733"/>
      <c r="AP4" s="734"/>
      <c r="AQ4" s="735"/>
      <c r="AR4" s="718" t="s">
        <v>447</v>
      </c>
      <c r="AS4" s="719"/>
      <c r="AT4" s="473" t="s">
        <v>427</v>
      </c>
      <c r="AU4" s="113"/>
    </row>
    <row r="5" spans="2:48" ht="15" customHeight="1" x14ac:dyDescent="0.15">
      <c r="B5" s="155" t="s">
        <v>99</v>
      </c>
      <c r="C5" s="155"/>
      <c r="F5" s="155"/>
      <c r="G5" s="111"/>
      <c r="H5" s="111"/>
      <c r="I5" s="111"/>
      <c r="J5" s="111"/>
      <c r="K5" s="111"/>
      <c r="L5" s="47"/>
      <c r="M5" s="47"/>
      <c r="N5" s="47"/>
      <c r="O5" s="47"/>
      <c r="P5" s="47"/>
      <c r="Q5" s="47"/>
      <c r="R5" s="47"/>
      <c r="S5" s="47"/>
      <c r="T5" s="47"/>
      <c r="U5" s="47"/>
      <c r="V5" s="47"/>
      <c r="W5" s="47"/>
      <c r="X5" s="47"/>
      <c r="Y5" s="748" t="s">
        <v>95</v>
      </c>
      <c r="Z5" s="748"/>
      <c r="AA5" s="749"/>
      <c r="AB5" s="749"/>
      <c r="AC5" s="749"/>
      <c r="AD5" s="96" t="s">
        <v>89</v>
      </c>
      <c r="AE5" s="720" t="s">
        <v>449</v>
      </c>
      <c r="AF5" s="721"/>
      <c r="AG5" s="721"/>
      <c r="AH5" s="721"/>
      <c r="AI5" s="721"/>
      <c r="AJ5" s="721"/>
      <c r="AK5" s="721"/>
      <c r="AL5" s="721"/>
      <c r="AM5" s="721"/>
      <c r="AN5" s="721"/>
      <c r="AO5" s="721"/>
      <c r="AP5" s="721"/>
      <c r="AQ5" s="721"/>
      <c r="AR5" s="721"/>
      <c r="AS5" s="721"/>
      <c r="AT5" s="721"/>
      <c r="AU5" s="721"/>
    </row>
    <row r="6" spans="2:48" ht="24.75" customHeight="1" thickBot="1" x14ac:dyDescent="0.2">
      <c r="B6" s="365" t="s">
        <v>414</v>
      </c>
      <c r="C6" s="365"/>
      <c r="F6" s="365"/>
      <c r="G6" s="365"/>
      <c r="H6" s="365"/>
      <c r="I6" s="365"/>
      <c r="J6" s="365"/>
      <c r="K6" s="365"/>
      <c r="L6" s="365"/>
      <c r="M6" s="365"/>
      <c r="N6" s="365"/>
      <c r="O6" s="365"/>
      <c r="P6" s="365"/>
      <c r="Q6" s="365"/>
      <c r="R6" s="365"/>
      <c r="S6" s="365"/>
      <c r="T6" s="365"/>
      <c r="U6" s="365"/>
      <c r="V6" s="365"/>
      <c r="W6" s="365"/>
      <c r="X6" s="365"/>
      <c r="Y6" s="91"/>
      <c r="Z6" s="91"/>
      <c r="AA6" s="158"/>
      <c r="AB6" s="159"/>
      <c r="AC6" s="159"/>
      <c r="AD6" s="159"/>
      <c r="AE6" s="159"/>
      <c r="AF6" s="159"/>
      <c r="AG6" s="159"/>
      <c r="AH6" s="159"/>
      <c r="AI6" s="159"/>
      <c r="AJ6" s="159"/>
      <c r="AK6" s="159"/>
      <c r="AL6" s="159"/>
      <c r="AM6" s="159"/>
      <c r="AN6" s="159"/>
      <c r="AO6" s="159"/>
      <c r="AP6" s="159"/>
      <c r="AQ6" s="159"/>
      <c r="AR6" s="159"/>
      <c r="AS6" s="159"/>
      <c r="AT6" s="159"/>
      <c r="AU6" s="159"/>
      <c r="AV6" s="58"/>
    </row>
    <row r="7" spans="2:48" ht="28.15" customHeight="1" thickBot="1" x14ac:dyDescent="0.2">
      <c r="B7" s="693" t="s">
        <v>83</v>
      </c>
      <c r="C7" s="694"/>
      <c r="D7" s="695" t="s">
        <v>198</v>
      </c>
      <c r="E7" s="696"/>
      <c r="F7" s="696"/>
      <c r="G7" s="696"/>
      <c r="H7" s="697"/>
      <c r="I7" s="144"/>
      <c r="J7" s="58"/>
      <c r="K7" s="157"/>
      <c r="L7" s="757" t="s">
        <v>214</v>
      </c>
      <c r="M7" s="758"/>
      <c r="N7" s="758"/>
      <c r="O7" s="758"/>
      <c r="P7" s="758"/>
      <c r="Q7" s="758"/>
      <c r="R7" s="758"/>
      <c r="S7" s="758"/>
      <c r="T7" s="758"/>
      <c r="U7" s="758"/>
      <c r="V7" s="759"/>
      <c r="W7" s="759"/>
      <c r="X7" s="758"/>
      <c r="Y7" s="758"/>
      <c r="Z7" s="758"/>
      <c r="AA7" s="760"/>
      <c r="AB7" s="159"/>
      <c r="AC7" s="159"/>
      <c r="AD7" s="159"/>
      <c r="AE7" s="99"/>
      <c r="AF7" s="99"/>
      <c r="AG7" s="99"/>
      <c r="AH7" s="99"/>
      <c r="AI7" s="99"/>
      <c r="AJ7" s="99"/>
      <c r="AK7" s="99"/>
      <c r="AL7" s="99"/>
      <c r="AM7" s="99"/>
      <c r="AN7" s="58"/>
      <c r="AO7" s="58"/>
      <c r="AP7" s="58"/>
      <c r="AQ7" s="58"/>
      <c r="AR7"/>
      <c r="AS7"/>
      <c r="AT7"/>
      <c r="AU7"/>
      <c r="AV7" s="58"/>
    </row>
    <row r="8" spans="2:48" ht="28.15" customHeight="1" thickTop="1" thickBot="1" x14ac:dyDescent="0.2">
      <c r="B8" s="48" t="s">
        <v>97</v>
      </c>
      <c r="C8" s="738" t="s">
        <v>104</v>
      </c>
      <c r="D8" s="738"/>
      <c r="E8" s="738"/>
      <c r="F8" s="738"/>
      <c r="G8" s="738"/>
      <c r="H8" s="738"/>
      <c r="I8" s="738"/>
      <c r="J8" s="738"/>
      <c r="K8" s="149"/>
      <c r="L8" s="761"/>
      <c r="M8" s="762"/>
      <c r="N8" s="762"/>
      <c r="O8" s="762"/>
      <c r="P8" s="762"/>
      <c r="Q8" s="762"/>
      <c r="R8" s="762"/>
      <c r="S8" s="762"/>
      <c r="T8" s="762"/>
      <c r="U8" s="762"/>
      <c r="V8" s="762"/>
      <c r="W8" s="762"/>
      <c r="X8" s="762"/>
      <c r="Y8" s="762"/>
      <c r="Z8" s="762"/>
      <c r="AA8" s="763"/>
      <c r="AB8" s="99"/>
      <c r="AC8" s="99"/>
      <c r="AD8" s="99"/>
      <c r="AE8" s="58"/>
      <c r="AF8" s="54"/>
      <c r="AG8" s="50" t="s">
        <v>25</v>
      </c>
      <c r="AH8" s="635" t="s">
        <v>360</v>
      </c>
      <c r="AI8" s="635"/>
      <c r="AJ8" s="635"/>
      <c r="AK8" s="635"/>
      <c r="AL8" s="635"/>
      <c r="AM8" s="636"/>
      <c r="AN8" s="58"/>
      <c r="AO8" s="58"/>
      <c r="AP8" s="58"/>
      <c r="AQ8" s="58"/>
      <c r="AR8"/>
      <c r="AS8"/>
      <c r="AT8"/>
      <c r="AU8"/>
    </row>
    <row r="9" spans="2:48" ht="24.75" customHeight="1" thickTop="1" thickBot="1" x14ac:dyDescent="0.2">
      <c r="B9" s="474" t="s">
        <v>297</v>
      </c>
      <c r="F9" s="686" t="s">
        <v>185</v>
      </c>
      <c r="G9" s="687"/>
      <c r="H9" s="688"/>
      <c r="I9" s="149"/>
      <c r="J9" s="149"/>
      <c r="K9" s="149"/>
      <c r="L9" s="149"/>
      <c r="M9" s="149"/>
      <c r="N9" s="149"/>
      <c r="O9" s="149"/>
      <c r="P9" s="149"/>
      <c r="Q9" s="149"/>
      <c r="R9" s="149"/>
      <c r="S9" s="149"/>
      <c r="T9" s="149"/>
      <c r="U9" s="149"/>
      <c r="V9" s="132"/>
      <c r="W9" s="132"/>
      <c r="X9" s="132"/>
      <c r="Y9" s="99"/>
      <c r="Z9" s="99"/>
      <c r="AA9" s="99"/>
      <c r="AB9" s="99"/>
      <c r="AC9" s="99"/>
      <c r="AD9" s="741" t="s">
        <v>18</v>
      </c>
      <c r="AE9" s="61"/>
      <c r="AG9" s="639">
        <v>0</v>
      </c>
      <c r="AH9" s="640"/>
      <c r="AI9" s="640"/>
      <c r="AJ9" s="640"/>
      <c r="AK9" s="640"/>
      <c r="AL9" s="640"/>
      <c r="AM9" s="57" t="s">
        <v>13</v>
      </c>
      <c r="AN9" s="58"/>
      <c r="AO9" s="58"/>
      <c r="AP9" s="58"/>
      <c r="AQ9" s="58"/>
      <c r="AR9"/>
      <c r="AS9"/>
      <c r="AT9"/>
      <c r="AU9"/>
    </row>
    <row r="10" spans="2:48" ht="24.75" customHeight="1" thickTop="1" thickBot="1" x14ac:dyDescent="0.2">
      <c r="F10" s="100"/>
      <c r="G10" s="131"/>
      <c r="H10" s="131"/>
      <c r="I10" s="131"/>
      <c r="J10" s="131"/>
      <c r="K10" s="131"/>
      <c r="L10" s="131"/>
      <c r="M10" s="131"/>
      <c r="N10" s="131"/>
      <c r="O10" s="131"/>
      <c r="P10" s="131"/>
      <c r="Q10" s="131"/>
      <c r="R10" s="131"/>
      <c r="S10" s="131"/>
      <c r="T10" s="131"/>
      <c r="U10" s="131"/>
      <c r="V10" s="132"/>
      <c r="W10" s="132"/>
      <c r="X10" s="132"/>
      <c r="Y10" s="99"/>
      <c r="Z10" s="99"/>
      <c r="AA10" s="99"/>
      <c r="AC10" s="58"/>
      <c r="AD10" s="742"/>
      <c r="AE10" s="61"/>
      <c r="AM10" s="58"/>
      <c r="AN10" s="58"/>
      <c r="AO10" s="58"/>
      <c r="AP10" s="58"/>
      <c r="AQ10" s="58"/>
      <c r="AR10"/>
      <c r="AS10"/>
      <c r="AT10"/>
      <c r="AU10"/>
    </row>
    <row r="11" spans="2:48" ht="27" customHeight="1" thickTop="1" thickBot="1" x14ac:dyDescent="0.2">
      <c r="C11" s="164" t="s">
        <v>186</v>
      </c>
      <c r="F11" s="50" t="s">
        <v>15</v>
      </c>
      <c r="G11" s="635" t="s">
        <v>351</v>
      </c>
      <c r="H11" s="636"/>
      <c r="I11" s="51"/>
      <c r="J11" s="52"/>
      <c r="K11" s="53"/>
      <c r="L11" s="698" t="s">
        <v>16</v>
      </c>
      <c r="M11" s="53"/>
      <c r="N11" s="54"/>
      <c r="O11" s="50" t="s">
        <v>17</v>
      </c>
      <c r="P11" s="684" t="s">
        <v>313</v>
      </c>
      <c r="Q11" s="684"/>
      <c r="R11" s="684"/>
      <c r="S11" s="685"/>
      <c r="T11" s="205"/>
      <c r="U11" s="70"/>
      <c r="V11" s="58"/>
      <c r="W11" s="58"/>
      <c r="X11"/>
      <c r="Y11"/>
      <c r="Z11"/>
      <c r="AA11"/>
      <c r="AB11" s="58"/>
      <c r="AC11" s="67"/>
      <c r="AD11" s="742"/>
      <c r="AE11" s="146"/>
      <c r="AF11" s="54"/>
      <c r="AG11" s="50" t="s">
        <v>31</v>
      </c>
      <c r="AH11" s="635" t="s">
        <v>318</v>
      </c>
      <c r="AI11" s="635"/>
      <c r="AJ11" s="635"/>
      <c r="AK11" s="635"/>
      <c r="AL11" s="635"/>
      <c r="AM11" s="636"/>
      <c r="AN11" s="58"/>
      <c r="AO11" s="58"/>
      <c r="AP11" s="58"/>
      <c r="AQ11" s="58"/>
      <c r="AR11"/>
      <c r="AS11"/>
      <c r="AT11"/>
      <c r="AU11"/>
    </row>
    <row r="12" spans="2:48" ht="24.75" customHeight="1" thickTop="1" thickBot="1" x14ac:dyDescent="0.2">
      <c r="F12" s="736">
        <v>58.900000000000006</v>
      </c>
      <c r="G12" s="737"/>
      <c r="H12" s="57" t="s">
        <v>13</v>
      </c>
      <c r="I12" s="58"/>
      <c r="J12" s="59"/>
      <c r="K12" s="58"/>
      <c r="L12" s="699"/>
      <c r="M12" s="60"/>
      <c r="O12" s="639">
        <v>0</v>
      </c>
      <c r="P12" s="707"/>
      <c r="Q12" s="707"/>
      <c r="R12" s="707"/>
      <c r="S12" s="57" t="s">
        <v>13</v>
      </c>
      <c r="T12" s="58"/>
      <c r="U12" s="58"/>
      <c r="V12" s="58"/>
      <c r="W12" s="58"/>
      <c r="X12"/>
      <c r="Y12"/>
      <c r="Z12"/>
      <c r="AA12"/>
      <c r="AB12" s="61"/>
      <c r="AD12" s="742"/>
      <c r="AF12" s="138"/>
      <c r="AG12" s="639">
        <v>0</v>
      </c>
      <c r="AH12" s="640"/>
      <c r="AI12" s="640"/>
      <c r="AJ12" s="640"/>
      <c r="AK12" s="640"/>
      <c r="AL12" s="640"/>
      <c r="AM12" s="57" t="s">
        <v>13</v>
      </c>
      <c r="AN12" s="58"/>
      <c r="AO12" s="58"/>
      <c r="AP12" s="58"/>
      <c r="AQ12" s="58"/>
      <c r="AR12"/>
      <c r="AS12"/>
      <c r="AT12"/>
      <c r="AU12"/>
    </row>
    <row r="13" spans="2:48" ht="24.75" customHeight="1" thickTop="1" thickBot="1" x14ac:dyDescent="0.2">
      <c r="I13" s="58"/>
      <c r="J13" s="62"/>
      <c r="K13" s="58"/>
      <c r="L13" s="699"/>
      <c r="M13" s="61"/>
      <c r="T13" s="58"/>
      <c r="U13" s="58"/>
      <c r="V13" s="58"/>
      <c r="W13" s="58"/>
      <c r="X13"/>
      <c r="Y13"/>
      <c r="Z13"/>
      <c r="AA13"/>
      <c r="AB13" s="61"/>
      <c r="AD13" s="742"/>
      <c r="AF13" s="144"/>
      <c r="AG13" s="141"/>
      <c r="AH13" s="142"/>
      <c r="AI13" s="142"/>
      <c r="AJ13" s="142"/>
      <c r="AK13" s="142"/>
      <c r="AL13" s="143"/>
      <c r="AM13" s="143"/>
      <c r="AP13" s="46"/>
      <c r="AQ13" s="46"/>
      <c r="AR13" s="140"/>
      <c r="AS13" s="140"/>
      <c r="AT13" s="324"/>
      <c r="AU13" s="58"/>
    </row>
    <row r="14" spans="2:48" ht="27" customHeight="1" thickTop="1" thickBot="1" x14ac:dyDescent="0.2">
      <c r="F14" s="64" t="s">
        <v>421</v>
      </c>
      <c r="G14" s="669" t="s">
        <v>211</v>
      </c>
      <c r="H14" s="638"/>
      <c r="I14" s="65"/>
      <c r="J14" s="66"/>
      <c r="K14" s="58"/>
      <c r="L14" s="699"/>
      <c r="M14" s="61"/>
      <c r="N14" s="53"/>
      <c r="O14" s="50" t="s">
        <v>21</v>
      </c>
      <c r="P14" s="724" t="s">
        <v>314</v>
      </c>
      <c r="Q14" s="724"/>
      <c r="R14" s="724"/>
      <c r="S14" s="725"/>
      <c r="T14" s="205"/>
      <c r="U14" s="70"/>
      <c r="V14" s="58"/>
      <c r="W14" s="58"/>
      <c r="X14"/>
      <c r="Y14"/>
      <c r="Z14"/>
      <c r="AA14"/>
      <c r="AB14" s="61"/>
      <c r="AD14" s="743"/>
      <c r="AF14" s="145"/>
      <c r="AG14" s="56" t="s">
        <v>168</v>
      </c>
      <c r="AH14" s="739" t="s">
        <v>329</v>
      </c>
      <c r="AI14" s="739"/>
      <c r="AJ14" s="739"/>
      <c r="AK14" s="739"/>
      <c r="AL14" s="739"/>
      <c r="AM14" s="740"/>
      <c r="AN14"/>
      <c r="AR14" s="140"/>
      <c r="AS14" s="140"/>
      <c r="AT14" s="324"/>
      <c r="AU14" s="58"/>
    </row>
    <row r="15" spans="2:48" ht="24.75" customHeight="1" thickBot="1" x14ac:dyDescent="0.2">
      <c r="F15" s="722">
        <v>0</v>
      </c>
      <c r="G15" s="723"/>
      <c r="H15" s="49" t="s">
        <v>13</v>
      </c>
      <c r="I15" s="58"/>
      <c r="J15" s="61"/>
      <c r="K15" s="58"/>
      <c r="L15" s="699"/>
      <c r="M15" s="61"/>
      <c r="O15" s="639">
        <v>0</v>
      </c>
      <c r="P15" s="707"/>
      <c r="Q15" s="707"/>
      <c r="R15" s="707"/>
      <c r="S15" s="57" t="s">
        <v>13</v>
      </c>
      <c r="T15" s="58"/>
      <c r="U15" s="58"/>
      <c r="V15" s="58"/>
      <c r="W15" s="58"/>
      <c r="X15"/>
      <c r="Y15"/>
      <c r="Z15"/>
      <c r="AA15"/>
      <c r="AB15" s="61"/>
      <c r="AG15" s="661">
        <v>0</v>
      </c>
      <c r="AH15" s="662"/>
      <c r="AI15" s="662"/>
      <c r="AJ15" s="662"/>
      <c r="AK15" s="662"/>
      <c r="AL15" s="662"/>
      <c r="AM15" s="49" t="s">
        <v>13</v>
      </c>
      <c r="AN15"/>
      <c r="AR15" s="68" t="s">
        <v>26</v>
      </c>
      <c r="AS15" s="69"/>
    </row>
    <row r="16" spans="2:48" ht="24.75" customHeight="1" thickTop="1" thickBot="1" x14ac:dyDescent="0.2">
      <c r="J16" s="61"/>
      <c r="K16" s="58"/>
      <c r="L16" s="699"/>
      <c r="M16" s="61"/>
      <c r="O16" s="644" t="s">
        <v>428</v>
      </c>
      <c r="P16" s="644"/>
      <c r="Q16" s="644"/>
      <c r="R16" s="644"/>
      <c r="S16" s="644"/>
      <c r="T16" s="644"/>
      <c r="U16" s="644"/>
      <c r="V16" s="644"/>
      <c r="W16" s="644"/>
      <c r="X16" s="644"/>
      <c r="Y16" s="644"/>
      <c r="Z16" s="644"/>
      <c r="AA16" s="644"/>
      <c r="AB16" s="61"/>
      <c r="AC16" s="58"/>
      <c r="AD16" s="202"/>
      <c r="AO16" s="55"/>
      <c r="AP16" s="58"/>
      <c r="AR16" s="641" t="s">
        <v>167</v>
      </c>
      <c r="AS16" s="642"/>
      <c r="AT16" s="102">
        <v>0</v>
      </c>
      <c r="AU16" s="49" t="s">
        <v>13</v>
      </c>
    </row>
    <row r="17" spans="2:48" ht="27" customHeight="1" thickTop="1" thickBot="1" x14ac:dyDescent="0.2">
      <c r="J17" s="61"/>
      <c r="K17" s="58"/>
      <c r="L17" s="699"/>
      <c r="M17" s="61"/>
      <c r="N17" s="53"/>
      <c r="O17" s="50" t="s">
        <v>23</v>
      </c>
      <c r="P17" s="635" t="s">
        <v>315</v>
      </c>
      <c r="Q17" s="635"/>
      <c r="R17" s="635"/>
      <c r="S17" s="636"/>
      <c r="T17" s="689"/>
      <c r="U17" s="690"/>
      <c r="V17" s="690"/>
      <c r="W17" s="690"/>
      <c r="X17" s="137" t="s">
        <v>19</v>
      </c>
      <c r="Y17" s="635" t="s">
        <v>317</v>
      </c>
      <c r="Z17" s="635"/>
      <c r="AA17" s="636"/>
      <c r="AB17" s="150"/>
      <c r="AC17" s="145"/>
      <c r="AD17" s="670" t="s">
        <v>24</v>
      </c>
      <c r="AE17" s="53"/>
      <c r="AF17" s="53"/>
      <c r="AG17" s="265" t="s">
        <v>170</v>
      </c>
      <c r="AH17" s="669" t="s">
        <v>319</v>
      </c>
      <c r="AI17" s="669"/>
      <c r="AJ17" s="669"/>
      <c r="AK17" s="638"/>
      <c r="AL17" s="53"/>
      <c r="AM17" s="273"/>
      <c r="AN17" s="637" t="s">
        <v>295</v>
      </c>
      <c r="AO17" s="638"/>
      <c r="AP17" s="275"/>
      <c r="AR17" s="641" t="s">
        <v>299</v>
      </c>
      <c r="AS17" s="642"/>
      <c r="AT17" s="102">
        <v>0</v>
      </c>
      <c r="AU17" s="49" t="s">
        <v>13</v>
      </c>
      <c r="AV17" s="58"/>
    </row>
    <row r="18" spans="2:48" ht="24.75" customHeight="1" thickBot="1" x14ac:dyDescent="0.2">
      <c r="J18" s="61"/>
      <c r="K18" s="58"/>
      <c r="L18" s="699"/>
      <c r="M18" s="61"/>
      <c r="O18" s="639">
        <v>0</v>
      </c>
      <c r="P18" s="707"/>
      <c r="Q18" s="707"/>
      <c r="R18" s="707"/>
      <c r="S18" s="57" t="s">
        <v>13</v>
      </c>
      <c r="T18"/>
      <c r="U18" s="266"/>
      <c r="V18"/>
      <c r="W18" s="209"/>
      <c r="X18" s="653">
        <v>0</v>
      </c>
      <c r="Y18" s="654"/>
      <c r="Z18" s="654"/>
      <c r="AA18" s="57" t="s">
        <v>4</v>
      </c>
      <c r="AB18" s="208"/>
      <c r="AC18" s="208"/>
      <c r="AD18" s="671"/>
      <c r="AG18" s="673">
        <v>0</v>
      </c>
      <c r="AH18" s="674"/>
      <c r="AI18" s="674"/>
      <c r="AJ18" s="674"/>
      <c r="AK18" s="49" t="s">
        <v>13</v>
      </c>
      <c r="AL18" s="60"/>
      <c r="AN18" s="318">
        <v>0</v>
      </c>
      <c r="AO18" s="49" t="s">
        <v>13</v>
      </c>
      <c r="AR18" s="641" t="s">
        <v>169</v>
      </c>
      <c r="AS18" s="642"/>
      <c r="AT18" s="102">
        <v>0</v>
      </c>
      <c r="AU18" s="49" t="s">
        <v>13</v>
      </c>
    </row>
    <row r="19" spans="2:48" ht="24.75" customHeight="1" thickTop="1" thickBot="1" x14ac:dyDescent="0.2">
      <c r="J19" s="61"/>
      <c r="K19" s="58"/>
      <c r="L19" s="699"/>
      <c r="M19" s="61"/>
      <c r="O19" s="133"/>
      <c r="P19" s="309"/>
      <c r="Q19" s="212"/>
      <c r="R19" s="133"/>
      <c r="S19" s="133"/>
      <c r="T19" s="135"/>
      <c r="U19" s="267"/>
      <c r="V19" s="135"/>
      <c r="W19" s="135"/>
      <c r="X19" s="134"/>
      <c r="Y19" s="134"/>
      <c r="Z19" s="134"/>
      <c r="AA19" s="134"/>
      <c r="AB19" s="58"/>
      <c r="AC19" s="58"/>
      <c r="AD19" s="671"/>
      <c r="AG19" s="58"/>
      <c r="AH19" s="61"/>
      <c r="AI19" s="58"/>
      <c r="AJ19" s="58"/>
      <c r="AK19" s="58"/>
      <c r="AL19" s="61"/>
      <c r="AR19"/>
      <c r="AS19"/>
      <c r="AT19"/>
      <c r="AU19"/>
      <c r="AV19"/>
    </row>
    <row r="20" spans="2:48" ht="27" customHeight="1" thickTop="1" thickBot="1" x14ac:dyDescent="0.2">
      <c r="B20" s="675" t="s">
        <v>415</v>
      </c>
      <c r="C20" s="676"/>
      <c r="D20" s="676"/>
      <c r="E20" s="676"/>
      <c r="F20" s="676"/>
      <c r="G20" s="676"/>
      <c r="H20" s="676"/>
      <c r="J20" s="61"/>
      <c r="K20" s="58"/>
      <c r="L20" s="699"/>
      <c r="M20" s="61"/>
      <c r="O20" s="50" t="s">
        <v>42</v>
      </c>
      <c r="P20" s="635" t="s">
        <v>316</v>
      </c>
      <c r="Q20" s="635"/>
      <c r="R20" s="635"/>
      <c r="S20" s="636"/>
      <c r="T20" s="133"/>
      <c r="U20" s="268"/>
      <c r="V20" s="271"/>
      <c r="W20" s="272"/>
      <c r="X20" s="137" t="s">
        <v>22</v>
      </c>
      <c r="Y20" s="635" t="s">
        <v>312</v>
      </c>
      <c r="Z20" s="635"/>
      <c r="AA20" s="636"/>
      <c r="AB20" s="58"/>
      <c r="AC20" s="58"/>
      <c r="AD20" s="671"/>
      <c r="AF20" s="58"/>
      <c r="AG20" s="58"/>
      <c r="AH20" s="61"/>
      <c r="AI20" s="58"/>
      <c r="AJ20" s="58"/>
      <c r="AK20" s="148"/>
      <c r="AL20" s="61"/>
      <c r="AM20" s="274"/>
      <c r="AN20" s="637" t="s">
        <v>296</v>
      </c>
      <c r="AO20" s="638"/>
      <c r="AP20" s="206"/>
      <c r="AQ20" s="58"/>
      <c r="AR20" s="63"/>
      <c r="AS20" s="63"/>
      <c r="AV20" s="58"/>
    </row>
    <row r="21" spans="2:48" ht="24.75" customHeight="1" thickBot="1" x14ac:dyDescent="0.2">
      <c r="B21" s="676"/>
      <c r="C21" s="676"/>
      <c r="D21" s="676"/>
      <c r="E21" s="676"/>
      <c r="F21" s="676"/>
      <c r="G21" s="676"/>
      <c r="H21" s="676"/>
      <c r="J21" s="61"/>
      <c r="K21" s="58"/>
      <c r="L21" s="699"/>
      <c r="M21" s="61"/>
      <c r="O21" s="639">
        <v>0</v>
      </c>
      <c r="P21" s="708"/>
      <c r="Q21" s="708"/>
      <c r="R21" s="708"/>
      <c r="S21" s="57" t="s">
        <v>13</v>
      </c>
      <c r="T21" s="133"/>
      <c r="U21" s="133"/>
      <c r="V21" s="133"/>
      <c r="W21" s="133"/>
      <c r="X21" s="653">
        <v>0</v>
      </c>
      <c r="Y21" s="654"/>
      <c r="Z21" s="654"/>
      <c r="AA21" s="57" t="s">
        <v>4</v>
      </c>
      <c r="AB21" s="135"/>
      <c r="AC21" s="58"/>
      <c r="AD21" s="672"/>
      <c r="AF21" s="58"/>
      <c r="AG21" s="58"/>
      <c r="AH21" s="61"/>
      <c r="AI21" s="58"/>
      <c r="AJ21" s="58"/>
      <c r="AK21" s="58"/>
      <c r="AL21" s="58"/>
      <c r="AM21" s="148"/>
      <c r="AN21" s="102">
        <v>0</v>
      </c>
      <c r="AO21" s="49" t="s">
        <v>13</v>
      </c>
      <c r="AP21" s="206"/>
      <c r="AQ21" s="58"/>
      <c r="AR21"/>
      <c r="AS21"/>
      <c r="AT21"/>
      <c r="AU21"/>
    </row>
    <row r="22" spans="2:48" ht="24.75" customHeight="1" thickTop="1" thickBot="1" x14ac:dyDescent="0.2">
      <c r="B22" s="677"/>
      <c r="C22" s="677"/>
      <c r="D22" s="677"/>
      <c r="E22" s="677"/>
      <c r="F22" s="677"/>
      <c r="G22" s="677"/>
      <c r="H22" s="677"/>
      <c r="J22" s="61"/>
      <c r="K22" s="58"/>
      <c r="L22" s="699"/>
      <c r="M22" s="61"/>
      <c r="O22" s="644" t="s">
        <v>428</v>
      </c>
      <c r="P22" s="644"/>
      <c r="Q22" s="644"/>
      <c r="R22" s="644"/>
      <c r="S22" s="644"/>
      <c r="T22" s="644"/>
      <c r="U22" s="644"/>
      <c r="V22" s="134"/>
      <c r="W22" s="134"/>
      <c r="X22" s="134"/>
      <c r="Y22" s="134"/>
      <c r="Z22" s="134"/>
      <c r="AA22" s="134"/>
      <c r="AB22" s="58"/>
      <c r="AC22" s="58"/>
      <c r="AD22" s="202"/>
      <c r="AF22" s="58"/>
      <c r="AG22" s="58"/>
      <c r="AH22" s="61"/>
      <c r="AI22" s="58"/>
      <c r="AJ22" s="58"/>
      <c r="AK22" s="58"/>
      <c r="AL22" s="58"/>
      <c r="AM22" s="58"/>
    </row>
    <row r="23" spans="2:48" ht="27" customHeight="1" thickTop="1" thickBot="1" x14ac:dyDescent="0.2">
      <c r="B23" s="666" t="s">
        <v>188</v>
      </c>
      <c r="C23" s="667"/>
      <c r="D23" s="667"/>
      <c r="E23" s="668"/>
      <c r="F23" s="682" t="s">
        <v>416</v>
      </c>
      <c r="G23" s="667"/>
      <c r="H23" s="683"/>
      <c r="J23" s="61"/>
      <c r="K23" s="58"/>
      <c r="L23" s="699"/>
      <c r="M23" s="61"/>
      <c r="N23" s="53"/>
      <c r="O23" s="56" t="s">
        <v>422</v>
      </c>
      <c r="P23" s="669" t="s">
        <v>333</v>
      </c>
      <c r="Q23" s="669"/>
      <c r="R23" s="669"/>
      <c r="S23" s="638"/>
      <c r="T23" s="701"/>
      <c r="U23" s="702"/>
      <c r="V23" s="702"/>
      <c r="W23" s="702"/>
      <c r="AB23" s="58"/>
      <c r="AC23" s="58"/>
      <c r="AD23"/>
      <c r="AE23"/>
      <c r="AF23"/>
      <c r="AG23"/>
      <c r="AH23" s="276"/>
      <c r="AI23"/>
      <c r="AJ23" s="58"/>
      <c r="AK23" s="58"/>
      <c r="AL23" s="58"/>
      <c r="AM23" s="152"/>
      <c r="AO23" s="58"/>
      <c r="AQ23" s="54"/>
      <c r="AR23" s="137" t="s">
        <v>179</v>
      </c>
      <c r="AS23" s="635" t="s">
        <v>180</v>
      </c>
      <c r="AT23" s="635"/>
      <c r="AU23" s="636"/>
    </row>
    <row r="24" spans="2:48" ht="27" customHeight="1" thickBot="1" x14ac:dyDescent="0.2">
      <c r="B24" s="678" t="s">
        <v>189</v>
      </c>
      <c r="C24" s="669"/>
      <c r="D24" s="669"/>
      <c r="E24" s="638"/>
      <c r="F24" s="663">
        <v>95.525000000000006</v>
      </c>
      <c r="G24" s="664"/>
      <c r="H24" s="210" t="s">
        <v>187</v>
      </c>
      <c r="J24" s="61"/>
      <c r="K24" s="58"/>
      <c r="L24" s="700"/>
      <c r="O24" s="661">
        <v>0</v>
      </c>
      <c r="P24" s="665"/>
      <c r="Q24" s="665"/>
      <c r="R24" s="665"/>
      <c r="S24" s="49" t="s">
        <v>13</v>
      </c>
      <c r="T24"/>
      <c r="U24"/>
      <c r="V24"/>
      <c r="W24"/>
      <c r="AB24" s="58"/>
      <c r="AC24" s="58"/>
      <c r="AD24"/>
      <c r="AE24"/>
      <c r="AF24"/>
      <c r="AG24"/>
      <c r="AH24" s="276"/>
      <c r="AI24"/>
      <c r="AJ24" s="58"/>
      <c r="AK24" s="142"/>
      <c r="AL24" s="58"/>
      <c r="AM24" s="58"/>
      <c r="AP24" s="61"/>
      <c r="AQ24" s="147"/>
      <c r="AR24" s="653">
        <v>58.7</v>
      </c>
      <c r="AS24" s="654"/>
      <c r="AT24" s="654"/>
      <c r="AU24" s="57" t="s">
        <v>13</v>
      </c>
    </row>
    <row r="25" spans="2:48" ht="27" customHeight="1" thickBot="1" x14ac:dyDescent="0.2">
      <c r="B25" s="679" t="s">
        <v>190</v>
      </c>
      <c r="C25" s="680"/>
      <c r="D25" s="680"/>
      <c r="E25" s="681"/>
      <c r="F25" s="663">
        <v>0</v>
      </c>
      <c r="G25" s="664"/>
      <c r="H25" s="210" t="s">
        <v>187</v>
      </c>
      <c r="J25" s="61"/>
      <c r="K25" s="58"/>
      <c r="O25" s="58"/>
      <c r="P25" s="58"/>
      <c r="Q25" s="58"/>
      <c r="R25" s="58"/>
      <c r="S25" s="58"/>
      <c r="T25" s="58"/>
      <c r="U25" s="58"/>
      <c r="AD25" s="151"/>
      <c r="AG25" s="58"/>
      <c r="AH25" s="61"/>
      <c r="AI25" s="58"/>
      <c r="AJ25" s="58"/>
      <c r="AK25" s="203"/>
      <c r="AL25" s="203"/>
      <c r="AM25" s="203"/>
      <c r="AP25" s="311"/>
      <c r="AQ25" s="130"/>
    </row>
    <row r="26" spans="2:48" ht="27" customHeight="1" thickTop="1" thickBot="1" x14ac:dyDescent="0.2">
      <c r="B26" s="679" t="s">
        <v>191</v>
      </c>
      <c r="C26" s="680"/>
      <c r="D26" s="680"/>
      <c r="E26" s="681"/>
      <c r="F26" s="663">
        <v>0</v>
      </c>
      <c r="G26" s="664"/>
      <c r="H26" s="210" t="s">
        <v>187</v>
      </c>
      <c r="J26" s="61"/>
      <c r="K26" s="145"/>
      <c r="L26" s="670" t="s">
        <v>30</v>
      </c>
      <c r="M26" s="53"/>
      <c r="N26" s="53"/>
      <c r="O26" s="265" t="s">
        <v>171</v>
      </c>
      <c r="P26" s="669" t="s">
        <v>172</v>
      </c>
      <c r="Q26" s="669"/>
      <c r="R26" s="669"/>
      <c r="S26" s="638"/>
      <c r="T26" s="53"/>
      <c r="U26" s="53"/>
      <c r="V26" s="53"/>
      <c r="W26" s="53"/>
      <c r="X26" s="53"/>
      <c r="Y26" s="53"/>
      <c r="Z26" s="53"/>
      <c r="AA26" s="53"/>
      <c r="AB26" s="53"/>
      <c r="AC26" s="53"/>
      <c r="AD26" s="53"/>
      <c r="AE26" s="53"/>
      <c r="AF26" s="53"/>
      <c r="AG26" s="53"/>
      <c r="AH26" s="67"/>
      <c r="AI26" s="53"/>
      <c r="AJ26" s="54"/>
      <c r="AK26" s="137" t="s">
        <v>176</v>
      </c>
      <c r="AL26" s="635" t="s">
        <v>320</v>
      </c>
      <c r="AM26" s="635"/>
      <c r="AN26" s="635"/>
      <c r="AO26" s="636"/>
      <c r="AP26" s="313"/>
      <c r="AQ26" s="314"/>
      <c r="AR26" s="137" t="s">
        <v>181</v>
      </c>
      <c r="AS26" s="635" t="s">
        <v>423</v>
      </c>
      <c r="AT26" s="635"/>
      <c r="AU26" s="636"/>
    </row>
    <row r="27" spans="2:48" ht="27" customHeight="1" thickBot="1" x14ac:dyDescent="0.2">
      <c r="B27" s="679" t="s">
        <v>352</v>
      </c>
      <c r="C27" s="680"/>
      <c r="D27" s="680"/>
      <c r="E27" s="681"/>
      <c r="F27" s="663">
        <v>0</v>
      </c>
      <c r="G27" s="664"/>
      <c r="H27" s="210" t="s">
        <v>187</v>
      </c>
      <c r="L27" s="671"/>
      <c r="O27" s="673">
        <v>58.900000000000006</v>
      </c>
      <c r="P27" s="706"/>
      <c r="Q27" s="706"/>
      <c r="R27" s="706"/>
      <c r="S27" s="49" t="s">
        <v>13</v>
      </c>
      <c r="T27" s="70"/>
      <c r="U27" s="70"/>
      <c r="X27" s="68" t="s">
        <v>26</v>
      </c>
      <c r="Y27" s="71"/>
      <c r="AG27" s="58"/>
      <c r="AH27" s="58"/>
      <c r="AI27" s="58"/>
      <c r="AJ27" s="58"/>
      <c r="AK27" s="653">
        <v>58.900000000000006</v>
      </c>
      <c r="AL27" s="654"/>
      <c r="AM27" s="654"/>
      <c r="AN27" s="654"/>
      <c r="AO27" s="57" t="s">
        <v>13</v>
      </c>
      <c r="AP27" s="311"/>
      <c r="AQ27" s="130"/>
      <c r="AR27" s="639">
        <v>0</v>
      </c>
      <c r="AS27" s="640"/>
      <c r="AT27" s="640"/>
      <c r="AU27" s="57" t="s">
        <v>13</v>
      </c>
    </row>
    <row r="28" spans="2:48" ht="27" customHeight="1" thickTop="1" thickBot="1" x14ac:dyDescent="0.2">
      <c r="B28" s="679" t="s">
        <v>353</v>
      </c>
      <c r="C28" s="680"/>
      <c r="D28" s="680"/>
      <c r="E28" s="681"/>
      <c r="F28" s="663">
        <v>0</v>
      </c>
      <c r="G28" s="664"/>
      <c r="H28" s="210" t="s">
        <v>187</v>
      </c>
      <c r="L28" s="671"/>
      <c r="O28" s="61"/>
      <c r="T28" s="58"/>
      <c r="U28" s="58"/>
      <c r="X28" s="714" t="s">
        <v>167</v>
      </c>
      <c r="Y28" s="715"/>
      <c r="Z28" s="661">
        <v>58.699999999999996</v>
      </c>
      <c r="AA28" s="662"/>
      <c r="AB28" s="662"/>
      <c r="AC28" s="662"/>
      <c r="AD28" s="662"/>
      <c r="AE28" s="49" t="s">
        <v>13</v>
      </c>
      <c r="AG28" s="58"/>
      <c r="AH28" s="58"/>
      <c r="AM28" s="310"/>
      <c r="AP28" s="311"/>
      <c r="AQ28" s="130"/>
      <c r="AR28" s="634" t="s">
        <v>428</v>
      </c>
      <c r="AS28" s="634"/>
      <c r="AT28" s="634"/>
      <c r="AU28" s="634"/>
    </row>
    <row r="29" spans="2:48" ht="27" customHeight="1" thickTop="1" thickBot="1" x14ac:dyDescent="0.2">
      <c r="B29" s="679" t="s">
        <v>354</v>
      </c>
      <c r="C29" s="680"/>
      <c r="D29" s="680"/>
      <c r="E29" s="681"/>
      <c r="F29" s="663">
        <v>95.525000000000006</v>
      </c>
      <c r="G29" s="664"/>
      <c r="H29" s="210" t="s">
        <v>187</v>
      </c>
      <c r="L29" s="671"/>
      <c r="O29" s="61"/>
      <c r="P29" s="145"/>
      <c r="Q29" s="56" t="s">
        <v>173</v>
      </c>
      <c r="R29" s="669" t="s">
        <v>29</v>
      </c>
      <c r="S29" s="709"/>
      <c r="T29" s="709"/>
      <c r="U29" s="710"/>
      <c r="V29" s="53"/>
      <c r="W29" s="72"/>
      <c r="X29" s="714" t="s">
        <v>298</v>
      </c>
      <c r="Y29" s="715"/>
      <c r="Z29" s="661">
        <v>0.20000000000000284</v>
      </c>
      <c r="AA29" s="662"/>
      <c r="AB29" s="662"/>
      <c r="AC29" s="662"/>
      <c r="AD29" s="662"/>
      <c r="AE29" s="49" t="s">
        <v>13</v>
      </c>
      <c r="AG29" s="58"/>
      <c r="AH29" s="58"/>
      <c r="AI29" s="58"/>
      <c r="AJ29" s="58"/>
      <c r="AK29" s="137" t="s">
        <v>177</v>
      </c>
      <c r="AL29" s="635" t="s">
        <v>178</v>
      </c>
      <c r="AM29" s="635"/>
      <c r="AN29" s="635"/>
      <c r="AO29" s="636"/>
      <c r="AP29" s="312"/>
      <c r="AQ29" s="315"/>
      <c r="AR29" s="651" t="s">
        <v>182</v>
      </c>
      <c r="AS29" s="647" t="s">
        <v>424</v>
      </c>
      <c r="AT29" s="647"/>
      <c r="AU29" s="648"/>
    </row>
    <row r="30" spans="2:48" ht="27" customHeight="1" thickBot="1" x14ac:dyDescent="0.2">
      <c r="B30" s="678" t="s">
        <v>355</v>
      </c>
      <c r="C30" s="669"/>
      <c r="D30" s="669"/>
      <c r="E30" s="638"/>
      <c r="F30" s="663">
        <v>93.195000000000007</v>
      </c>
      <c r="G30" s="664"/>
      <c r="H30" s="210" t="s">
        <v>187</v>
      </c>
      <c r="L30" s="671"/>
      <c r="O30" s="61"/>
      <c r="Q30" s="673">
        <v>58.900000000000006</v>
      </c>
      <c r="R30" s="706"/>
      <c r="S30" s="706"/>
      <c r="T30" s="706"/>
      <c r="U30" s="49" t="s">
        <v>13</v>
      </c>
      <c r="X30" s="714" t="s">
        <v>175</v>
      </c>
      <c r="Y30" s="715"/>
      <c r="Z30" s="661">
        <v>0</v>
      </c>
      <c r="AA30" s="662"/>
      <c r="AB30" s="662"/>
      <c r="AC30" s="662"/>
      <c r="AD30" s="662"/>
      <c r="AE30" s="49" t="s">
        <v>13</v>
      </c>
      <c r="AK30" s="639">
        <v>7</v>
      </c>
      <c r="AL30" s="640"/>
      <c r="AM30" s="640"/>
      <c r="AN30" s="640"/>
      <c r="AO30" s="57" t="s">
        <v>13</v>
      </c>
      <c r="AR30" s="652"/>
      <c r="AS30" s="649"/>
      <c r="AT30" s="649"/>
      <c r="AU30" s="650"/>
    </row>
    <row r="31" spans="2:48" ht="27" customHeight="1" thickTop="1" thickBot="1" x14ac:dyDescent="0.2">
      <c r="B31" s="678" t="s">
        <v>356</v>
      </c>
      <c r="C31" s="669"/>
      <c r="D31" s="669"/>
      <c r="E31" s="638"/>
      <c r="F31" s="663">
        <v>94.887825000000021</v>
      </c>
      <c r="G31" s="664"/>
      <c r="H31" s="210" t="s">
        <v>187</v>
      </c>
      <c r="L31" s="671"/>
      <c r="O31" s="61"/>
      <c r="X31"/>
      <c r="Y31"/>
      <c r="Z31" s="73" t="s">
        <v>84</v>
      </c>
      <c r="AJ31" s="130"/>
      <c r="AK31" s="644" t="s">
        <v>428</v>
      </c>
      <c r="AL31" s="644"/>
      <c r="AM31" s="644"/>
      <c r="AN31" s="644"/>
      <c r="AO31" s="644"/>
      <c r="AP31" s="644"/>
      <c r="AQ31" s="46"/>
      <c r="AR31" s="645">
        <v>5</v>
      </c>
      <c r="AS31" s="646"/>
      <c r="AT31" s="646"/>
      <c r="AU31" s="163" t="s">
        <v>13</v>
      </c>
    </row>
    <row r="32" spans="2:48" ht="27" customHeight="1" thickTop="1" thickBot="1" x14ac:dyDescent="0.2">
      <c r="B32" s="678" t="s">
        <v>425</v>
      </c>
      <c r="C32" s="669"/>
      <c r="D32" s="669"/>
      <c r="E32" s="638"/>
      <c r="F32" s="663">
        <v>0</v>
      </c>
      <c r="G32" s="664"/>
      <c r="H32" s="210" t="s">
        <v>187</v>
      </c>
      <c r="L32" s="671"/>
      <c r="O32" s="61"/>
      <c r="P32" s="145"/>
      <c r="Q32" s="56" t="s">
        <v>174</v>
      </c>
      <c r="R32" s="669" t="s">
        <v>32</v>
      </c>
      <c r="S32" s="709"/>
      <c r="T32" s="709"/>
      <c r="U32" s="710"/>
      <c r="V32" s="58"/>
      <c r="W32" s="58"/>
      <c r="X32"/>
      <c r="Y32"/>
      <c r="Z32" s="711" t="s">
        <v>349</v>
      </c>
      <c r="AA32" s="655"/>
      <c r="AB32" s="655"/>
      <c r="AC32" s="655"/>
      <c r="AD32" s="655"/>
      <c r="AE32" s="655" t="s">
        <v>183</v>
      </c>
      <c r="AF32" s="655"/>
      <c r="AG32" s="655"/>
      <c r="AH32" s="655"/>
      <c r="AI32" s="655"/>
      <c r="AJ32" s="655"/>
      <c r="AK32" s="655" t="s">
        <v>184</v>
      </c>
      <c r="AL32" s="655"/>
      <c r="AM32" s="655"/>
      <c r="AN32" s="656"/>
      <c r="AO32" s="204"/>
      <c r="AR32" s="643" t="s">
        <v>428</v>
      </c>
      <c r="AS32" s="643"/>
      <c r="AT32" s="643"/>
      <c r="AU32" s="643"/>
    </row>
    <row r="33" spans="2:61" ht="27" customHeight="1" thickBot="1" x14ac:dyDescent="0.2">
      <c r="B33" s="703" t="s">
        <v>426</v>
      </c>
      <c r="C33" s="704"/>
      <c r="D33" s="704"/>
      <c r="E33" s="705"/>
      <c r="F33" s="691">
        <v>0</v>
      </c>
      <c r="G33" s="692"/>
      <c r="H33" s="211" t="s">
        <v>187</v>
      </c>
      <c r="L33" s="672"/>
      <c r="Q33" s="661">
        <v>0</v>
      </c>
      <c r="R33" s="662"/>
      <c r="S33" s="662"/>
      <c r="T33" s="662"/>
      <c r="U33" s="49" t="s">
        <v>13</v>
      </c>
      <c r="V33" s="58"/>
      <c r="W33" s="58"/>
      <c r="X33"/>
      <c r="Y33"/>
      <c r="Z33" s="712"/>
      <c r="AA33" s="657"/>
      <c r="AB33" s="657"/>
      <c r="AC33" s="657"/>
      <c r="AD33" s="657"/>
      <c r="AE33" s="657"/>
      <c r="AF33" s="657"/>
      <c r="AG33" s="657"/>
      <c r="AH33" s="657"/>
      <c r="AI33" s="657"/>
      <c r="AJ33" s="657"/>
      <c r="AK33" s="657"/>
      <c r="AL33" s="657"/>
      <c r="AM33" s="657"/>
      <c r="AN33" s="658"/>
      <c r="AO33" s="204"/>
    </row>
    <row r="34" spans="2:61" ht="27" customHeight="1" x14ac:dyDescent="0.15">
      <c r="C34" s="475" t="s">
        <v>428</v>
      </c>
      <c r="Z34" s="713"/>
      <c r="AA34" s="659"/>
      <c r="AB34" s="659"/>
      <c r="AC34" s="659"/>
      <c r="AD34" s="659"/>
      <c r="AE34" s="659"/>
      <c r="AF34" s="659"/>
      <c r="AG34" s="659"/>
      <c r="AH34" s="659"/>
      <c r="AI34" s="659"/>
      <c r="AJ34" s="659"/>
      <c r="AK34" s="659"/>
      <c r="AL34" s="659"/>
      <c r="AM34" s="659"/>
      <c r="AN34" s="660"/>
      <c r="AO34" s="204"/>
    </row>
    <row r="35" spans="2:61" ht="15" customHeight="1" x14ac:dyDescent="0.15">
      <c r="C35" s="476" t="s">
        <v>428</v>
      </c>
      <c r="AE35" s="70"/>
      <c r="AF35" s="70"/>
      <c r="AG35" s="70"/>
      <c r="AH35" s="70"/>
      <c r="AI35" s="70"/>
      <c r="AJ35" s="70"/>
      <c r="AK35" s="58"/>
      <c r="AL35" s="58"/>
      <c r="AM35" s="58"/>
      <c r="AN35" s="58"/>
      <c r="AO35" s="58"/>
      <c r="AP35" s="58"/>
      <c r="AQ35" s="58"/>
    </row>
    <row r="36" spans="2:61" ht="15" customHeight="1" x14ac:dyDescent="0.15">
      <c r="C36" s="476" t="s">
        <v>428</v>
      </c>
      <c r="AE36" s="70"/>
      <c r="AF36" s="70"/>
      <c r="AG36" s="70"/>
      <c r="AH36" s="70"/>
      <c r="AI36" s="70"/>
      <c r="AJ36" s="70"/>
      <c r="AK36" s="70"/>
      <c r="AL36" s="153"/>
      <c r="AM36" s="153"/>
      <c r="AN36" s="130"/>
      <c r="AO36" s="58"/>
      <c r="AP36" s="58"/>
      <c r="AQ36" s="58"/>
      <c r="AR36" s="58"/>
      <c r="AS36" s="58"/>
      <c r="AT36" s="58"/>
      <c r="AU36" s="58"/>
      <c r="AV36" s="75"/>
    </row>
    <row r="37" spans="2:61" ht="15" customHeight="1" x14ac:dyDescent="0.15">
      <c r="C37" s="476" t="s">
        <v>428</v>
      </c>
      <c r="I37" s="75"/>
      <c r="J37" s="75"/>
      <c r="Q37" s="75"/>
      <c r="R37" s="75"/>
      <c r="S37" s="75"/>
      <c r="AE37" s="58"/>
      <c r="AF37" s="58"/>
      <c r="AG37" s="58"/>
      <c r="AH37" s="58"/>
      <c r="AI37" s="58"/>
      <c r="AJ37" s="58"/>
      <c r="AK37" s="70"/>
      <c r="AL37" s="130"/>
      <c r="AM37" s="130"/>
      <c r="AN37" s="130"/>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0"/>
      <c r="AM38" s="130"/>
      <c r="AN38" s="130"/>
      <c r="AO38" s="58"/>
      <c r="AP38" s="58"/>
      <c r="AQ38" s="58"/>
      <c r="AR38" s="130"/>
      <c r="AS38" s="153"/>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0"/>
      <c r="AM39" s="130"/>
      <c r="AN39" s="130"/>
      <c r="AO39" s="58"/>
      <c r="AP39" s="58"/>
      <c r="AQ39" s="58"/>
      <c r="AR39" s="130"/>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0"/>
      <c r="AM40" s="130"/>
      <c r="AN40" s="130"/>
      <c r="AO40" s="58"/>
      <c r="AP40" s="58"/>
      <c r="AQ40" s="58"/>
      <c r="AR40" s="130"/>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0"/>
      <c r="AS41" s="70"/>
      <c r="AT41" s="70"/>
      <c r="AU41" s="70"/>
      <c r="AV41" s="75"/>
      <c r="AX41" s="58"/>
      <c r="AY41" s="58"/>
      <c r="AZ41" s="58"/>
      <c r="BA41" s="58"/>
      <c r="BB41" s="58"/>
      <c r="BC41" s="58"/>
    </row>
    <row r="42" spans="2:61" ht="13.5" x14ac:dyDescent="0.15">
      <c r="H42" s="75"/>
      <c r="I42" s="75"/>
      <c r="J42" s="75"/>
      <c r="Q42" s="75"/>
      <c r="R42" s="75"/>
      <c r="S42" s="75"/>
      <c r="AP42" s="58"/>
      <c r="AQ42" s="58"/>
      <c r="AR42" s="130"/>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2023-06-21T08:12:58Z</dcterms:modified>
</cp:coreProperties>
</file>