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8_{B7BAFB7D-EE09-40FC-9296-975D0F733505}" xr6:coauthVersionLast="47" xr6:coauthVersionMax="47" xr10:uidLastSave="{00000000-0000-0000-0000-000000000000}"/>
  <bookViews>
    <workbookView xWindow="20370" yWindow="-120" windowWidth="29040" windowHeight="15720" tabRatio="758" activeTab="2" xr2:uid="{00000000-000D-0000-FFFF-FFFF00000000}"/>
  </bookViews>
  <sheets>
    <sheet name="特養" sheetId="49" r:id="rId1"/>
    <sheet name="訪問・通所・ＳＳ" sheetId="51" r:id="rId2"/>
    <sheet name="2-15" sheetId="55" r:id="rId3"/>
  </sheets>
  <definedNames>
    <definedName name="_xlnm.Print_Area" localSheetId="2">'2-15'!$A$1:$T$63</definedName>
    <definedName name="_xlnm.Print_Area" localSheetId="0">特養!$A$1:$P$50</definedName>
    <definedName name="_xlnm.Print_Area" localSheetId="1">訪問・通所・ＳＳ!$A$1:$X$52</definedName>
    <definedName name="減免総額" localSheetId="2">#REF!</definedName>
    <definedName name="減免総額">#REF!</definedName>
    <definedName name="在宅補助額合計" localSheetId="2">#REF!</definedName>
    <definedName name="在宅補助額合計">#REF!</definedName>
    <definedName name="事業所名">#REF!</definedName>
    <definedName name="小規模特養入所減免額推計">#REF!</definedName>
    <definedName name="総補助額" localSheetId="2">#REF!</definedName>
    <definedName name="総補助額">#REF!</definedName>
    <definedName name="短期推計減免額" localSheetId="2">#REF!</definedName>
    <definedName name="短期推計減免額">#REF!</definedName>
    <definedName name="短期補助額" localSheetId="2">#REF!</definedName>
    <definedName name="短期補助額">#REF!</definedName>
    <definedName name="通所推計減免額" localSheetId="2">#REF!</definedName>
    <definedName name="通所推計減免額">#REF!</definedName>
    <definedName name="通所補助額" localSheetId="2">#REF!</definedName>
    <definedName name="通所補助額">#REF!</definedName>
    <definedName name="入所減免額推計" localSheetId="2">#REF!</definedName>
    <definedName name="入所減免額推計">#REF!</definedName>
    <definedName name="入所補助額" localSheetId="2">#REF!</definedName>
    <definedName name="入所補助額">#REF!</definedName>
    <definedName name="訪問推計減免額" localSheetId="2">#REF!</definedName>
    <definedName name="訪問推計減免額">#REF!</definedName>
    <definedName name="訪問補助額" localSheetId="2">#REF!</definedName>
    <definedName name="訪問補助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4" i="55" l="1"/>
  <c r="M34" i="55" s="1"/>
  <c r="O34" i="55" s="1"/>
  <c r="Q34" i="55" s="1"/>
  <c r="K36" i="55"/>
  <c r="M36" i="55"/>
  <c r="O36" i="55" s="1"/>
  <c r="Q36" i="55" s="1"/>
  <c r="E24" i="55"/>
  <c r="M24" i="55" s="1"/>
  <c r="O24" i="55" s="1"/>
  <c r="Q24" i="55" s="1"/>
  <c r="E22" i="55"/>
  <c r="M22" i="55" s="1"/>
  <c r="O22" i="55" s="1"/>
  <c r="Q22" i="55" s="1"/>
  <c r="E20" i="55"/>
  <c r="E48" i="55" s="1"/>
  <c r="H18" i="49"/>
  <c r="N18" i="49"/>
  <c r="N45" i="49" s="1"/>
  <c r="H19" i="49"/>
  <c r="N19" i="49"/>
  <c r="H20" i="49"/>
  <c r="N20" i="49"/>
  <c r="H21" i="49"/>
  <c r="N21" i="49"/>
  <c r="H22" i="49"/>
  <c r="N22" i="49"/>
  <c r="H23" i="49"/>
  <c r="N23" i="49"/>
  <c r="H24" i="49"/>
  <c r="N24" i="49"/>
  <c r="H25" i="49"/>
  <c r="H26" i="49"/>
  <c r="H27" i="49"/>
  <c r="H28" i="49"/>
  <c r="H29" i="49"/>
  <c r="H30" i="49"/>
  <c r="H31" i="49"/>
  <c r="H32" i="49"/>
  <c r="H33" i="49"/>
  <c r="H34" i="49"/>
  <c r="D36" i="49"/>
  <c r="E12" i="55" s="1"/>
  <c r="E16" i="55" s="1"/>
  <c r="E36" i="49"/>
  <c r="F36" i="49"/>
  <c r="G36" i="49"/>
  <c r="G11" i="55"/>
  <c r="K11" i="55"/>
  <c r="G13" i="55"/>
  <c r="I13" i="55" s="1"/>
  <c r="K13" i="55"/>
  <c r="K15" i="55" s="1"/>
  <c r="C15" i="55"/>
  <c r="K20" i="55"/>
  <c r="K48" i="55" s="1"/>
  <c r="K22" i="55"/>
  <c r="K24" i="55"/>
  <c r="K26" i="55"/>
  <c r="M26" i="55" s="1"/>
  <c r="O26" i="55" s="1"/>
  <c r="Q26" i="55" s="1"/>
  <c r="K28" i="55"/>
  <c r="M28" i="55"/>
  <c r="O28" i="55" s="1"/>
  <c r="Q28" i="55" s="1"/>
  <c r="K30" i="55"/>
  <c r="M30" i="55" s="1"/>
  <c r="O30" i="55" s="1"/>
  <c r="Q30" i="55" s="1"/>
  <c r="K32" i="55"/>
  <c r="M32" i="55"/>
  <c r="O32" i="55" s="1"/>
  <c r="Q32" i="55" s="1"/>
  <c r="K38" i="55"/>
  <c r="M38" i="55" s="1"/>
  <c r="O38" i="55" s="1"/>
  <c r="Q38" i="55" s="1"/>
  <c r="K40" i="55"/>
  <c r="M40" i="55"/>
  <c r="O40" i="55" s="1"/>
  <c r="Q40" i="55" s="1"/>
  <c r="K42" i="55"/>
  <c r="M42" i="55" s="1"/>
  <c r="O42" i="55" s="1"/>
  <c r="Q42" i="55" s="1"/>
  <c r="K44" i="55"/>
  <c r="M44" i="55"/>
  <c r="O44" i="55" s="1"/>
  <c r="Q44" i="55" s="1"/>
  <c r="K46" i="55"/>
  <c r="M46" i="55" s="1"/>
  <c r="O46" i="55" s="1"/>
  <c r="Q46" i="55" s="1"/>
  <c r="C48" i="55"/>
  <c r="N11" i="49"/>
  <c r="N12" i="49"/>
  <c r="N13" i="49"/>
  <c r="N14" i="49"/>
  <c r="N15" i="49"/>
  <c r="N16" i="49"/>
  <c r="N17" i="49"/>
  <c r="N25" i="49"/>
  <c r="N26" i="49"/>
  <c r="N27" i="49"/>
  <c r="N28" i="49"/>
  <c r="N29" i="49"/>
  <c r="N30" i="49"/>
  <c r="N31" i="49"/>
  <c r="N32" i="49"/>
  <c r="N33" i="49"/>
  <c r="N34" i="49"/>
  <c r="N35" i="49"/>
  <c r="N36" i="49"/>
  <c r="N37" i="49"/>
  <c r="N38" i="49"/>
  <c r="N39" i="49"/>
  <c r="N40" i="49"/>
  <c r="N41" i="49"/>
  <c r="N42" i="49"/>
  <c r="N43" i="49"/>
  <c r="M45" i="49"/>
  <c r="E11" i="55" s="1"/>
  <c r="V12" i="51"/>
  <c r="V13" i="51"/>
  <c r="V14" i="51"/>
  <c r="V15" i="51"/>
  <c r="V16" i="51"/>
  <c r="V17" i="51"/>
  <c r="V18" i="51"/>
  <c r="V19" i="51"/>
  <c r="V20" i="51"/>
  <c r="V21" i="51"/>
  <c r="V22" i="51"/>
  <c r="V23" i="51"/>
  <c r="V24" i="51"/>
  <c r="V25" i="51"/>
  <c r="V26" i="51"/>
  <c r="V27" i="51"/>
  <c r="V28" i="51"/>
  <c r="V29" i="51"/>
  <c r="V30" i="51"/>
  <c r="V31" i="51"/>
  <c r="V32" i="51"/>
  <c r="V33" i="51"/>
  <c r="V34" i="51"/>
  <c r="V35" i="51"/>
  <c r="V36" i="51"/>
  <c r="V37" i="51"/>
  <c r="V38" i="51"/>
  <c r="V39" i="51"/>
  <c r="V40" i="51"/>
  <c r="V41" i="51"/>
  <c r="V42" i="51"/>
  <c r="V43" i="51"/>
  <c r="V44" i="51"/>
  <c r="U12" i="51"/>
  <c r="U13" i="51"/>
  <c r="U14" i="51"/>
  <c r="U15" i="51"/>
  <c r="U16" i="51"/>
  <c r="U17" i="51"/>
  <c r="U18" i="51"/>
  <c r="U19" i="51"/>
  <c r="U20" i="51"/>
  <c r="U21" i="51"/>
  <c r="U22" i="51"/>
  <c r="U23" i="51"/>
  <c r="U24" i="51"/>
  <c r="U25" i="51"/>
  <c r="U26" i="51"/>
  <c r="U27" i="51"/>
  <c r="U28" i="51"/>
  <c r="U29" i="51"/>
  <c r="U30" i="51"/>
  <c r="U31" i="51"/>
  <c r="U32" i="51"/>
  <c r="U33" i="51"/>
  <c r="U34" i="51"/>
  <c r="U35" i="51"/>
  <c r="U36" i="51"/>
  <c r="U37" i="51"/>
  <c r="U38" i="51"/>
  <c r="U39" i="51"/>
  <c r="U40" i="51"/>
  <c r="U41" i="51"/>
  <c r="U42" i="51"/>
  <c r="U43" i="51"/>
  <c r="U44" i="51"/>
  <c r="T12" i="51"/>
  <c r="T13" i="51"/>
  <c r="T14" i="51"/>
  <c r="T15" i="51"/>
  <c r="T16" i="51"/>
  <c r="T17" i="51"/>
  <c r="T18" i="51"/>
  <c r="T19" i="51"/>
  <c r="T20" i="51"/>
  <c r="T21" i="51"/>
  <c r="T22" i="51"/>
  <c r="T23" i="51"/>
  <c r="T24" i="51"/>
  <c r="T25" i="51"/>
  <c r="T26" i="51"/>
  <c r="T27" i="51"/>
  <c r="T28" i="51"/>
  <c r="T29" i="51"/>
  <c r="T30" i="51"/>
  <c r="T31" i="51"/>
  <c r="T32" i="51"/>
  <c r="T33" i="51"/>
  <c r="T34" i="51"/>
  <c r="T35" i="51"/>
  <c r="T36" i="51"/>
  <c r="T37" i="51"/>
  <c r="T38" i="51"/>
  <c r="T39" i="51"/>
  <c r="T40" i="51"/>
  <c r="T41" i="51"/>
  <c r="T42" i="51"/>
  <c r="T43" i="51"/>
  <c r="T44" i="51"/>
  <c r="S46" i="51"/>
  <c r="R46" i="51"/>
  <c r="Q46" i="51"/>
  <c r="H12" i="49"/>
  <c r="H13" i="49"/>
  <c r="H14" i="49"/>
  <c r="H15" i="49"/>
  <c r="H16" i="49"/>
  <c r="H17" i="49"/>
  <c r="L33" i="51"/>
  <c r="L32" i="51"/>
  <c r="L31" i="51"/>
  <c r="L30" i="51"/>
  <c r="L29" i="51"/>
  <c r="L28" i="51"/>
  <c r="L27" i="51"/>
  <c r="L26" i="51"/>
  <c r="L25" i="51"/>
  <c r="L24" i="51"/>
  <c r="L23" i="51"/>
  <c r="L22" i="51"/>
  <c r="L21" i="51"/>
  <c r="L20" i="51"/>
  <c r="L19" i="51"/>
  <c r="L18" i="51"/>
  <c r="L17" i="51"/>
  <c r="L35" i="51" s="1"/>
  <c r="E25" i="55" s="1"/>
  <c r="L16" i="51"/>
  <c r="L15" i="51"/>
  <c r="L14" i="51"/>
  <c r="L13" i="51"/>
  <c r="L12" i="51"/>
  <c r="L11" i="51"/>
  <c r="H33" i="51"/>
  <c r="H32" i="51"/>
  <c r="H31" i="51"/>
  <c r="H30" i="51"/>
  <c r="H29" i="51"/>
  <c r="H28" i="51"/>
  <c r="H27" i="51"/>
  <c r="H26" i="51"/>
  <c r="H25" i="51"/>
  <c r="H24" i="51"/>
  <c r="H23" i="51"/>
  <c r="H22" i="51"/>
  <c r="H21" i="51"/>
  <c r="H20" i="51"/>
  <c r="H19" i="51"/>
  <c r="H18" i="51"/>
  <c r="H17" i="51"/>
  <c r="H16" i="51"/>
  <c r="H15" i="51"/>
  <c r="H14" i="51"/>
  <c r="H13" i="51"/>
  <c r="H12" i="51"/>
  <c r="H11" i="51"/>
  <c r="E35" i="51"/>
  <c r="E21" i="55" s="1"/>
  <c r="K36" i="51"/>
  <c r="J36" i="51"/>
  <c r="I36" i="51"/>
  <c r="G36" i="51"/>
  <c r="F36" i="51"/>
  <c r="E36" i="51"/>
  <c r="D36" i="51"/>
  <c r="H35" i="51"/>
  <c r="E23" i="55" s="1"/>
  <c r="E49" i="55" l="1"/>
  <c r="E52" i="55"/>
  <c r="H36" i="51"/>
  <c r="M20" i="55"/>
  <c r="L36" i="51"/>
  <c r="H36" i="49"/>
  <c r="V46" i="51"/>
  <c r="U46" i="51"/>
  <c r="T46" i="51"/>
  <c r="E15" i="55"/>
  <c r="D51" i="55" s="1"/>
  <c r="M11" i="55"/>
  <c r="I11" i="55"/>
  <c r="O11" i="55" s="1"/>
  <c r="M13" i="55"/>
  <c r="O13" i="55" s="1"/>
  <c r="Q13" i="55" s="1"/>
  <c r="M48" i="55" l="1"/>
  <c r="O20" i="55"/>
  <c r="I51" i="55"/>
  <c r="Q11" i="55"/>
  <c r="Q15" i="55" s="1"/>
  <c r="O15" i="55"/>
  <c r="M15" i="55"/>
  <c r="Q51" i="55" l="1"/>
  <c r="Q20" i="55"/>
  <c r="Q48" i="55" s="1"/>
  <c r="O48" i="55"/>
</calcChain>
</file>

<file path=xl/sharedStrings.xml><?xml version="1.0" encoding="utf-8"?>
<sst xmlns="http://schemas.openxmlformats.org/spreadsheetml/2006/main" count="426" uniqueCount="331">
  <si>
    <t>軽減対象者調書（訪問介護、通所介護、短期入所生活介護）</t>
    <rPh sb="0" eb="2">
      <t>ケイゲン</t>
    </rPh>
    <rPh sb="2" eb="4">
      <t>タイショウ</t>
    </rPh>
    <rPh sb="4" eb="5">
      <t>シャ</t>
    </rPh>
    <rPh sb="5" eb="7">
      <t>チョウショ</t>
    </rPh>
    <rPh sb="8" eb="10">
      <t>ホウモン</t>
    </rPh>
    <rPh sb="10" eb="12">
      <t>カイゴ</t>
    </rPh>
    <rPh sb="13" eb="14">
      <t>ツウ</t>
    </rPh>
    <rPh sb="14" eb="15">
      <t>ショ</t>
    </rPh>
    <rPh sb="15" eb="17">
      <t>カイゴ</t>
    </rPh>
    <rPh sb="18" eb="20">
      <t>タンキ</t>
    </rPh>
    <rPh sb="20" eb="22">
      <t>ニュウショ</t>
    </rPh>
    <rPh sb="22" eb="24">
      <t>セイカツ</t>
    </rPh>
    <rPh sb="24" eb="26">
      <t>カイゴ</t>
    </rPh>
    <phoneticPr fontId="2"/>
  </si>
  <si>
    <t>訪問介護等軽減額市町村別調書</t>
    <rPh sb="0" eb="2">
      <t>ホウモン</t>
    </rPh>
    <rPh sb="2" eb="4">
      <t>カイゴ</t>
    </rPh>
    <rPh sb="4" eb="5">
      <t>トウ</t>
    </rPh>
    <rPh sb="5" eb="7">
      <t>ケイゲン</t>
    </rPh>
    <rPh sb="7" eb="8">
      <t>ガク</t>
    </rPh>
    <rPh sb="8" eb="11">
      <t>シチョウソン</t>
    </rPh>
    <rPh sb="11" eb="12">
      <t>ベツ</t>
    </rPh>
    <rPh sb="12" eb="14">
      <t>チョウショ</t>
    </rPh>
    <phoneticPr fontId="2"/>
  </si>
  <si>
    <r>
      <t>Ａ１</t>
    </r>
    <r>
      <rPr>
        <sz val="11"/>
        <rFont val="ＭＳ 明朝"/>
        <family val="1"/>
        <charset val="128"/>
      </rPr>
      <t xml:space="preserve"> 訪問</t>
    </r>
    <rPh sb="3" eb="5">
      <t>ホウモン</t>
    </rPh>
    <phoneticPr fontId="2"/>
  </si>
  <si>
    <r>
      <t>Ｂ１</t>
    </r>
    <r>
      <rPr>
        <sz val="11"/>
        <rFont val="ＭＳ 明朝"/>
        <family val="1"/>
        <charset val="128"/>
      </rPr>
      <t xml:space="preserve"> 通所</t>
    </r>
    <rPh sb="3" eb="5">
      <t>ツウショ</t>
    </rPh>
    <phoneticPr fontId="2"/>
  </si>
  <si>
    <r>
      <t>Ｃ１</t>
    </r>
    <r>
      <rPr>
        <sz val="11"/>
        <rFont val="ＭＳ 明朝"/>
        <family val="1"/>
        <charset val="128"/>
      </rPr>
      <t xml:space="preserve"> 短期</t>
    </r>
    <rPh sb="3" eb="5">
      <t>タンキ</t>
    </rPh>
    <phoneticPr fontId="2"/>
  </si>
  <si>
    <t>（単位：円）</t>
    <rPh sb="1" eb="3">
      <t>タンイ</t>
    </rPh>
    <rPh sb="4" eb="5">
      <t>エン</t>
    </rPh>
    <phoneticPr fontId="2"/>
  </si>
  <si>
    <r>
      <t>Ａ</t>
    </r>
    <r>
      <rPr>
        <sz val="10"/>
        <rFont val="ＭＳ 明朝"/>
        <family val="1"/>
        <charset val="128"/>
      </rPr>
      <t>通番</t>
    </r>
    <rPh sb="1" eb="2">
      <t>ツウ</t>
    </rPh>
    <rPh sb="2" eb="3">
      <t>バン</t>
    </rPh>
    <phoneticPr fontId="2"/>
  </si>
  <si>
    <t>合 計</t>
    <rPh sb="0" eb="1">
      <t>ゴウ</t>
    </rPh>
    <rPh sb="2" eb="3">
      <t>ケイ</t>
    </rPh>
    <phoneticPr fontId="2"/>
  </si>
  <si>
    <t>※この様式は，適宜修正して使用できるものとする。</t>
    <rPh sb="3" eb="5">
      <t>ヨウシキ</t>
    </rPh>
    <rPh sb="7" eb="9">
      <t>テキギ</t>
    </rPh>
    <rPh sb="9" eb="11">
      <t>シュウセイ</t>
    </rPh>
    <rPh sb="13" eb="15">
      <t>シヨウ</t>
    </rPh>
    <phoneticPr fontId="2"/>
  </si>
  <si>
    <t>計</t>
    <rPh sb="0" eb="1">
      <t>ゴウケイ</t>
    </rPh>
    <phoneticPr fontId="2"/>
  </si>
  <si>
    <t>項目</t>
    <rPh sb="0" eb="2">
      <t>コウモク</t>
    </rPh>
    <phoneticPr fontId="2"/>
  </si>
  <si>
    <t>全額公費分</t>
    <rPh sb="0" eb="2">
      <t>ゼンガク</t>
    </rPh>
    <rPh sb="2" eb="4">
      <t>コウヒ</t>
    </rPh>
    <rPh sb="4" eb="5">
      <t>ブン</t>
    </rPh>
    <phoneticPr fontId="2"/>
  </si>
  <si>
    <t>控除額　　　　　１％相当額</t>
    <rPh sb="0" eb="3">
      <t>コウジョガク</t>
    </rPh>
    <rPh sb="10" eb="13">
      <t>ソウトウガク</t>
    </rPh>
    <phoneticPr fontId="2"/>
  </si>
  <si>
    <t>１／２
公費分</t>
    <rPh sb="4" eb="6">
      <t>コウヒ</t>
    </rPh>
    <rPh sb="6" eb="7">
      <t>ブン</t>
    </rPh>
    <phoneticPr fontId="2"/>
  </si>
  <si>
    <t>(実人員数)人</t>
    <rPh sb="1" eb="2">
      <t>ジツ</t>
    </rPh>
    <rPh sb="2" eb="4">
      <t>ジンイン</t>
    </rPh>
    <rPh sb="4" eb="5">
      <t>スウ</t>
    </rPh>
    <rPh sb="6" eb="7">
      <t>ニン</t>
    </rPh>
    <phoneticPr fontId="2"/>
  </si>
  <si>
    <t>訪問介護</t>
    <rPh sb="0" eb="2">
      <t>ホウモン</t>
    </rPh>
    <rPh sb="2" eb="4">
      <t>カイゴ</t>
    </rPh>
    <phoneticPr fontId="2"/>
  </si>
  <si>
    <t>通所介護</t>
    <rPh sb="0" eb="2">
      <t>ツウショ</t>
    </rPh>
    <rPh sb="2" eb="4">
      <t>カイゴ</t>
    </rPh>
    <phoneticPr fontId="2"/>
  </si>
  <si>
    <t>短期入所生活介護</t>
    <rPh sb="0" eb="2">
      <t>タンキ</t>
    </rPh>
    <rPh sb="2" eb="4">
      <t>ニュウショ</t>
    </rPh>
    <rPh sb="4" eb="6">
      <t>セイカツ</t>
    </rPh>
    <rPh sb="6" eb="8">
      <t>カイゴ</t>
    </rPh>
    <phoneticPr fontId="2"/>
  </si>
  <si>
    <t>（表中の※の説明）</t>
    <rPh sb="1" eb="3">
      <t>ヒョウチュウ</t>
    </rPh>
    <rPh sb="6" eb="8">
      <t>セツメイ</t>
    </rPh>
    <phoneticPr fontId="2"/>
  </si>
  <si>
    <t>（人数）</t>
    <rPh sb="1" eb="3">
      <t>ニンズウ</t>
    </rPh>
    <phoneticPr fontId="2"/>
  </si>
  <si>
    <t>施設名</t>
    <rPh sb="0" eb="2">
      <t>シセツ</t>
    </rPh>
    <rPh sb="2" eb="3">
      <t>メイ</t>
    </rPh>
    <phoneticPr fontId="2"/>
  </si>
  <si>
    <r>
      <t xml:space="preserve">Ｂ </t>
    </r>
    <r>
      <rPr>
        <sz val="10"/>
        <rFont val="ＭＳ 明朝"/>
        <family val="1"/>
        <charset val="128"/>
      </rPr>
      <t>確認番号</t>
    </r>
    <rPh sb="2" eb="4">
      <t>カクニン</t>
    </rPh>
    <rPh sb="4" eb="6">
      <t>バンゴウ</t>
    </rPh>
    <phoneticPr fontId="2"/>
  </si>
  <si>
    <r>
      <t>Ｆ１　　　</t>
    </r>
    <r>
      <rPr>
        <sz val="10"/>
        <rFont val="ＭＳ 明朝"/>
        <family val="1"/>
        <charset val="128"/>
      </rPr>
      <t>食費負担</t>
    </r>
    <rPh sb="5" eb="7">
      <t>ショクヒ</t>
    </rPh>
    <rPh sb="7" eb="9">
      <t>フタン</t>
    </rPh>
    <phoneticPr fontId="2"/>
  </si>
  <si>
    <r>
      <t>G１</t>
    </r>
    <r>
      <rPr>
        <sz val="10"/>
        <rFont val="ＭＳ 明朝"/>
        <family val="1"/>
        <charset val="128"/>
      </rPr>
      <t xml:space="preserve">  　　計</t>
    </r>
    <rPh sb="6" eb="7">
      <t>ケイ</t>
    </rPh>
    <phoneticPr fontId="2"/>
  </si>
  <si>
    <t>H１　介護サービス費</t>
    <rPh sb="3" eb="5">
      <t>カイゴ</t>
    </rPh>
    <rPh sb="5" eb="10">
      <t>サービスヒ</t>
    </rPh>
    <phoneticPr fontId="2"/>
  </si>
  <si>
    <r>
      <t>I１　　　　</t>
    </r>
    <r>
      <rPr>
        <sz val="10"/>
        <rFont val="ＭＳ 明朝"/>
        <family val="1"/>
        <charset val="128"/>
      </rPr>
      <t>食費負担</t>
    </r>
    <rPh sb="6" eb="8">
      <t>ショクヒ</t>
    </rPh>
    <rPh sb="8" eb="10">
      <t>フタン</t>
    </rPh>
    <phoneticPr fontId="2"/>
  </si>
  <si>
    <r>
      <t>K１　　</t>
    </r>
    <r>
      <rPr>
        <sz val="10"/>
        <rFont val="ＭＳ 明朝"/>
        <family val="1"/>
        <charset val="128"/>
      </rPr>
      <t xml:space="preserve">  計</t>
    </r>
    <rPh sb="6" eb="7">
      <t>ケイ</t>
    </rPh>
    <phoneticPr fontId="2"/>
  </si>
  <si>
    <t>利用者負担軽減額</t>
    <rPh sb="0" eb="3">
      <t>リヨウシャ</t>
    </rPh>
    <rPh sb="3" eb="5">
      <t>フタン</t>
    </rPh>
    <rPh sb="5" eb="7">
      <t>ケイゲン</t>
    </rPh>
    <rPh sb="7" eb="8">
      <t>ガク</t>
    </rPh>
    <phoneticPr fontId="2"/>
  </si>
  <si>
    <t>軽減総額</t>
    <rPh sb="0" eb="2">
      <t>ケイゲン</t>
    </rPh>
    <rPh sb="2" eb="4">
      <t>ソウガク</t>
    </rPh>
    <phoneticPr fontId="2"/>
  </si>
  <si>
    <r>
      <t xml:space="preserve">Ｂ         </t>
    </r>
    <r>
      <rPr>
        <sz val="10"/>
        <rFont val="ＭＳ 明朝"/>
        <family val="1"/>
        <charset val="128"/>
      </rPr>
      <t>確認
番号</t>
    </r>
    <rPh sb="10" eb="12">
      <t>カクニン</t>
    </rPh>
    <rPh sb="13" eb="15">
      <t>バンゴウ</t>
    </rPh>
    <phoneticPr fontId="2"/>
  </si>
  <si>
    <r>
      <t>G１</t>
    </r>
    <r>
      <rPr>
        <b/>
        <sz val="10"/>
        <rFont val="ＭＳ 明朝"/>
        <family val="1"/>
        <charset val="128"/>
      </rPr>
      <t xml:space="preserve">  </t>
    </r>
    <r>
      <rPr>
        <sz val="10"/>
        <rFont val="ＭＳ 明朝"/>
        <family val="1"/>
        <charset val="128"/>
      </rPr>
      <t>計</t>
    </r>
    <rPh sb="4" eb="5">
      <t>ゴウケイ</t>
    </rPh>
    <phoneticPr fontId="2"/>
  </si>
  <si>
    <r>
      <t xml:space="preserve">Ｃ１ </t>
    </r>
    <r>
      <rPr>
        <sz val="10"/>
        <rFont val="ＭＳ 明朝"/>
        <family val="1"/>
        <charset val="128"/>
      </rPr>
      <t>氏　　　名　　　(カタカナで記入）</t>
    </r>
    <rPh sb="3" eb="8">
      <t>シメイ</t>
    </rPh>
    <rPh sb="17" eb="19">
      <t>キニュウ</t>
    </rPh>
    <phoneticPr fontId="2"/>
  </si>
  <si>
    <t>Ｄ１　介護サービス費</t>
    <rPh sb="3" eb="5">
      <t>カイゴ</t>
    </rPh>
    <rPh sb="5" eb="10">
      <t>サービスヒ</t>
    </rPh>
    <phoneticPr fontId="2"/>
  </si>
  <si>
    <t>Ｅ１　介護サービス費</t>
    <rPh sb="3" eb="5">
      <t>カイゴ</t>
    </rPh>
    <rPh sb="5" eb="10">
      <t>サービスヒ</t>
    </rPh>
    <phoneticPr fontId="2"/>
  </si>
  <si>
    <t>認知症対応型通所介護</t>
    <rPh sb="0" eb="3">
      <t>ニンチショウ</t>
    </rPh>
    <rPh sb="3" eb="6">
      <t>タイオウガタ</t>
    </rPh>
    <rPh sb="6" eb="8">
      <t>ツウショ</t>
    </rPh>
    <rPh sb="8" eb="10">
      <t>カイゴ</t>
    </rPh>
    <phoneticPr fontId="2"/>
  </si>
  <si>
    <t>介護予防短期入所生活介護</t>
    <rPh sb="0" eb="2">
      <t>カイゴ</t>
    </rPh>
    <rPh sb="2" eb="4">
      <t>ヨボウ</t>
    </rPh>
    <rPh sb="4" eb="6">
      <t>タンキ</t>
    </rPh>
    <rPh sb="6" eb="8">
      <t>ニュウショ</t>
    </rPh>
    <rPh sb="8" eb="10">
      <t>セイカツ</t>
    </rPh>
    <rPh sb="10" eb="12">
      <t>カイゴ</t>
    </rPh>
    <phoneticPr fontId="2"/>
  </si>
  <si>
    <t>圏域</t>
    <rPh sb="0" eb="2">
      <t>ケンイキ</t>
    </rPh>
    <phoneticPr fontId="2"/>
  </si>
  <si>
    <t>助成申請先　　　市町村名</t>
    <rPh sb="0" eb="2">
      <t>ジョセイ</t>
    </rPh>
    <rPh sb="2" eb="4">
      <t>シンセイ</t>
    </rPh>
    <rPh sb="4" eb="5">
      <t>サキ</t>
    </rPh>
    <rPh sb="8" eb="11">
      <t>シチョウソン</t>
    </rPh>
    <rPh sb="11" eb="12">
      <t>メイ</t>
    </rPh>
    <phoneticPr fontId="2"/>
  </si>
  <si>
    <t>相模原市</t>
    <rPh sb="0" eb="4">
      <t>サガミハラシ</t>
    </rPh>
    <phoneticPr fontId="2"/>
  </si>
  <si>
    <t>計</t>
    <rPh sb="0" eb="1">
      <t>ケイ</t>
    </rPh>
    <phoneticPr fontId="2"/>
  </si>
  <si>
    <t>Ａ２</t>
    <phoneticPr fontId="2"/>
  </si>
  <si>
    <t>Ｂ２</t>
    <phoneticPr fontId="2"/>
  </si>
  <si>
    <t>助成申請先
市町村名</t>
    <rPh sb="0" eb="2">
      <t>ジョセイ</t>
    </rPh>
    <rPh sb="2" eb="4">
      <t>シンセイ</t>
    </rPh>
    <rPh sb="4" eb="5">
      <t>サキ</t>
    </rPh>
    <rPh sb="6" eb="9">
      <t>シチョウソン</t>
    </rPh>
    <rPh sb="9" eb="10">
      <t>メイ</t>
    </rPh>
    <phoneticPr fontId="2"/>
  </si>
  <si>
    <t>各市町村補助額</t>
    <rPh sb="0" eb="1">
      <t>カク</t>
    </rPh>
    <rPh sb="1" eb="4">
      <t>シチョウソン</t>
    </rPh>
    <rPh sb="4" eb="7">
      <t>ホジョガク</t>
    </rPh>
    <phoneticPr fontId="2"/>
  </si>
  <si>
    <t>介護福祉施設サービス</t>
    <rPh sb="0" eb="2">
      <t>カイゴ</t>
    </rPh>
    <rPh sb="2" eb="4">
      <t>フクシ</t>
    </rPh>
    <rPh sb="4" eb="6">
      <t>シセツ</t>
    </rPh>
    <phoneticPr fontId="2"/>
  </si>
  <si>
    <t>小規模多機能型居宅介護</t>
    <rPh sb="0" eb="3">
      <t>ショウキボ</t>
    </rPh>
    <rPh sb="3" eb="7">
      <t>タキノウガタ</t>
    </rPh>
    <rPh sb="7" eb="9">
      <t>キョタク</t>
    </rPh>
    <rPh sb="9" eb="11">
      <t>カイゴ</t>
    </rPh>
    <phoneticPr fontId="2"/>
  </si>
  <si>
    <t>介護予防小規模多機能型居宅介護</t>
    <rPh sb="0" eb="2">
      <t>カイゴ</t>
    </rPh>
    <rPh sb="2" eb="4">
      <t>ヨボウ</t>
    </rPh>
    <rPh sb="4" eb="7">
      <t>ショウキボ</t>
    </rPh>
    <rPh sb="7" eb="10">
      <t>タキノウ</t>
    </rPh>
    <rPh sb="10" eb="11">
      <t>カタ</t>
    </rPh>
    <rPh sb="11" eb="13">
      <t>キョタク</t>
    </rPh>
    <rPh sb="13" eb="15">
      <t>カイゴ</t>
    </rPh>
    <phoneticPr fontId="2"/>
  </si>
  <si>
    <r>
      <t xml:space="preserve">Ｃ１ </t>
    </r>
    <r>
      <rPr>
        <sz val="10"/>
        <rFont val="ＭＳ 明朝"/>
        <family val="1"/>
        <charset val="128"/>
      </rPr>
      <t>氏　　名（カタカナで記入）</t>
    </r>
    <rPh sb="3" eb="7">
      <t>シメイ</t>
    </rPh>
    <rPh sb="13" eb="15">
      <t>キニュウ</t>
    </rPh>
    <phoneticPr fontId="2"/>
  </si>
  <si>
    <t>訪問介護</t>
    <rPh sb="0" eb="4">
      <t>ホ</t>
    </rPh>
    <phoneticPr fontId="2"/>
  </si>
  <si>
    <t>※６　軽減総額が１％相当額より大きいときに使用する計算式</t>
    <rPh sb="3" eb="5">
      <t>ケイゲン</t>
    </rPh>
    <rPh sb="5" eb="7">
      <t>ソウガク</t>
    </rPh>
    <rPh sb="10" eb="12">
      <t>ソウトウ</t>
    </rPh>
    <rPh sb="12" eb="13">
      <t>ガク</t>
    </rPh>
    <rPh sb="15" eb="16">
      <t>オオ</t>
    </rPh>
    <rPh sb="21" eb="23">
      <t>シヨウ</t>
    </rPh>
    <rPh sb="25" eb="27">
      <t>ケイサン</t>
    </rPh>
    <rPh sb="27" eb="28">
      <t>シキ</t>
    </rPh>
    <phoneticPr fontId="2"/>
  </si>
  <si>
    <t>※５　軽減総額が控除額１％相当額より小さいときはＦ１～２に「０」を記入する。</t>
    <rPh sb="3" eb="5">
      <t>ケイゲン</t>
    </rPh>
    <rPh sb="5" eb="7">
      <t>ソウガク</t>
    </rPh>
    <rPh sb="8" eb="10">
      <t>コウジョ</t>
    </rPh>
    <rPh sb="10" eb="11">
      <t>ガク</t>
    </rPh>
    <rPh sb="13" eb="15">
      <t>ソウトウ</t>
    </rPh>
    <rPh sb="15" eb="16">
      <t>ガク</t>
    </rPh>
    <rPh sb="18" eb="19">
      <t>チイ</t>
    </rPh>
    <rPh sb="33" eb="35">
      <t>キニュウ</t>
    </rPh>
    <phoneticPr fontId="2"/>
  </si>
  <si>
    <t>夜間対応型訪問介護</t>
    <rPh sb="0" eb="2">
      <t>ヤカン</t>
    </rPh>
    <rPh sb="2" eb="5">
      <t>タイオウガタ</t>
    </rPh>
    <rPh sb="5" eb="7">
      <t>ホウモン</t>
    </rPh>
    <rPh sb="7" eb="9">
      <t>カイゴ</t>
    </rPh>
    <phoneticPr fontId="2"/>
  </si>
  <si>
    <t>Ａ</t>
    <phoneticPr fontId="2"/>
  </si>
  <si>
    <t>Ｂ</t>
    <phoneticPr fontId="2"/>
  </si>
  <si>
    <t>Ｃ</t>
    <phoneticPr fontId="2"/>
  </si>
  <si>
    <t>Ｄ</t>
    <phoneticPr fontId="2"/>
  </si>
  <si>
    <t>Ｅ</t>
    <phoneticPr fontId="2"/>
  </si>
  <si>
    <t>Ｆ</t>
    <phoneticPr fontId="2"/>
  </si>
  <si>
    <t>Ｇ</t>
    <phoneticPr fontId="2"/>
  </si>
  <si>
    <t>Ｈ</t>
    <phoneticPr fontId="2"/>
  </si>
  <si>
    <t>※３(Ｂ-Ｅ)×0.5
※４(Ｃ-Ｅ)×0.5
※５(Ｂ&lt;Ｅ)＝0</t>
    <phoneticPr fontId="2"/>
  </si>
  <si>
    <t>（Ａ×0.１）</t>
    <phoneticPr fontId="2"/>
  </si>
  <si>
    <t>※１（Ｂ＜Ｃ）＝0
※２(Ｂ－Ｃ)</t>
    <phoneticPr fontId="2"/>
  </si>
  <si>
    <t>（Ａ×0.01）</t>
    <phoneticPr fontId="2"/>
  </si>
  <si>
    <t>（Ｄ＋Ｆ）</t>
    <phoneticPr fontId="2"/>
  </si>
  <si>
    <t>Ａ１</t>
    <phoneticPr fontId="2"/>
  </si>
  <si>
    <t>Ｂ１</t>
    <phoneticPr fontId="2"/>
  </si>
  <si>
    <t>Ｃ１</t>
    <phoneticPr fontId="2"/>
  </si>
  <si>
    <t>Ｄ１</t>
    <phoneticPr fontId="2"/>
  </si>
  <si>
    <t>Ｅ１</t>
    <phoneticPr fontId="2"/>
  </si>
  <si>
    <t>Ｆ１</t>
    <phoneticPr fontId="2"/>
  </si>
  <si>
    <t>Ｇ１</t>
    <phoneticPr fontId="2"/>
  </si>
  <si>
    <t>Ｈ１</t>
    <phoneticPr fontId="2"/>
  </si>
  <si>
    <t>Ｃ２</t>
    <phoneticPr fontId="2"/>
  </si>
  <si>
    <t>Ｄ２</t>
    <phoneticPr fontId="2"/>
  </si>
  <si>
    <t>Ｅ２</t>
    <phoneticPr fontId="2"/>
  </si>
  <si>
    <t>Ｆ２</t>
    <phoneticPr fontId="2"/>
  </si>
  <si>
    <t>Ｇ２</t>
    <phoneticPr fontId="2"/>
  </si>
  <si>
    <t>Ｈ２</t>
    <phoneticPr fontId="2"/>
  </si>
  <si>
    <t>Ａ３</t>
    <phoneticPr fontId="2"/>
  </si>
  <si>
    <t>Ｂ３</t>
    <phoneticPr fontId="2"/>
  </si>
  <si>
    <t>Ｃ３</t>
    <phoneticPr fontId="2"/>
  </si>
  <si>
    <t>Ｄ３</t>
    <phoneticPr fontId="2"/>
  </si>
  <si>
    <t>Ｅ３</t>
    <phoneticPr fontId="2"/>
  </si>
  <si>
    <t>Ｆ３</t>
    <phoneticPr fontId="2"/>
  </si>
  <si>
    <t>Ｇ３</t>
    <phoneticPr fontId="2"/>
  </si>
  <si>
    <t>Ｈ３</t>
    <phoneticPr fontId="2"/>
  </si>
  <si>
    <t>（Ａ×0.1）</t>
    <phoneticPr fontId="2"/>
  </si>
  <si>
    <t>（Ｂ-Ｃ）</t>
    <phoneticPr fontId="2"/>
  </si>
  <si>
    <t>Ａ４</t>
    <phoneticPr fontId="2"/>
  </si>
  <si>
    <t>Ｂ４</t>
    <phoneticPr fontId="2"/>
  </si>
  <si>
    <t>Ｃ４</t>
    <phoneticPr fontId="2"/>
  </si>
  <si>
    <t>Ｄ４</t>
    <phoneticPr fontId="2"/>
  </si>
  <si>
    <t>Ｅ４</t>
    <phoneticPr fontId="2"/>
  </si>
  <si>
    <t>Ｆ４</t>
    <phoneticPr fontId="2"/>
  </si>
  <si>
    <t>Ｇ４</t>
    <phoneticPr fontId="2"/>
  </si>
  <si>
    <t>Ｈ４</t>
    <phoneticPr fontId="2"/>
  </si>
  <si>
    <t>Ａ５</t>
    <phoneticPr fontId="2"/>
  </si>
  <si>
    <t>Ｂ５</t>
    <phoneticPr fontId="2"/>
  </si>
  <si>
    <t>Ｃ５</t>
    <phoneticPr fontId="2"/>
  </si>
  <si>
    <t>Ｄ５</t>
    <phoneticPr fontId="2"/>
  </si>
  <si>
    <t>Ｅ５</t>
    <phoneticPr fontId="2"/>
  </si>
  <si>
    <t>Ｆ５</t>
    <phoneticPr fontId="2"/>
  </si>
  <si>
    <t>Ｇ５</t>
    <phoneticPr fontId="2"/>
  </si>
  <si>
    <t>Ｈ５</t>
    <phoneticPr fontId="2"/>
  </si>
  <si>
    <t>Ａ６</t>
    <phoneticPr fontId="2"/>
  </si>
  <si>
    <t>Ｂ６</t>
    <phoneticPr fontId="2"/>
  </si>
  <si>
    <t>Ｃ６</t>
    <phoneticPr fontId="2"/>
  </si>
  <si>
    <t>Ｄ６</t>
    <phoneticPr fontId="2"/>
  </si>
  <si>
    <t>Ｅ６</t>
    <phoneticPr fontId="2"/>
  </si>
  <si>
    <t>Ｆ６</t>
    <phoneticPr fontId="2"/>
  </si>
  <si>
    <t>Ｇ６</t>
    <phoneticPr fontId="2"/>
  </si>
  <si>
    <t>Ｈ６</t>
    <phoneticPr fontId="2"/>
  </si>
  <si>
    <t>Ａ７</t>
    <phoneticPr fontId="2"/>
  </si>
  <si>
    <t>Ｂ７</t>
    <phoneticPr fontId="2"/>
  </si>
  <si>
    <t>Ｃ７</t>
    <phoneticPr fontId="2"/>
  </si>
  <si>
    <t>Ｄ７</t>
    <phoneticPr fontId="2"/>
  </si>
  <si>
    <t>Ｅ７</t>
    <phoneticPr fontId="2"/>
  </si>
  <si>
    <t>Ｆ７</t>
    <phoneticPr fontId="2"/>
  </si>
  <si>
    <t>Ｇ７</t>
    <phoneticPr fontId="2"/>
  </si>
  <si>
    <t>Ｈ７</t>
    <phoneticPr fontId="2"/>
  </si>
  <si>
    <t>10％相当額</t>
    <rPh sb="3" eb="6">
      <t>ソウトウガク</t>
    </rPh>
    <phoneticPr fontId="2"/>
  </si>
  <si>
    <t>※１　軽減総額が10％相当額より小さいときはＤ１～２に「０」を記入する。</t>
    <rPh sb="3" eb="5">
      <t>ケイゲン</t>
    </rPh>
    <rPh sb="5" eb="7">
      <t>ソウガク</t>
    </rPh>
    <rPh sb="11" eb="13">
      <t>ソウトウ</t>
    </rPh>
    <rPh sb="13" eb="14">
      <t>ガク</t>
    </rPh>
    <rPh sb="16" eb="17">
      <t>チイ</t>
    </rPh>
    <rPh sb="31" eb="33">
      <t>キニュウ</t>
    </rPh>
    <phoneticPr fontId="2"/>
  </si>
  <si>
    <t>※２　軽減総額が10％相当額より大きいときに使用する計算式</t>
    <rPh sb="3" eb="5">
      <t>ケイゲン</t>
    </rPh>
    <rPh sb="5" eb="7">
      <t>ソウガク</t>
    </rPh>
    <rPh sb="11" eb="13">
      <t>ソウトウ</t>
    </rPh>
    <rPh sb="13" eb="14">
      <t>ガク</t>
    </rPh>
    <rPh sb="16" eb="17">
      <t>オオ</t>
    </rPh>
    <rPh sb="22" eb="24">
      <t>シヨウ</t>
    </rPh>
    <rPh sb="26" eb="28">
      <t>ケイサン</t>
    </rPh>
    <rPh sb="28" eb="29">
      <t>シキ</t>
    </rPh>
    <phoneticPr fontId="2"/>
  </si>
  <si>
    <t>※３　軽減総額が10％相当額より小さいときに使用する計算式</t>
    <rPh sb="3" eb="5">
      <t>ケイゲン</t>
    </rPh>
    <rPh sb="5" eb="7">
      <t>ソウガク</t>
    </rPh>
    <rPh sb="11" eb="13">
      <t>ソウトウ</t>
    </rPh>
    <rPh sb="13" eb="14">
      <t>ガク</t>
    </rPh>
    <rPh sb="16" eb="17">
      <t>チイ</t>
    </rPh>
    <rPh sb="22" eb="24">
      <t>シヨウ</t>
    </rPh>
    <rPh sb="26" eb="28">
      <t>ケイサン</t>
    </rPh>
    <rPh sb="28" eb="29">
      <t>シキ</t>
    </rPh>
    <phoneticPr fontId="2"/>
  </si>
  <si>
    <t>※４　軽減総額が10％相当額より大きいときに使用する計算式</t>
    <rPh sb="3" eb="5">
      <t>ケイゲン</t>
    </rPh>
    <rPh sb="5" eb="7">
      <t>ソウガク</t>
    </rPh>
    <rPh sb="11" eb="13">
      <t>ソウトウ</t>
    </rPh>
    <rPh sb="13" eb="14">
      <t>ガク</t>
    </rPh>
    <rPh sb="16" eb="17">
      <t>オオ</t>
    </rPh>
    <rPh sb="22" eb="24">
      <t>シヨウ</t>
    </rPh>
    <rPh sb="26" eb="28">
      <t>ケイサン</t>
    </rPh>
    <rPh sb="28" eb="29">
      <t>シキ</t>
    </rPh>
    <phoneticPr fontId="2"/>
  </si>
  <si>
    <t>Ｄ２</t>
    <phoneticPr fontId="2"/>
  </si>
  <si>
    <t>Ｅ２</t>
    <phoneticPr fontId="2"/>
  </si>
  <si>
    <t>Ｆ２</t>
    <phoneticPr fontId="2"/>
  </si>
  <si>
    <t>カンナイ　ジロウ</t>
    <phoneticPr fontId="2"/>
  </si>
  <si>
    <t>Ｃ２</t>
    <phoneticPr fontId="2"/>
  </si>
  <si>
    <t>Ｃ２</t>
    <phoneticPr fontId="2"/>
  </si>
  <si>
    <t>D２</t>
    <phoneticPr fontId="2"/>
  </si>
  <si>
    <t>E２</t>
    <phoneticPr fontId="2"/>
  </si>
  <si>
    <t>F２</t>
    <phoneticPr fontId="2"/>
  </si>
  <si>
    <t>G２</t>
    <phoneticPr fontId="2"/>
  </si>
  <si>
    <t>G２</t>
    <phoneticPr fontId="2"/>
  </si>
  <si>
    <t>H２</t>
    <phoneticPr fontId="2"/>
  </si>
  <si>
    <t>I２</t>
    <phoneticPr fontId="2"/>
  </si>
  <si>
    <t>J２</t>
    <phoneticPr fontId="2"/>
  </si>
  <si>
    <t>K２</t>
    <phoneticPr fontId="2"/>
  </si>
  <si>
    <t>港ホーム</t>
    <rPh sb="0" eb="1">
      <t>ミナト</t>
    </rPh>
    <phoneticPr fontId="2"/>
  </si>
  <si>
    <t>市町村（保険者名）横浜市</t>
    <rPh sb="0" eb="3">
      <t>シチョウソン</t>
    </rPh>
    <rPh sb="4" eb="6">
      <t>ホケン</t>
    </rPh>
    <rPh sb="6" eb="7">
      <t>ジャ</t>
    </rPh>
    <rPh sb="7" eb="8">
      <t>メイ</t>
    </rPh>
    <rPh sb="9" eb="12">
      <t>ヨコハマシ</t>
    </rPh>
    <phoneticPr fontId="2"/>
  </si>
  <si>
    <t>港ホーム</t>
    <rPh sb="0" eb="1">
      <t>ミナト</t>
    </rPh>
    <phoneticPr fontId="21"/>
  </si>
  <si>
    <t>政令・
中核市</t>
    <rPh sb="0" eb="2">
      <t>セイレイ</t>
    </rPh>
    <rPh sb="4" eb="6">
      <t>チュウカク</t>
    </rPh>
    <rPh sb="6" eb="7">
      <t>シ</t>
    </rPh>
    <phoneticPr fontId="2"/>
  </si>
  <si>
    <t>横浜市</t>
  </si>
  <si>
    <t>川崎市</t>
  </si>
  <si>
    <t>横須賀市</t>
  </si>
  <si>
    <t>横須賀・
三浦
保健福祉
圏域</t>
    <rPh sb="0" eb="3">
      <t>ヨコスカ</t>
    </rPh>
    <rPh sb="5" eb="7">
      <t>ミウラ</t>
    </rPh>
    <rPh sb="8" eb="10">
      <t>ホケン</t>
    </rPh>
    <rPh sb="10" eb="12">
      <t>フクシ</t>
    </rPh>
    <rPh sb="13" eb="15">
      <t>ケンイキ</t>
    </rPh>
    <phoneticPr fontId="2"/>
  </si>
  <si>
    <t>鎌倉市</t>
  </si>
  <si>
    <t>逗子市</t>
  </si>
  <si>
    <t>三浦市</t>
  </si>
  <si>
    <t>葉山町</t>
  </si>
  <si>
    <t>県央
保健福祉
圏域</t>
    <rPh sb="0" eb="2">
      <t>ケンオウ</t>
    </rPh>
    <rPh sb="3" eb="5">
      <t>ホケン</t>
    </rPh>
    <rPh sb="5" eb="7">
      <t>フクシ</t>
    </rPh>
    <rPh sb="8" eb="10">
      <t>ケンイキ</t>
    </rPh>
    <phoneticPr fontId="2"/>
  </si>
  <si>
    <t>厚木市</t>
  </si>
  <si>
    <t>大和市</t>
  </si>
  <si>
    <t>海老名市</t>
  </si>
  <si>
    <t>座間市</t>
  </si>
  <si>
    <t>綾瀬市</t>
  </si>
  <si>
    <t>愛川町</t>
  </si>
  <si>
    <t>清川村</t>
  </si>
  <si>
    <t>湘南西部
保健福祉
圏域</t>
    <rPh sb="0" eb="2">
      <t>ショウナン</t>
    </rPh>
    <rPh sb="2" eb="4">
      <t>セイブ</t>
    </rPh>
    <rPh sb="5" eb="7">
      <t>ホケン</t>
    </rPh>
    <rPh sb="7" eb="9">
      <t>フクシ</t>
    </rPh>
    <rPh sb="10" eb="12">
      <t>ケンイキ</t>
    </rPh>
    <phoneticPr fontId="2"/>
  </si>
  <si>
    <t>平塚市</t>
  </si>
  <si>
    <t>秦野市</t>
  </si>
  <si>
    <t>伊勢原市</t>
  </si>
  <si>
    <t>大磯町</t>
  </si>
  <si>
    <t>二宮町</t>
  </si>
  <si>
    <t>湘南東部
保健福祉
圏域</t>
    <rPh sb="0" eb="2">
      <t>ショウナン</t>
    </rPh>
    <rPh sb="2" eb="4">
      <t>トウブ</t>
    </rPh>
    <rPh sb="5" eb="7">
      <t>ホケン</t>
    </rPh>
    <rPh sb="7" eb="9">
      <t>フクシ</t>
    </rPh>
    <rPh sb="10" eb="12">
      <t>ケンイキ</t>
    </rPh>
    <phoneticPr fontId="2"/>
  </si>
  <si>
    <t>藤沢市</t>
  </si>
  <si>
    <t>茅ヶ崎市</t>
  </si>
  <si>
    <t>寒川町</t>
  </si>
  <si>
    <t>県西
保健福祉
圏域</t>
    <rPh sb="0" eb="2">
      <t>ケンセイ</t>
    </rPh>
    <rPh sb="3" eb="5">
      <t>ホケン</t>
    </rPh>
    <rPh sb="5" eb="7">
      <t>フクシ</t>
    </rPh>
    <rPh sb="8" eb="10">
      <t>ケンイキ</t>
    </rPh>
    <phoneticPr fontId="2"/>
  </si>
  <si>
    <t>南足柄市</t>
  </si>
  <si>
    <t>中井町</t>
  </si>
  <si>
    <t>大井町</t>
  </si>
  <si>
    <t>松田町</t>
  </si>
  <si>
    <t>山北町</t>
  </si>
  <si>
    <t>開成町</t>
  </si>
  <si>
    <t>小田原市</t>
  </si>
  <si>
    <t>箱根町</t>
  </si>
  <si>
    <t>真鶴町</t>
  </si>
  <si>
    <t>湯河原町</t>
  </si>
  <si>
    <t>その他
（県外）</t>
    <rPh sb="0" eb="3">
      <t>ソノタ</t>
    </rPh>
    <rPh sb="5" eb="7">
      <t>ケンガイ</t>
    </rPh>
    <phoneticPr fontId="2"/>
  </si>
  <si>
    <t>Ａ２</t>
    <phoneticPr fontId="2"/>
  </si>
  <si>
    <t>Ｂ２</t>
    <phoneticPr fontId="2"/>
  </si>
  <si>
    <t xml:space="preserve">Ｃ２ </t>
    <phoneticPr fontId="2"/>
  </si>
  <si>
    <r>
      <t>Ｄ２</t>
    </r>
    <r>
      <rPr>
        <b/>
        <sz val="11"/>
        <rFont val="ＭＳ 明朝"/>
        <family val="1"/>
        <charset val="128"/>
      </rPr>
      <t xml:space="preserve"> </t>
    </r>
    <phoneticPr fontId="2"/>
  </si>
  <si>
    <t>Ｅ２</t>
    <phoneticPr fontId="2"/>
  </si>
  <si>
    <t>Ｆ２</t>
    <phoneticPr fontId="2"/>
  </si>
  <si>
    <t>政令・中核市</t>
    <rPh sb="0" eb="2">
      <t>セイレイ</t>
    </rPh>
    <rPh sb="3" eb="5">
      <t>チュウカク</t>
    </rPh>
    <rPh sb="5" eb="6">
      <t>シ</t>
    </rPh>
    <phoneticPr fontId="2"/>
  </si>
  <si>
    <r>
      <t xml:space="preserve">D１
</t>
    </r>
    <r>
      <rPr>
        <sz val="8"/>
        <rFont val="ＭＳ 明朝"/>
        <family val="1"/>
        <charset val="128"/>
      </rPr>
      <t>介護サービス費</t>
    </r>
    <rPh sb="3" eb="5">
      <t>カイゴ</t>
    </rPh>
    <rPh sb="9" eb="10">
      <t>ヒ</t>
    </rPh>
    <phoneticPr fontId="2"/>
  </si>
  <si>
    <r>
      <t xml:space="preserve">E１
</t>
    </r>
    <r>
      <rPr>
        <sz val="10"/>
        <rFont val="ＭＳ 明朝"/>
        <family val="1"/>
        <charset val="128"/>
      </rPr>
      <t>食費負担</t>
    </r>
    <rPh sb="3" eb="5">
      <t>ショクヒ</t>
    </rPh>
    <rPh sb="5" eb="7">
      <t>フタン</t>
    </rPh>
    <phoneticPr fontId="2"/>
  </si>
  <si>
    <r>
      <t xml:space="preserve">F１
</t>
    </r>
    <r>
      <rPr>
        <sz val="10"/>
        <rFont val="ＭＳ 明朝"/>
        <family val="1"/>
        <charset val="128"/>
      </rPr>
      <t>居住費</t>
    </r>
    <rPh sb="3" eb="5">
      <t>キョジュウ</t>
    </rPh>
    <rPh sb="5" eb="6">
      <t>ヒ</t>
    </rPh>
    <phoneticPr fontId="2"/>
  </si>
  <si>
    <r>
      <t>各 市 町 村 補 助 額</t>
    </r>
    <r>
      <rPr>
        <sz val="8"/>
        <rFont val="ＭＳ 明朝"/>
        <family val="1"/>
        <charset val="128"/>
      </rPr>
      <t xml:space="preserve">　　　　　   　　　　　　           </t>
    </r>
    <rPh sb="0" eb="1">
      <t>カク</t>
    </rPh>
    <rPh sb="2" eb="7">
      <t>シチョウソン</t>
    </rPh>
    <rPh sb="8" eb="13">
      <t>ホジョガク</t>
    </rPh>
    <phoneticPr fontId="2"/>
  </si>
  <si>
    <r>
      <t>Ａ1</t>
    </r>
    <r>
      <rPr>
        <sz val="11"/>
        <rFont val="ＭＳ 明朝"/>
        <family val="1"/>
        <charset val="128"/>
      </rPr>
      <t>　介護老人福祉施設サービス</t>
    </r>
    <rPh sb="3" eb="5">
      <t>カイゴ</t>
    </rPh>
    <rPh sb="5" eb="7">
      <t>ロウジン</t>
    </rPh>
    <rPh sb="7" eb="9">
      <t>フクシ</t>
    </rPh>
    <rPh sb="9" eb="11">
      <t>シセツ</t>
    </rPh>
    <phoneticPr fontId="2"/>
  </si>
  <si>
    <t>Ｂ１　介護老人福祉施設サービス</t>
    <rPh sb="3" eb="5">
      <t>カイゴ</t>
    </rPh>
    <rPh sb="5" eb="7">
      <t>ロウジン</t>
    </rPh>
    <rPh sb="7" eb="9">
      <t>フクシ</t>
    </rPh>
    <rPh sb="9" eb="11">
      <t>シセツ</t>
    </rPh>
    <phoneticPr fontId="2"/>
  </si>
  <si>
    <r>
      <t>J１　　　　滞在</t>
    </r>
    <r>
      <rPr>
        <sz val="10"/>
        <rFont val="ＭＳ 明朝"/>
        <family val="1"/>
        <charset val="128"/>
      </rPr>
      <t>費</t>
    </r>
    <rPh sb="6" eb="8">
      <t>タイザイ</t>
    </rPh>
    <rPh sb="8" eb="9">
      <t>ヒ</t>
    </rPh>
    <phoneticPr fontId="2"/>
  </si>
  <si>
    <r>
      <t>Ｄ１</t>
    </r>
    <r>
      <rPr>
        <sz val="11"/>
        <rFont val="ＭＳ 明朝"/>
        <family val="1"/>
        <charset val="128"/>
      </rPr>
      <t xml:space="preserve"> 訪問介護</t>
    </r>
    <rPh sb="3" eb="5">
      <t>ホウモン</t>
    </rPh>
    <rPh sb="5" eb="7">
      <t>カイゴ</t>
    </rPh>
    <phoneticPr fontId="2"/>
  </si>
  <si>
    <r>
      <t>Ｅ１</t>
    </r>
    <r>
      <rPr>
        <sz val="11"/>
        <rFont val="ＭＳ 明朝"/>
        <family val="1"/>
        <charset val="128"/>
      </rPr>
      <t xml:space="preserve"> 通所介護</t>
    </r>
    <rPh sb="3" eb="5">
      <t>ツウショ</t>
    </rPh>
    <rPh sb="5" eb="7">
      <t>カイゴ</t>
    </rPh>
    <phoneticPr fontId="2"/>
  </si>
  <si>
    <r>
      <t>Ｆ１</t>
    </r>
    <r>
      <rPr>
        <sz val="11"/>
        <rFont val="ＭＳ 明朝"/>
        <family val="1"/>
        <charset val="128"/>
      </rPr>
      <t xml:space="preserve"> 短期入所生活介護</t>
    </r>
    <rPh sb="3" eb="5">
      <t>タンキ</t>
    </rPh>
    <rPh sb="5" eb="7">
      <t>ニュウショ</t>
    </rPh>
    <rPh sb="7" eb="9">
      <t>セイカツ</t>
    </rPh>
    <rPh sb="9" eb="11">
      <t>カイゴ</t>
    </rPh>
    <phoneticPr fontId="2"/>
  </si>
  <si>
    <t>第２号様式の記入例</t>
    <rPh sb="0" eb="1">
      <t>ダイ</t>
    </rPh>
    <rPh sb="2" eb="3">
      <t>ゴウ</t>
    </rPh>
    <rPh sb="3" eb="5">
      <t>ヨウシキ</t>
    </rPh>
    <rPh sb="6" eb="8">
      <t>キニュウ</t>
    </rPh>
    <rPh sb="8" eb="9">
      <t>レイ</t>
    </rPh>
    <phoneticPr fontId="2"/>
  </si>
  <si>
    <t>ニシ　ミナミ</t>
    <phoneticPr fontId="2"/>
  </si>
  <si>
    <t>アオバ　サカエ</t>
    <phoneticPr fontId="2"/>
  </si>
  <si>
    <t>ヨコハマ　タロウ</t>
    <phoneticPr fontId="2"/>
  </si>
  <si>
    <t>※８　表中Ｉ軽減総額合計から様式８、９のＢ２と様式１0、12のＤ２～Ｆ２と様式11のＥ２～Ｈ２及び様式13、14のＣ２、Ｄ２の合計を引いた額を記入する。</t>
    <rPh sb="3" eb="5">
      <t>ヒョウチュウ</t>
    </rPh>
    <rPh sb="6" eb="8">
      <t>ケイゲン</t>
    </rPh>
    <rPh sb="8" eb="10">
      <t>ソウガク</t>
    </rPh>
    <rPh sb="10" eb="12">
      <t>ゴウケイ</t>
    </rPh>
    <rPh sb="14" eb="16">
      <t>ヨウシキ</t>
    </rPh>
    <rPh sb="23" eb="25">
      <t>ヨウシキ</t>
    </rPh>
    <rPh sb="37" eb="39">
      <t>ヨウシキ</t>
    </rPh>
    <rPh sb="47" eb="48">
      <t>オヨ</t>
    </rPh>
    <rPh sb="49" eb="51">
      <t>ヨウシキ</t>
    </rPh>
    <rPh sb="63" eb="65">
      <t>ゴウケイ</t>
    </rPh>
    <rPh sb="66" eb="67">
      <t>ヒ</t>
    </rPh>
    <rPh sb="69" eb="70">
      <t>ガク</t>
    </rPh>
    <rPh sb="71" eb="73">
      <t>キニュウ</t>
    </rPh>
    <phoneticPr fontId="2"/>
  </si>
  <si>
    <t>※７　軽減総額が控除額１％相当額より小さいときはＦ３～１６に「０」を記入する。</t>
    <rPh sb="3" eb="5">
      <t>ケイゲン</t>
    </rPh>
    <rPh sb="5" eb="7">
      <t>ソウガク</t>
    </rPh>
    <rPh sb="8" eb="10">
      <t>コウジョ</t>
    </rPh>
    <rPh sb="10" eb="11">
      <t>ガク</t>
    </rPh>
    <rPh sb="13" eb="15">
      <t>ソウトウ</t>
    </rPh>
    <rPh sb="15" eb="16">
      <t>ガク</t>
    </rPh>
    <rPh sb="18" eb="19">
      <t>チイ</t>
    </rPh>
    <rPh sb="34" eb="36">
      <t>キニュウ</t>
    </rPh>
    <phoneticPr fontId="2"/>
  </si>
  <si>
    <t>補助額合計
（H３＋H１8）</t>
    <rPh sb="2" eb="3">
      <t>ガク</t>
    </rPh>
    <phoneticPr fontId="2"/>
  </si>
  <si>
    <t>ｋ</t>
    <phoneticPr fontId="2"/>
  </si>
  <si>
    <t>Ｊ施設負担額
※８（Ｉ-（様式８、９のＢ２＋様式１０、１２のＤ２～Ｆ２＋様式１１のＥ２～Ｈ２＋様式１３、１４のＣ２、Ｄ２））</t>
    <rPh sb="36" eb="38">
      <t>ヨウシキ</t>
    </rPh>
    <phoneticPr fontId="2"/>
  </si>
  <si>
    <t>軽減合計
（Ｂ３+Ｂ1８）　</t>
    <rPh sb="0" eb="2">
      <t>ケイゲン</t>
    </rPh>
    <phoneticPr fontId="2"/>
  </si>
  <si>
    <t>I</t>
    <phoneticPr fontId="2"/>
  </si>
  <si>
    <t>Ｈ18</t>
  </si>
  <si>
    <t>Ｇ18</t>
  </si>
  <si>
    <t>Ｆ18</t>
  </si>
  <si>
    <t>Ｅ18</t>
  </si>
  <si>
    <t>Ｄ18</t>
  </si>
  <si>
    <t>Ｃ18</t>
  </si>
  <si>
    <t>Ｂ18</t>
  </si>
  <si>
    <t>Ａ18</t>
  </si>
  <si>
    <t>Ｈ17</t>
  </si>
  <si>
    <t>Ｇ17</t>
  </si>
  <si>
    <t>Ｆ17</t>
  </si>
  <si>
    <t>Ｅ17</t>
  </si>
  <si>
    <t>Ｄ17</t>
  </si>
  <si>
    <t>Ｃ17</t>
  </si>
  <si>
    <t>Ｂ17</t>
  </si>
  <si>
    <t>Ａ17</t>
  </si>
  <si>
    <t>Ｈ16</t>
  </si>
  <si>
    <t>Ｇ16</t>
  </si>
  <si>
    <t>Ｆ16</t>
  </si>
  <si>
    <t>Ｅ16</t>
  </si>
  <si>
    <t>Ｄ16</t>
  </si>
  <si>
    <t>Ｃ16</t>
  </si>
  <si>
    <t>Ｂ16</t>
  </si>
  <si>
    <t>Ａ16</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</si>
  <si>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</si>
  <si>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Ｈ15</t>
  </si>
  <si>
    <t>Ｇ15</t>
  </si>
  <si>
    <t>Ｆ15</t>
  </si>
  <si>
    <t>Ｅ15</t>
  </si>
  <si>
    <t>Ｄ15</t>
  </si>
  <si>
    <t>Ｃ15</t>
  </si>
  <si>
    <t>Ｂ15</t>
  </si>
  <si>
    <t>Ａ15</t>
  </si>
  <si>
    <t>Ｈ14</t>
  </si>
  <si>
    <t>Ｇ14</t>
  </si>
  <si>
    <t>Ｆ14</t>
  </si>
  <si>
    <t>Ｅ14</t>
  </si>
  <si>
    <t>Ｄ14</t>
  </si>
  <si>
    <t>Ｃ14</t>
  </si>
  <si>
    <t>Ｂ14</t>
  </si>
  <si>
    <t>Ａ14</t>
  </si>
  <si>
    <t>介護予防認知症対応型通所介護</t>
    <rPh sb="0" eb="2">
      <t>カイゴ</t>
    </rPh>
    <rPh sb="2" eb="4">
      <t>ヨボウ</t>
    </rPh>
    <rPh sb="4" eb="7">
      <t>ニンチショウ</t>
    </rPh>
    <rPh sb="7" eb="9">
      <t>タイオウ</t>
    </rPh>
    <rPh sb="9" eb="10">
      <t>カタ</t>
    </rPh>
    <rPh sb="10" eb="12">
      <t>ツウショ</t>
    </rPh>
    <rPh sb="12" eb="14">
      <t>カイゴ</t>
    </rPh>
    <phoneticPr fontId="2"/>
  </si>
  <si>
    <t>Ｈ13</t>
  </si>
  <si>
    <t>Ｇ13</t>
  </si>
  <si>
    <t>Ｆ13</t>
  </si>
  <si>
    <t>Ｅ13</t>
  </si>
  <si>
    <t>Ｄ13</t>
  </si>
  <si>
    <t>Ｂ13</t>
  </si>
  <si>
    <t>Ａ13</t>
  </si>
  <si>
    <t>Ｈ12</t>
  </si>
  <si>
    <t>Ｇ12</t>
  </si>
  <si>
    <t>Ｆ12</t>
  </si>
  <si>
    <t>Ｅ12</t>
  </si>
  <si>
    <t>Ｄ12</t>
  </si>
  <si>
    <t>Ｂ12</t>
  </si>
  <si>
    <t>Ａ12</t>
  </si>
  <si>
    <t>Ｈ11</t>
  </si>
  <si>
    <t>Ｇ11</t>
  </si>
  <si>
    <t>Ｆ11</t>
  </si>
  <si>
    <t>Ｅ11</t>
  </si>
  <si>
    <t>Ｄ11</t>
  </si>
  <si>
    <t>Ｃ11</t>
  </si>
  <si>
    <t>Ｂ11</t>
  </si>
  <si>
    <t>Ａ11</t>
  </si>
  <si>
    <t>Ｈ10</t>
  </si>
  <si>
    <t>Ｇ10</t>
  </si>
  <si>
    <t>Ｆ10</t>
  </si>
  <si>
    <t>Ｅ10</t>
  </si>
  <si>
    <t>Ｄ10</t>
  </si>
  <si>
    <t>Ｃ10</t>
  </si>
  <si>
    <t>Ｂ10</t>
  </si>
  <si>
    <t>Ａ10</t>
  </si>
  <si>
    <t>Ｈ９</t>
  </si>
  <si>
    <t>Ｇ９</t>
  </si>
  <si>
    <t>Ｆ９</t>
  </si>
  <si>
    <t>Ｅ９</t>
  </si>
  <si>
    <t>Ｄ９</t>
  </si>
  <si>
    <t>Ｃ９</t>
  </si>
  <si>
    <t>Ｂ９</t>
  </si>
  <si>
    <t>Ａ９</t>
  </si>
  <si>
    <t>Ｈ８</t>
  </si>
  <si>
    <t>Ｇ８</t>
  </si>
  <si>
    <t>Ｆ８</t>
  </si>
  <si>
    <t>Ｅ８</t>
  </si>
  <si>
    <t>Ｄ８</t>
  </si>
  <si>
    <t>Ｃ８</t>
  </si>
  <si>
    <t>Ｂ８</t>
  </si>
  <si>
    <t>Ａ８</t>
  </si>
  <si>
    <t>地域密着型通所介護</t>
  </si>
  <si>
    <t>※６(B4～17-E4～17)×0.5
※７(B4～17&lt;E4～17）＝0</t>
    <phoneticPr fontId="2"/>
  </si>
  <si>
    <t>助成請求額（円）</t>
    <rPh sb="0" eb="2">
      <t>ジョセイ</t>
    </rPh>
    <rPh sb="2" eb="5">
      <t>セイキュウガク</t>
    </rPh>
    <rPh sb="6" eb="7">
      <t>エン</t>
    </rPh>
    <phoneticPr fontId="2"/>
  </si>
  <si>
    <r>
      <t>助成額（円）</t>
    </r>
    <r>
      <rPr>
        <sz val="9"/>
        <rFont val="ＭＳ 明朝"/>
        <family val="1"/>
        <charset val="128"/>
      </rPr>
      <t>　　　　　　　</t>
    </r>
    <rPh sb="0" eb="2">
      <t>ジョセイ</t>
    </rPh>
    <rPh sb="2" eb="3">
      <t>ガク</t>
    </rPh>
    <rPh sb="4" eb="5">
      <t>エン</t>
    </rPh>
    <phoneticPr fontId="2"/>
  </si>
  <si>
    <t>本来受領すべき
利用者負担総額
（全利用者）</t>
    <rPh sb="0" eb="2">
      <t>ホンライ</t>
    </rPh>
    <rPh sb="2" eb="4">
      <t>ジュリョウ</t>
    </rPh>
    <rPh sb="8" eb="11">
      <t>リヨウシャ</t>
    </rPh>
    <rPh sb="11" eb="13">
      <t>フタン</t>
    </rPh>
    <rPh sb="13" eb="15">
      <t>ソウガク</t>
    </rPh>
    <rPh sb="17" eb="18">
      <t>ゼン</t>
    </rPh>
    <rPh sb="18" eb="20">
      <t>リヨウ</t>
    </rPh>
    <rPh sb="20" eb="21">
      <t>ニュウショシャ</t>
    </rPh>
    <phoneticPr fontId="2"/>
  </si>
  <si>
    <t>地域密着型介護老人福祉施設入所者生活介護</t>
    <rPh sb="0" eb="2">
      <t>チイキ</t>
    </rPh>
    <rPh sb="2" eb="4">
      <t>ミッチャク</t>
    </rPh>
    <rPh sb="4" eb="5">
      <t>カタ</t>
    </rPh>
    <rPh sb="5" eb="7">
      <t>カイゴ</t>
    </rPh>
    <rPh sb="7" eb="9">
      <t>ロウジン</t>
    </rPh>
    <rPh sb="9" eb="11">
      <t>フクシ</t>
    </rPh>
    <rPh sb="11" eb="13">
      <t>シセツ</t>
    </rPh>
    <rPh sb="13" eb="16">
      <t>ニュウショシャ</t>
    </rPh>
    <rPh sb="16" eb="18">
      <t>セイカツ</t>
    </rPh>
    <rPh sb="18" eb="20">
      <t>カイゴ</t>
    </rPh>
    <phoneticPr fontId="2"/>
  </si>
  <si>
    <r>
      <t>助成請求額（円）</t>
    </r>
    <r>
      <rPr>
        <sz val="11"/>
        <rFont val="ＭＳ 明朝"/>
        <family val="1"/>
        <charset val="128"/>
      </rPr>
      <t>　　　　　　　</t>
    </r>
    <rPh sb="0" eb="2">
      <t>ジョセイ</t>
    </rPh>
    <rPh sb="2" eb="4">
      <t>セイキュウ</t>
    </rPh>
    <rPh sb="4" eb="5">
      <t>ガク</t>
    </rPh>
    <rPh sb="6" eb="7">
      <t>エン</t>
    </rPh>
    <phoneticPr fontId="2"/>
  </si>
  <si>
    <r>
      <t>助成額（円）</t>
    </r>
    <r>
      <rPr>
        <sz val="11"/>
        <rFont val="ＭＳ 明朝"/>
        <family val="1"/>
        <charset val="128"/>
      </rPr>
      <t>　　　　　　　</t>
    </r>
    <rPh sb="0" eb="2">
      <t>ジョセイ</t>
    </rPh>
    <rPh sb="2" eb="3">
      <t>ガク</t>
    </rPh>
    <rPh sb="4" eb="5">
      <t>エン</t>
    </rPh>
    <phoneticPr fontId="2"/>
  </si>
  <si>
    <t>１０％相当額</t>
    <rPh sb="3" eb="6">
      <t>ソウトウガク</t>
    </rPh>
    <phoneticPr fontId="2"/>
  </si>
  <si>
    <t>本来受領すべき
利用者負担総額
（全入所者）</t>
    <rPh sb="0" eb="2">
      <t>ホンライ</t>
    </rPh>
    <rPh sb="2" eb="4">
      <t>ジュリョウ</t>
    </rPh>
    <rPh sb="8" eb="11">
      <t>リヨウシャ</t>
    </rPh>
    <rPh sb="11" eb="13">
      <t>フタン</t>
    </rPh>
    <rPh sb="13" eb="15">
      <t>ソウガク</t>
    </rPh>
    <rPh sb="17" eb="18">
      <t>ゼン</t>
    </rPh>
    <rPh sb="18" eb="21">
      <t>ニュウショシャ</t>
    </rPh>
    <phoneticPr fontId="2"/>
  </si>
  <si>
    <t>総括表</t>
    <rPh sb="0" eb="2">
      <t>ソウカツ</t>
    </rPh>
    <rPh sb="2" eb="3">
      <t>ヒョウ</t>
    </rPh>
    <phoneticPr fontId="2"/>
  </si>
  <si>
    <t>※「第２号様式の１５」のＨ１(補助額)が０円の時は各市町村補助額も０円となります。</t>
    <phoneticPr fontId="2"/>
  </si>
  <si>
    <t>※「第２号様式の１５」のＨ４～６(補助額)が０円の時は各市町村補助額も０円となります。</t>
    <phoneticPr fontId="2"/>
  </si>
  <si>
    <t>（千円未満切捨て）</t>
    <phoneticPr fontId="21"/>
  </si>
  <si>
    <t>第一号訪問事業のうち
介護予防訪問介護</t>
    <rPh sb="0" eb="2">
      <t>ダイイチ</t>
    </rPh>
    <rPh sb="2" eb="3">
      <t>ゴウ</t>
    </rPh>
    <rPh sb="3" eb="5">
      <t>ホウモン</t>
    </rPh>
    <rPh sb="5" eb="7">
      <t>ジギョウ</t>
    </rPh>
    <rPh sb="11" eb="13">
      <t>カイゴ</t>
    </rPh>
    <rPh sb="13" eb="15">
      <t>ヨボウ</t>
    </rPh>
    <rPh sb="15" eb="17">
      <t>ホウモン</t>
    </rPh>
    <rPh sb="17" eb="19">
      <t>カイゴ</t>
    </rPh>
    <phoneticPr fontId="2"/>
  </si>
  <si>
    <t>第一号通所事業のうち
介護予防通所介護</t>
    <rPh sb="0" eb="2">
      <t>ダイイチ</t>
    </rPh>
    <rPh sb="2" eb="3">
      <t>ゴウ</t>
    </rPh>
    <rPh sb="3" eb="5">
      <t>ツウショ</t>
    </rPh>
    <rPh sb="5" eb="7">
      <t>ジギョウ</t>
    </rPh>
    <rPh sb="11" eb="13">
      <t>カイゴ</t>
    </rPh>
    <rPh sb="13" eb="15">
      <t>ヨボウ</t>
    </rPh>
    <rPh sb="15" eb="17">
      <t>ツウショ</t>
    </rPh>
    <rPh sb="17" eb="19">
      <t>カイゴ</t>
    </rPh>
    <phoneticPr fontId="2"/>
  </si>
  <si>
    <t>複合型サービス</t>
    <rPh sb="0" eb="3">
      <t>フクゴウガタ</t>
    </rPh>
    <phoneticPr fontId="2"/>
  </si>
  <si>
    <t>第２号様式の３</t>
    <rPh sb="0" eb="1">
      <t>ダイ</t>
    </rPh>
    <rPh sb="2" eb="3">
      <t>ゴウ</t>
    </rPh>
    <rPh sb="3" eb="5">
      <t>ヨウシキ</t>
    </rPh>
    <phoneticPr fontId="2"/>
  </si>
  <si>
    <t>第２号様式の１</t>
    <rPh sb="0" eb="1">
      <t>ダイ</t>
    </rPh>
    <rPh sb="2" eb="3">
      <t>ゴウ</t>
    </rPh>
    <rPh sb="3" eb="5">
      <t>ヨウシキ</t>
    </rPh>
    <phoneticPr fontId="2"/>
  </si>
  <si>
    <t>第２号様式の８</t>
    <rPh sb="0" eb="1">
      <t>ダイ</t>
    </rPh>
    <rPh sb="2" eb="3">
      <t>ゴウ</t>
    </rPh>
    <rPh sb="3" eb="5">
      <t>ヨウシキ</t>
    </rPh>
    <phoneticPr fontId="2"/>
  </si>
  <si>
    <t>第２号様式の10</t>
    <rPh sb="0" eb="1">
      <t>ダイ</t>
    </rPh>
    <rPh sb="2" eb="3">
      <t>ゴウ</t>
    </rPh>
    <rPh sb="3" eb="5">
      <t>ヨウシキ</t>
    </rPh>
    <phoneticPr fontId="2"/>
  </si>
  <si>
    <t>第２号様式の15</t>
    <rPh sb="0" eb="1">
      <t>ダイ</t>
    </rPh>
    <rPh sb="2" eb="3">
      <t>ゴウ</t>
    </rPh>
    <rPh sb="3" eb="5">
      <t>ヨウシキ</t>
    </rPh>
    <phoneticPr fontId="2"/>
  </si>
  <si>
    <t>　　　　　港ホーム</t>
    <rPh sb="5" eb="6">
      <t>ミナト</t>
    </rPh>
    <phoneticPr fontId="2"/>
  </si>
  <si>
    <t>軽減対象者調書（介護老人福祉施設サービス）</t>
    <rPh sb="0" eb="2">
      <t>ケイゲン</t>
    </rPh>
    <rPh sb="2" eb="5">
      <t>タイショウシャ</t>
    </rPh>
    <rPh sb="5" eb="7">
      <t>チョウショ</t>
    </rPh>
    <rPh sb="8" eb="10">
      <t>カイゴ</t>
    </rPh>
    <rPh sb="10" eb="12">
      <t>ロウジン</t>
    </rPh>
    <rPh sb="12" eb="14">
      <t>フクシ</t>
    </rPh>
    <rPh sb="14" eb="16">
      <t>シセツ</t>
    </rPh>
    <phoneticPr fontId="2"/>
  </si>
  <si>
    <t>（Ａ１／様式15 Ｂ１×様式15 Ｇ１）</t>
    <phoneticPr fontId="2"/>
  </si>
  <si>
    <t>Ａ１～Ｃ１／様式15 B４～B６
×様式15 Ｇ４～Ｇ６</t>
    <phoneticPr fontId="2"/>
  </si>
  <si>
    <t>介護老人福祉施設軽減額市町村別調書</t>
    <rPh sb="8" eb="10">
      <t>ケイゲン</t>
    </rPh>
    <rPh sb="10" eb="11">
      <t>ガク</t>
    </rPh>
    <rPh sb="11" eb="14">
      <t>シチョウソン</t>
    </rPh>
    <rPh sb="14" eb="15">
      <t>ベツ</t>
    </rPh>
    <rPh sb="15" eb="17">
      <t>チョウショ</t>
    </rPh>
    <phoneticPr fontId="2"/>
  </si>
  <si>
    <t>ツルミ　ニシコ</t>
    <phoneticPr fontId="2"/>
  </si>
  <si>
    <t>令和７年４月～令和８年３月実施分</t>
    <rPh sb="0" eb="2">
      <t>レイワ</t>
    </rPh>
    <rPh sb="5" eb="6">
      <t>ツキ</t>
    </rPh>
    <rPh sb="7" eb="9">
      <t>レイワ</t>
    </rPh>
    <rPh sb="12" eb="13">
      <t>ツキ</t>
    </rPh>
    <rPh sb="13" eb="16">
      <t>ジッシブン</t>
    </rPh>
    <phoneticPr fontId="2"/>
  </si>
  <si>
    <t>軽減額(令和７年４月～
　　　　　令和８年３月分の実績)</t>
    <rPh sb="0" eb="2">
      <t>ケイゲン</t>
    </rPh>
    <rPh sb="2" eb="3">
      <t>ガク</t>
    </rPh>
    <rPh sb="4" eb="6">
      <t>レイワ</t>
    </rPh>
    <rPh sb="7" eb="8">
      <t>ネン</t>
    </rPh>
    <rPh sb="17" eb="19">
      <t>レイワ</t>
    </rPh>
    <phoneticPr fontId="2"/>
  </si>
  <si>
    <t>軽　減　額（令和７年４月～令和８年３月分の実績）</t>
    <rPh sb="0" eb="1">
      <t>ケイ</t>
    </rPh>
    <rPh sb="2" eb="3">
      <t>ゲン</t>
    </rPh>
    <rPh sb="4" eb="5">
      <t>ガク</t>
    </rPh>
    <rPh sb="6" eb="8">
      <t>レイワ</t>
    </rPh>
    <rPh sb="11" eb="12">
      <t>ツキ</t>
    </rPh>
    <rPh sb="13" eb="15">
      <t>レイワ</t>
    </rPh>
    <rPh sb="18" eb="19">
      <t>ツキ</t>
    </rPh>
    <rPh sb="19" eb="20">
      <t>ブン</t>
    </rPh>
    <rPh sb="21" eb="23">
      <t>ジッセキ</t>
    </rPh>
    <phoneticPr fontId="2"/>
  </si>
  <si>
    <t>令和７年４月～令和８年３月実施分</t>
    <rPh sb="0" eb="2">
      <t>レイワ</t>
    </rPh>
    <rPh sb="7" eb="9">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</si>
</sst>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人&quot;"/>
    <numFmt numFmtId="177" formatCode="&quot;(&quot;#,##0&quot;)人&quot;"/>
    <numFmt numFmtId="178" formatCode="#,##0_ "/>
    <numFmt numFmtId="179" formatCode="#,##0_);[Red]\(#,##0\)"/>
    <numFmt numFmtId="180" formatCode="#,###"/>
  </numFmts>
  <fonts count="28" x14ac:knownFonts="1">
    <font>
      <sz val="11"/>
      <name val="ＭＳ 明朝"/>
      <family val="1"/>
      <charset val="128"/>
    </font>
    <font>
      <sz val="11"/>
      <name val="ＭＳ 明朝"/>
      <family val="1"/>
      <charset val="128"/>
    </font>
    <font>
      <sz val="6"/>
      <name val="ＭＳ Ｐ明朝"/>
      <family val="1"/>
      <charset val="128"/>
    </font>
    <font>
      <sz val="10"/>
      <name val="ＭＳ 明朝"/>
      <family val="1"/>
      <charset val="128"/>
    </font>
    <font>
      <b/>
      <sz val="14"/>
      <name val="ＭＳ ゴシック"/>
      <family val="3"/>
      <charset val="128"/>
    </font>
    <font>
      <sz val="8"/>
      <name val="ＭＳ 明朝"/>
      <family val="1"/>
      <charset val="128"/>
    </font>
    <font>
      <sz val="12"/>
      <name val="ＭＳ 明朝"/>
      <family val="1"/>
      <charset val="128"/>
    </font>
    <font>
      <b/>
      <sz val="10"/>
      <name val="ＭＳ 明朝"/>
      <family val="1"/>
      <charset val="128"/>
    </font>
    <font>
      <b/>
      <sz val="11"/>
      <name val="ＭＳ 明朝"/>
      <family val="1"/>
      <charset val="128"/>
    </font>
    <font>
      <b/>
      <sz val="8"/>
      <name val="ＭＳ 明朝"/>
      <family val="1"/>
      <charset val="128"/>
    </font>
    <font>
      <sz val="18"/>
      <name val="ＭＳ ゴシック"/>
      <family val="3"/>
      <charset val="128"/>
    </font>
    <font>
      <sz val="9"/>
      <name val="ＭＳ 明朝"/>
      <family val="1"/>
      <charset val="128"/>
    </font>
    <font>
      <sz val="16"/>
      <name val="ＭＳ ゴシック"/>
      <family val="3"/>
      <charset val="128"/>
    </font>
    <font>
      <sz val="11"/>
      <name val="ＭＳ ゴシック"/>
      <family val="3"/>
      <charset val="128"/>
    </font>
    <font>
      <b/>
      <sz val="8"/>
      <color indexed="52"/>
      <name val="ＭＳ 明朝"/>
      <family val="1"/>
      <charset val="128"/>
    </font>
    <font>
      <sz val="8"/>
      <color indexed="52"/>
      <name val="ＭＳ 明朝"/>
      <family val="1"/>
      <charset val="128"/>
    </font>
    <font>
      <sz val="8"/>
      <color indexed="50"/>
      <name val="ＭＳ 明朝"/>
      <family val="1"/>
      <charset val="128"/>
    </font>
    <font>
      <sz val="8"/>
      <color indexed="49"/>
      <name val="ＭＳ 明朝"/>
      <family val="1"/>
      <charset val="128"/>
    </font>
    <font>
      <b/>
      <sz val="8"/>
      <color indexed="50"/>
      <name val="ＭＳ 明朝"/>
      <family val="1"/>
      <charset val="128"/>
    </font>
    <font>
      <sz val="11"/>
      <name val="ＭＳ 明朝"/>
      <family val="1"/>
      <charset val="128"/>
    </font>
    <font>
      <b/>
      <sz val="8"/>
      <color indexed="40"/>
      <name val="ＭＳ 明朝"/>
      <family val="1"/>
      <charset val="128"/>
    </font>
    <font>
      <sz val="6"/>
      <name val="ＭＳ 明朝"/>
      <family val="1"/>
      <charset val="128"/>
    </font>
    <font>
      <u/>
      <sz val="11"/>
      <name val="ＭＳ 明朝"/>
      <family val="1"/>
      <charset val="128"/>
    </font>
    <font>
      <sz val="10"/>
      <name val="HGｺﾞｼｯｸE"/>
      <family val="3"/>
      <charset val="128"/>
    </font>
    <font>
      <sz val="9"/>
      <name val="HGｺﾞｼｯｸE"/>
      <family val="3"/>
      <charset val="128"/>
    </font>
    <font>
      <sz val="11"/>
      <name val="HGｺﾞｼｯｸE"/>
      <family val="3"/>
      <charset val="128"/>
    </font>
    <font>
      <b/>
      <sz val="14"/>
      <name val="ＭＳ 明朝"/>
      <family val="1"/>
      <charset val="128"/>
    </font>
    <font>
      <b/>
      <sz val="11"/>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9"/>
        <bgColor indexed="64"/>
      </patternFill>
    </fill>
  </fills>
  <borders count="7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top style="thin">
        <color indexed="64"/>
      </top>
      <bottom/>
      <diagonal/>
    </border>
    <border>
      <left/>
      <right style="thin">
        <color indexed="64"/>
      </right>
      <top/>
      <bottom style="medium">
        <color indexed="64"/>
      </bottom>
      <diagonal/>
    </border>
    <border>
      <left/>
      <right/>
      <top/>
      <bottom style="medium">
        <color indexed="64"/>
      </bottom>
      <diagonal/>
    </border>
    <border>
      <left/>
      <right/>
      <top/>
      <bottom style="thin">
        <color indexed="64"/>
      </bottom>
      <diagonal/>
    </border>
    <border>
      <left/>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bottom/>
      <diagonal/>
    </border>
    <border>
      <left style="hair">
        <color indexed="64"/>
      </left>
      <right/>
      <top/>
      <bottom/>
      <diagonal/>
    </border>
    <border>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medium">
        <color indexed="64"/>
      </left>
      <right style="thin">
        <color indexed="64"/>
      </right>
      <top/>
      <bottom style="double">
        <color indexed="64"/>
      </bottom>
      <diagonal/>
    </border>
    <border>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medium">
        <color indexed="64"/>
      </left>
      <right/>
      <top/>
      <bottom style="double">
        <color indexed="64"/>
      </bottom>
      <diagonal/>
    </border>
    <border diagonalUp="1">
      <left/>
      <right style="thin">
        <color indexed="64"/>
      </right>
      <top/>
      <bottom style="medium">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top style="medium">
        <color indexed="64"/>
      </top>
      <bottom/>
      <diagonal style="medium">
        <color indexed="64"/>
      </diagonal>
    </border>
    <border diagonalUp="1">
      <left/>
      <right/>
      <top style="medium">
        <color indexed="64"/>
      </top>
      <bottom/>
      <diagonal style="medium">
        <color indexed="64"/>
      </diagonal>
    </border>
    <border diagonalUp="1">
      <left style="thin">
        <color indexed="64"/>
      </left>
      <right/>
      <top/>
      <bottom style="medium">
        <color indexed="64"/>
      </bottom>
      <diagonal style="medium">
        <color indexed="64"/>
      </diagonal>
    </border>
    <border diagonalUp="1">
      <left/>
      <right/>
      <top/>
      <bottom style="medium">
        <color indexed="64"/>
      </bottom>
      <diagonal style="medium">
        <color indexed="64"/>
      </diagonal>
    </border>
    <border diagonalUp="1">
      <left/>
      <right style="thin">
        <color indexed="64"/>
      </right>
      <top/>
      <bottom style="double">
        <color indexed="64"/>
      </bottom>
      <diagonal style="thin">
        <color indexed="64"/>
      </diagonal>
    </border>
    <border diagonalUp="1">
      <left/>
      <right style="thin">
        <color indexed="64"/>
      </right>
      <top/>
      <bottom/>
      <diagonal style="thin">
        <color indexed="64"/>
      </diagonal>
    </border>
  </borders>
  <cellStyleXfs count="3">
    <xf numFmtId="0" fontId="0" fillId="0" borderId="0"/>
    <xf numFmtId="38" fontId="1" fillId="0" borderId="0" applyFont="0" applyFill="0" applyBorder="0" applyAlignment="0" applyProtection="0"/>
    <xf numFmtId="38" fontId="19" fillId="0" borderId="0" applyFont="0" applyFill="0" applyBorder="0" applyAlignment="0" applyProtection="0"/>
  </cellStyleXfs>
  <cellXfs count="328">
    <xf numFmtId="0" fontId="0" fillId="0" borderId="0" xfId="0"/>
    <xf numFmtId="0" fontId="0" fillId="0" borderId="0" xfId="0" applyAlignment="1">
      <alignment vertical="center"/>
    </xf>
    <xf numFmtId="0" fontId="3" fillId="0" borderId="0" xfId="0" applyFont="1" applyAlignment="1">
      <alignment vertical="center"/>
    </xf>
    <xf numFmtId="0" fontId="4" fillId="0" borderId="0" xfId="0" applyFont="1" applyAlignment="1">
      <alignment horizontal="centerContinuous" vertical="center"/>
    </xf>
    <xf numFmtId="0" fontId="3" fillId="0" borderId="0" xfId="0" applyFont="1" applyAlignment="1">
      <alignment horizontal="centerContinuous" vertical="center"/>
    </xf>
    <xf numFmtId="0" fontId="0" fillId="0" borderId="0" xfId="0" applyAlignment="1">
      <alignment horizontal="right" vertical="center"/>
    </xf>
    <xf numFmtId="0" fontId="6" fillId="0" borderId="1" xfId="0" applyFont="1" applyBorder="1" applyAlignment="1">
      <alignment horizontal="center" vertical="center"/>
    </xf>
    <xf numFmtId="0" fontId="0" fillId="0" borderId="2" xfId="0" applyBorder="1" applyAlignment="1">
      <alignment horizontal="center"/>
    </xf>
    <xf numFmtId="0" fontId="0" fillId="0" borderId="0" xfId="0" applyAlignment="1">
      <alignment horizontal="center"/>
    </xf>
    <xf numFmtId="0" fontId="1" fillId="0" borderId="0" xfId="0" applyFont="1" applyAlignment="1">
      <alignment vertical="center"/>
    </xf>
    <xf numFmtId="0" fontId="0" fillId="0" borderId="0" xfId="0" applyAlignment="1">
      <alignment horizontal="right"/>
    </xf>
    <xf numFmtId="38" fontId="4" fillId="0" borderId="0" xfId="1" applyFont="1" applyAlignment="1">
      <alignment horizontal="center" vertical="center"/>
    </xf>
    <xf numFmtId="38" fontId="4" fillId="0" borderId="0" xfId="1" applyFont="1" applyAlignment="1">
      <alignment horizontal="left" vertical="center"/>
    </xf>
    <xf numFmtId="0" fontId="0" fillId="0" borderId="2" xfId="0" applyBorder="1"/>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0" xfId="0" applyFont="1"/>
    <xf numFmtId="0" fontId="9" fillId="0" borderId="1" xfId="0" applyFont="1" applyBorder="1"/>
    <xf numFmtId="0" fontId="9" fillId="0" borderId="4" xfId="0" applyFont="1" applyBorder="1"/>
    <xf numFmtId="38" fontId="9" fillId="0" borderId="4" xfId="1" applyFont="1" applyBorder="1" applyAlignment="1">
      <alignment vertical="center"/>
    </xf>
    <xf numFmtId="38" fontId="9" fillId="0" borderId="5" xfId="1" applyFont="1" applyBorder="1" applyAlignment="1">
      <alignment vertical="center"/>
    </xf>
    <xf numFmtId="0" fontId="9" fillId="0" borderId="6" xfId="0" applyFont="1" applyBorder="1"/>
    <xf numFmtId="0" fontId="10" fillId="0" borderId="0" xfId="0" applyFont="1" applyAlignment="1">
      <alignment horizontal="center"/>
    </xf>
    <xf numFmtId="0" fontId="5" fillId="0" borderId="7" xfId="0" applyFont="1" applyBorder="1" applyAlignment="1">
      <alignment horizontal="center" vertical="center" wrapText="1"/>
    </xf>
    <xf numFmtId="0" fontId="5" fillId="0" borderId="7" xfId="0" applyFont="1" applyBorder="1" applyAlignment="1">
      <alignment horizontal="left" vertical="center" wrapText="1"/>
    </xf>
    <xf numFmtId="0" fontId="5" fillId="0" borderId="8" xfId="0" applyFont="1" applyBorder="1" applyAlignment="1">
      <alignment horizontal="left"/>
    </xf>
    <xf numFmtId="0" fontId="5" fillId="0" borderId="3" xfId="0" applyFont="1" applyBorder="1" applyAlignment="1">
      <alignment horizontal="left"/>
    </xf>
    <xf numFmtId="0" fontId="0" fillId="0" borderId="0" xfId="0" applyAlignment="1">
      <alignment horizontal="left"/>
    </xf>
    <xf numFmtId="0" fontId="10" fillId="0" borderId="0" xfId="0" applyFont="1" applyAlignment="1">
      <alignment horizontal="center" vertical="center"/>
    </xf>
    <xf numFmtId="38" fontId="9" fillId="0" borderId="9" xfId="1" applyFont="1" applyBorder="1" applyAlignment="1">
      <alignment vertical="center"/>
    </xf>
    <xf numFmtId="0" fontId="3" fillId="0" borderId="0" xfId="0" applyFont="1"/>
    <xf numFmtId="0" fontId="1" fillId="0" borderId="12" xfId="0" applyFont="1" applyBorder="1" applyAlignment="1">
      <alignment horizontal="left" vertical="center"/>
    </xf>
    <xf numFmtId="0" fontId="0" fillId="0" borderId="12" xfId="0" applyBorder="1" applyAlignment="1">
      <alignment vertical="center"/>
    </xf>
    <xf numFmtId="0" fontId="0" fillId="0" borderId="0" xfId="0"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178" fontId="9" fillId="0" borderId="22" xfId="0" applyNumberFormat="1" applyFont="1" applyBorder="1"/>
    <xf numFmtId="178" fontId="9" fillId="0" borderId="1" xfId="0" applyNumberFormat="1" applyFont="1" applyBorder="1"/>
    <xf numFmtId="178" fontId="9" fillId="0" borderId="23" xfId="0" applyNumberFormat="1" applyFont="1" applyBorder="1"/>
    <xf numFmtId="179" fontId="8" fillId="0" borderId="21" xfId="0" applyNumberFormat="1" applyFont="1" applyBorder="1"/>
    <xf numFmtId="179" fontId="8" fillId="0" borderId="24" xfId="0" applyNumberFormat="1" applyFont="1" applyBorder="1"/>
    <xf numFmtId="179" fontId="8" fillId="0" borderId="25" xfId="0" applyNumberFormat="1" applyFont="1" applyBorder="1"/>
    <xf numFmtId="38" fontId="14" fillId="0" borderId="6" xfId="1" applyFont="1" applyBorder="1" applyAlignment="1">
      <alignment vertical="center"/>
    </xf>
    <xf numFmtId="0" fontId="15" fillId="0" borderId="2" xfId="0" applyFont="1" applyBorder="1" applyAlignment="1">
      <alignment horizontal="left"/>
    </xf>
    <xf numFmtId="0" fontId="16" fillId="0" borderId="2" xfId="0" applyFont="1" applyBorder="1" applyAlignment="1">
      <alignment horizontal="left"/>
    </xf>
    <xf numFmtId="0" fontId="17" fillId="0" borderId="28" xfId="0" applyFont="1" applyBorder="1" applyAlignment="1">
      <alignment horizontal="left"/>
    </xf>
    <xf numFmtId="38" fontId="18" fillId="0" borderId="6" xfId="1" applyFont="1" applyBorder="1" applyAlignment="1">
      <alignment vertical="center"/>
    </xf>
    <xf numFmtId="0" fontId="11" fillId="0" borderId="0" xfId="0" applyFont="1"/>
    <xf numFmtId="0" fontId="11" fillId="0" borderId="0" xfId="0" quotePrefix="1" applyFont="1" applyAlignment="1">
      <alignment horizontal="left"/>
    </xf>
    <xf numFmtId="38" fontId="20" fillId="0" borderId="6" xfId="1" applyFont="1" applyBorder="1" applyAlignment="1">
      <alignment vertical="center"/>
    </xf>
    <xf numFmtId="38" fontId="1" fillId="2" borderId="2" xfId="1" applyFont="1" applyFill="1" applyBorder="1"/>
    <xf numFmtId="0" fontId="3" fillId="3" borderId="1" xfId="0" applyFont="1" applyFill="1" applyBorder="1" applyAlignment="1">
      <alignment horizontal="center" vertical="center"/>
    </xf>
    <xf numFmtId="0" fontId="6" fillId="0" borderId="29" xfId="0" applyFont="1" applyBorder="1" applyAlignment="1">
      <alignment horizontal="center" vertical="center"/>
    </xf>
    <xf numFmtId="178" fontId="0" fillId="2" borderId="30" xfId="0" applyNumberFormat="1" applyFill="1" applyBorder="1"/>
    <xf numFmtId="178" fontId="0" fillId="2" borderId="2" xfId="0" applyNumberFormat="1" applyFill="1" applyBorder="1"/>
    <xf numFmtId="178" fontId="0" fillId="2" borderId="31" xfId="0" applyNumberFormat="1" applyFill="1" applyBorder="1"/>
    <xf numFmtId="38" fontId="6" fillId="0" borderId="3" xfId="1" applyFont="1" applyFill="1" applyBorder="1" applyAlignment="1">
      <alignment vertical="center"/>
    </xf>
    <xf numFmtId="38" fontId="6" fillId="0" borderId="32" xfId="1" applyFont="1" applyFill="1" applyBorder="1" applyAlignment="1">
      <alignment vertical="center"/>
    </xf>
    <xf numFmtId="0" fontId="1" fillId="0" borderId="0" xfId="0" applyFont="1"/>
    <xf numFmtId="0" fontId="1" fillId="0" borderId="0" xfId="0" applyFont="1" applyAlignment="1">
      <alignment horizontal="center"/>
    </xf>
    <xf numFmtId="0" fontId="1" fillId="0" borderId="0" xfId="0" applyFont="1" applyAlignment="1">
      <alignment horizontal="centerContinuous" vertical="center"/>
    </xf>
    <xf numFmtId="0" fontId="1" fillId="0" borderId="0" xfId="0" applyFont="1" applyAlignment="1">
      <alignment horizontal="left" vertical="center"/>
    </xf>
    <xf numFmtId="0" fontId="1" fillId="0" borderId="12" xfId="0" applyFont="1" applyBorder="1" applyAlignment="1">
      <alignment vertical="center"/>
    </xf>
    <xf numFmtId="0" fontId="1" fillId="0" borderId="12"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right"/>
    </xf>
    <xf numFmtId="179" fontId="1" fillId="0" borderId="7" xfId="0" applyNumberFormat="1" applyFont="1" applyBorder="1"/>
    <xf numFmtId="179" fontId="1" fillId="0" borderId="33" xfId="0" applyNumberFormat="1" applyFont="1" applyBorder="1"/>
    <xf numFmtId="0" fontId="0" fillId="0" borderId="2" xfId="0" applyBorder="1" applyAlignment="1">
      <alignment horizontal="center" vertical="center"/>
    </xf>
    <xf numFmtId="0" fontId="0" fillId="0" borderId="12" xfId="0" applyBorder="1" applyAlignment="1">
      <alignment horizontal="center" vertical="center"/>
    </xf>
    <xf numFmtId="38" fontId="3" fillId="0" borderId="2" xfId="1" applyFont="1" applyFill="1" applyBorder="1" applyAlignment="1">
      <alignment vertical="center" shrinkToFit="1"/>
    </xf>
    <xf numFmtId="0" fontId="6" fillId="0" borderId="3" xfId="0" applyFont="1" applyBorder="1" applyAlignment="1">
      <alignment horizontal="center" vertical="center"/>
    </xf>
    <xf numFmtId="0" fontId="3" fillId="3" borderId="29" xfId="0" applyFont="1" applyFill="1" applyBorder="1" applyAlignment="1">
      <alignment horizontal="center" vertical="center"/>
    </xf>
    <xf numFmtId="38" fontId="3" fillId="3" borderId="3" xfId="1" applyFont="1" applyFill="1" applyBorder="1" applyAlignment="1">
      <alignment vertical="center" shrinkToFit="1"/>
    </xf>
    <xf numFmtId="38" fontId="3" fillId="3" borderId="3" xfId="1" applyFont="1" applyFill="1" applyBorder="1" applyAlignment="1">
      <alignment vertical="center"/>
    </xf>
    <xf numFmtId="38" fontId="3" fillId="3" borderId="7" xfId="1" applyFont="1" applyFill="1" applyBorder="1" applyAlignment="1">
      <alignment vertical="center"/>
    </xf>
    <xf numFmtId="0" fontId="3" fillId="3" borderId="2" xfId="0" applyFont="1" applyFill="1" applyBorder="1" applyAlignment="1">
      <alignment horizontal="center" vertical="center"/>
    </xf>
    <xf numFmtId="38" fontId="3" fillId="3" borderId="2" xfId="1" applyFont="1" applyFill="1" applyBorder="1" applyAlignment="1">
      <alignment vertical="center" shrinkToFit="1"/>
    </xf>
    <xf numFmtId="38" fontId="3" fillId="3" borderId="2" xfId="1" applyFont="1" applyFill="1" applyBorder="1" applyAlignment="1">
      <alignment vertical="center"/>
    </xf>
    <xf numFmtId="38" fontId="3" fillId="3" borderId="28" xfId="1" applyFont="1" applyFill="1" applyBorder="1" applyAlignment="1">
      <alignment vertical="center"/>
    </xf>
    <xf numFmtId="38" fontId="6" fillId="2" borderId="3" xfId="1" applyFont="1" applyFill="1" applyBorder="1" applyAlignment="1">
      <alignment vertical="center"/>
    </xf>
    <xf numFmtId="38" fontId="9" fillId="0" borderId="1" xfId="1" applyFont="1" applyBorder="1" applyAlignment="1">
      <alignment vertical="center"/>
    </xf>
    <xf numFmtId="176" fontId="6" fillId="0" borderId="3" xfId="1" applyNumberFormat="1" applyFont="1" applyBorder="1" applyAlignment="1">
      <alignment horizontal="right" vertical="center"/>
    </xf>
    <xf numFmtId="38" fontId="6" fillId="0" borderId="3" xfId="1" applyFont="1" applyBorder="1" applyAlignment="1">
      <alignment vertical="center"/>
    </xf>
    <xf numFmtId="38" fontId="6" fillId="0" borderId="7" xfId="1" applyFont="1" applyBorder="1" applyAlignment="1">
      <alignment vertical="center"/>
    </xf>
    <xf numFmtId="38" fontId="3" fillId="3" borderId="2" xfId="1" applyFont="1" applyFill="1" applyBorder="1" applyAlignment="1">
      <alignment horizontal="center" vertical="center"/>
    </xf>
    <xf numFmtId="38" fontId="3" fillId="0" borderId="2" xfId="1" applyFont="1" applyBorder="1" applyAlignment="1">
      <alignment vertical="center"/>
    </xf>
    <xf numFmtId="38" fontId="9" fillId="0" borderId="18" xfId="1" applyFont="1" applyBorder="1" applyAlignment="1">
      <alignment vertical="center"/>
    </xf>
    <xf numFmtId="176" fontId="3" fillId="0" borderId="43" xfId="1" applyNumberFormat="1" applyFont="1" applyBorder="1" applyAlignment="1">
      <alignment vertical="center"/>
    </xf>
    <xf numFmtId="38" fontId="9" fillId="0" borderId="17" xfId="1" applyFont="1" applyBorder="1" applyAlignment="1">
      <alignment vertical="center"/>
    </xf>
    <xf numFmtId="38" fontId="9" fillId="0" borderId="0" xfId="1" applyFont="1" applyBorder="1" applyAlignment="1">
      <alignment vertical="center"/>
    </xf>
    <xf numFmtId="176" fontId="3" fillId="0" borderId="7" xfId="1" applyNumberFormat="1" applyFont="1" applyBorder="1" applyAlignment="1">
      <alignment horizontal="right" vertical="center"/>
    </xf>
    <xf numFmtId="38" fontId="3" fillId="0" borderId="32" xfId="1" applyFont="1" applyBorder="1" applyAlignment="1">
      <alignment vertical="center"/>
    </xf>
    <xf numFmtId="38" fontId="3" fillId="0" borderId="16" xfId="1" applyFont="1" applyBorder="1" applyAlignment="1">
      <alignment vertical="center"/>
    </xf>
    <xf numFmtId="38" fontId="3" fillId="0" borderId="3" xfId="1" applyFont="1" applyBorder="1" applyAlignment="1">
      <alignment vertical="center"/>
    </xf>
    <xf numFmtId="38" fontId="3" fillId="0" borderId="7" xfId="1" applyFont="1" applyBorder="1" applyAlignment="1">
      <alignment vertical="center"/>
    </xf>
    <xf numFmtId="0" fontId="1" fillId="0" borderId="44" xfId="0" applyFont="1" applyBorder="1"/>
    <xf numFmtId="0" fontId="1" fillId="0" borderId="44" xfId="0" applyFont="1" applyBorder="1" applyAlignment="1">
      <alignment horizontal="center"/>
    </xf>
    <xf numFmtId="178" fontId="0" fillId="4" borderId="2" xfId="0" applyNumberFormat="1" applyFill="1" applyBorder="1"/>
    <xf numFmtId="38" fontId="8" fillId="0" borderId="7" xfId="1" applyFont="1" applyBorder="1"/>
    <xf numFmtId="38" fontId="8" fillId="0" borderId="32" xfId="1" applyFont="1" applyBorder="1"/>
    <xf numFmtId="0" fontId="19" fillId="0" borderId="2" xfId="0" applyFont="1" applyBorder="1" applyAlignment="1">
      <alignment horizontal="center" vertical="center" wrapText="1"/>
    </xf>
    <xf numFmtId="0" fontId="24" fillId="0" borderId="2" xfId="0" applyFont="1" applyBorder="1" applyAlignment="1">
      <alignment horizontal="center" vertical="center" wrapText="1"/>
    </xf>
    <xf numFmtId="0" fontId="5" fillId="0" borderId="33" xfId="0" applyFont="1" applyBorder="1" applyAlignment="1">
      <alignment horizontal="left" wrapText="1"/>
    </xf>
    <xf numFmtId="0" fontId="3" fillId="0" borderId="0" xfId="0" applyFont="1" applyAlignment="1">
      <alignment vertical="center" shrinkToFit="1"/>
    </xf>
    <xf numFmtId="0" fontId="26" fillId="0" borderId="0" xfId="0" applyFont="1"/>
    <xf numFmtId="0" fontId="0" fillId="0" borderId="2" xfId="0" applyBorder="1" applyAlignment="1">
      <alignment horizontal="center" vertical="center" wrapText="1"/>
    </xf>
    <xf numFmtId="38" fontId="9" fillId="0" borderId="6" xfId="1" applyFont="1" applyFill="1" applyBorder="1" applyAlignment="1">
      <alignment vertical="center"/>
    </xf>
    <xf numFmtId="38" fontId="19" fillId="0" borderId="0" xfId="2" applyFont="1" applyFill="1"/>
    <xf numFmtId="0" fontId="19" fillId="0" borderId="0" xfId="0" applyFont="1"/>
    <xf numFmtId="38" fontId="6" fillId="0" borderId="0" xfId="2" applyFont="1" applyFill="1" applyBorder="1"/>
    <xf numFmtId="38" fontId="19" fillId="0" borderId="0" xfId="2" applyFont="1" applyFill="1" applyBorder="1"/>
    <xf numFmtId="38" fontId="3" fillId="0" borderId="0" xfId="2" applyFont="1" applyFill="1" applyBorder="1"/>
    <xf numFmtId="38" fontId="11" fillId="0" borderId="0" xfId="2" applyFont="1" applyFill="1"/>
    <xf numFmtId="38" fontId="3" fillId="0" borderId="0" xfId="2" applyFont="1" applyFill="1" applyBorder="1" applyAlignment="1">
      <alignment vertical="center"/>
    </xf>
    <xf numFmtId="38" fontId="3" fillId="0" borderId="0" xfId="2" applyFont="1" applyFill="1"/>
    <xf numFmtId="38" fontId="3" fillId="0" borderId="0" xfId="2" applyFont="1" applyFill="1" applyBorder="1" applyAlignment="1">
      <alignment vertical="center" wrapText="1"/>
    </xf>
    <xf numFmtId="38" fontId="9" fillId="0" borderId="0" xfId="2" applyFont="1" applyFill="1" applyBorder="1" applyAlignment="1">
      <alignment horizontal="left" vertical="top"/>
    </xf>
    <xf numFmtId="38" fontId="11" fillId="0" borderId="0" xfId="2" applyFont="1" applyFill="1" applyBorder="1"/>
    <xf numFmtId="38" fontId="19" fillId="0" borderId="25" xfId="2" applyFont="1" applyFill="1" applyBorder="1"/>
    <xf numFmtId="38" fontId="19" fillId="0" borderId="15" xfId="2" applyFont="1" applyFill="1" applyBorder="1"/>
    <xf numFmtId="38" fontId="9" fillId="0" borderId="21" xfId="2" applyFont="1" applyFill="1" applyBorder="1" applyAlignment="1">
      <alignment horizontal="left" vertical="top"/>
    </xf>
    <xf numFmtId="38" fontId="3" fillId="0" borderId="20" xfId="2" applyFont="1" applyFill="1" applyBorder="1" applyAlignment="1">
      <alignment vertical="center"/>
    </xf>
    <xf numFmtId="177" fontId="3" fillId="0" borderId="45" xfId="2" applyNumberFormat="1" applyFont="1" applyFill="1" applyBorder="1" applyAlignment="1">
      <alignment vertical="center"/>
    </xf>
    <xf numFmtId="38" fontId="3" fillId="0" borderId="46" xfId="2" applyFont="1" applyFill="1" applyBorder="1" applyAlignment="1">
      <alignment horizontal="right" vertical="center"/>
    </xf>
    <xf numFmtId="38" fontId="19" fillId="0" borderId="0" xfId="2" applyFont="1" applyFill="1" applyBorder="1" applyAlignment="1">
      <alignment horizontal="center"/>
    </xf>
    <xf numFmtId="38" fontId="9" fillId="0" borderId="14" xfId="2" applyFont="1" applyFill="1" applyBorder="1" applyAlignment="1">
      <alignment horizontal="left" vertical="top"/>
    </xf>
    <xf numFmtId="38" fontId="9" fillId="0" borderId="19" xfId="2" applyFont="1" applyFill="1" applyBorder="1" applyAlignment="1">
      <alignment horizontal="left" vertical="top"/>
    </xf>
    <xf numFmtId="38" fontId="6" fillId="0" borderId="27" xfId="2" applyFont="1" applyFill="1" applyBorder="1" applyAlignment="1">
      <alignment vertical="center"/>
    </xf>
    <xf numFmtId="38" fontId="5" fillId="0" borderId="13" xfId="2" applyFont="1" applyFill="1" applyBorder="1" applyAlignment="1">
      <alignment horizontal="left" vertical="center" wrapText="1"/>
    </xf>
    <xf numFmtId="38" fontId="6" fillId="0" borderId="11" xfId="2" applyFont="1" applyFill="1" applyBorder="1" applyAlignment="1">
      <alignment vertical="center"/>
    </xf>
    <xf numFmtId="38" fontId="9" fillId="0" borderId="15" xfId="2" applyFont="1" applyFill="1" applyBorder="1" applyAlignment="1">
      <alignment horizontal="left" vertical="top"/>
    </xf>
    <xf numFmtId="38" fontId="6" fillId="0" borderId="10" xfId="2" applyFont="1" applyFill="1" applyBorder="1" applyAlignment="1">
      <alignment vertical="center"/>
    </xf>
    <xf numFmtId="38" fontId="9" fillId="0" borderId="11" xfId="2" applyFont="1" applyFill="1" applyBorder="1" applyAlignment="1">
      <alignment horizontal="left" vertical="top"/>
    </xf>
    <xf numFmtId="177" fontId="3" fillId="0" borderId="47" xfId="2" applyNumberFormat="1" applyFont="1" applyFill="1" applyBorder="1" applyAlignment="1">
      <alignment vertical="center"/>
    </xf>
    <xf numFmtId="38" fontId="9" fillId="0" borderId="46" xfId="2" applyFont="1" applyFill="1" applyBorder="1" applyAlignment="1">
      <alignment horizontal="left" vertical="top"/>
    </xf>
    <xf numFmtId="38" fontId="3" fillId="0" borderId="39" xfId="2" applyFont="1" applyFill="1" applyBorder="1" applyAlignment="1">
      <alignment horizontal="center" vertical="center"/>
    </xf>
    <xf numFmtId="38" fontId="3" fillId="0" borderId="17" xfId="2" applyFont="1" applyFill="1" applyBorder="1" applyAlignment="1">
      <alignment vertical="center"/>
    </xf>
    <xf numFmtId="38" fontId="9" fillId="0" borderId="18" xfId="2" applyFont="1" applyFill="1" applyBorder="1" applyAlignment="1">
      <alignment horizontal="left" vertical="top"/>
    </xf>
    <xf numFmtId="38" fontId="3" fillId="0" borderId="38" xfId="2" applyFont="1" applyFill="1" applyBorder="1" applyAlignment="1">
      <alignment horizontal="center" vertical="center"/>
    </xf>
    <xf numFmtId="38" fontId="19" fillId="0" borderId="48" xfId="2" applyFont="1" applyFill="1" applyBorder="1"/>
    <xf numFmtId="38" fontId="19" fillId="0" borderId="49" xfId="2" applyFont="1" applyFill="1" applyBorder="1"/>
    <xf numFmtId="38" fontId="3" fillId="0" borderId="50" xfId="2" applyFont="1" applyFill="1" applyBorder="1" applyAlignment="1">
      <alignment vertical="center"/>
    </xf>
    <xf numFmtId="38" fontId="9" fillId="0" borderId="49" xfId="2" applyFont="1" applyFill="1" applyBorder="1" applyAlignment="1">
      <alignment horizontal="left" vertical="top"/>
    </xf>
    <xf numFmtId="38" fontId="3" fillId="0" borderId="51" xfId="2" applyFont="1" applyFill="1" applyBorder="1" applyAlignment="1">
      <alignment vertical="center"/>
    </xf>
    <xf numFmtId="38" fontId="9" fillId="0" borderId="51" xfId="2" applyFont="1" applyFill="1" applyBorder="1" applyAlignment="1">
      <alignment horizontal="left" vertical="top"/>
    </xf>
    <xf numFmtId="177" fontId="6" fillId="0" borderId="52" xfId="2" applyNumberFormat="1" applyFont="1" applyFill="1" applyBorder="1" applyAlignment="1">
      <alignment vertical="center"/>
    </xf>
    <xf numFmtId="38" fontId="9" fillId="0" borderId="53" xfId="2" applyFont="1" applyFill="1" applyBorder="1" applyAlignment="1">
      <alignment horizontal="left" vertical="top"/>
    </xf>
    <xf numFmtId="38" fontId="3" fillId="0" borderId="54" xfId="2" applyFont="1" applyFill="1" applyBorder="1" applyAlignment="1">
      <alignment horizontal="center" vertical="center"/>
    </xf>
    <xf numFmtId="38" fontId="19" fillId="3" borderId="23" xfId="2" applyFont="1" applyFill="1" applyBorder="1"/>
    <xf numFmtId="38" fontId="9" fillId="0" borderId="4" xfId="2" applyFont="1" applyFill="1" applyBorder="1" applyAlignment="1">
      <alignment horizontal="left" vertical="top"/>
    </xf>
    <xf numFmtId="38" fontId="6" fillId="0" borderId="5" xfId="2" applyFont="1" applyFill="1" applyBorder="1" applyAlignment="1">
      <alignment vertical="center"/>
    </xf>
    <xf numFmtId="38" fontId="9" fillId="0" borderId="9" xfId="2" applyFont="1" applyFill="1" applyBorder="1" applyAlignment="1">
      <alignment horizontal="left" vertical="top"/>
    </xf>
    <xf numFmtId="38" fontId="6" fillId="0" borderId="9" xfId="2" applyFont="1" applyFill="1" applyBorder="1" applyAlignment="1">
      <alignment vertical="center"/>
    </xf>
    <xf numFmtId="38" fontId="3" fillId="0" borderId="37" xfId="2" applyFont="1" applyFill="1" applyBorder="1" applyAlignment="1">
      <alignment horizontal="left" vertical="center" wrapText="1"/>
    </xf>
    <xf numFmtId="38" fontId="19" fillId="0" borderId="18" xfId="2" applyFont="1" applyFill="1" applyBorder="1"/>
    <xf numFmtId="177" fontId="6" fillId="0" borderId="55" xfId="2" applyNumberFormat="1" applyFont="1" applyFill="1" applyBorder="1" applyAlignment="1">
      <alignment vertical="center"/>
    </xf>
    <xf numFmtId="38" fontId="9" fillId="0" borderId="56" xfId="2" applyFont="1" applyFill="1" applyBorder="1" applyAlignment="1">
      <alignment horizontal="left" vertical="top"/>
    </xf>
    <xf numFmtId="38" fontId="3" fillId="0" borderId="16" xfId="2" applyFont="1" applyFill="1" applyBorder="1" applyAlignment="1">
      <alignment vertical="center"/>
    </xf>
    <xf numFmtId="38" fontId="9" fillId="0" borderId="7" xfId="2" applyFont="1" applyFill="1" applyBorder="1" applyAlignment="1">
      <alignment horizontal="left" vertical="top"/>
    </xf>
    <xf numFmtId="38" fontId="3" fillId="0" borderId="12" xfId="2" applyFont="1" applyFill="1" applyBorder="1" applyAlignment="1">
      <alignment vertical="center"/>
    </xf>
    <xf numFmtId="38" fontId="9" fillId="0" borderId="12" xfId="2" applyFont="1" applyFill="1" applyBorder="1" applyAlignment="1">
      <alignment horizontal="left" vertical="top"/>
    </xf>
    <xf numFmtId="177" fontId="6" fillId="0" borderId="57" xfId="2" applyNumberFormat="1" applyFont="1" applyFill="1" applyBorder="1" applyAlignment="1">
      <alignment vertical="center"/>
    </xf>
    <xf numFmtId="38" fontId="9" fillId="0" borderId="58" xfId="2" applyFont="1" applyFill="1" applyBorder="1" applyAlignment="1">
      <alignment horizontal="left" vertical="top"/>
    </xf>
    <xf numFmtId="38" fontId="3" fillId="0" borderId="8" xfId="2" applyFont="1" applyFill="1" applyBorder="1" applyAlignment="1">
      <alignment horizontal="center" vertical="center"/>
    </xf>
    <xf numFmtId="38" fontId="6" fillId="0" borderId="17" xfId="2" applyFont="1" applyFill="1" applyBorder="1" applyAlignment="1">
      <alignment vertical="center"/>
    </xf>
    <xf numFmtId="38" fontId="6" fillId="0" borderId="0" xfId="2" applyFont="1" applyFill="1" applyBorder="1" applyAlignment="1">
      <alignment vertical="center"/>
    </xf>
    <xf numFmtId="38" fontId="19" fillId="0" borderId="40" xfId="2" applyFont="1" applyFill="1" applyBorder="1"/>
    <xf numFmtId="38" fontId="3" fillId="0" borderId="8" xfId="2" applyFont="1" applyFill="1" applyBorder="1" applyAlignment="1">
      <alignment horizontal="center" vertical="center" shrinkToFit="1"/>
    </xf>
    <xf numFmtId="38" fontId="3" fillId="0" borderId="37" xfId="2" applyFont="1" applyFill="1" applyBorder="1" applyAlignment="1">
      <alignment horizontal="center" vertical="center" shrinkToFit="1"/>
    </xf>
    <xf numFmtId="38" fontId="3" fillId="0" borderId="38" xfId="2" applyFont="1" applyFill="1" applyBorder="1" applyAlignment="1">
      <alignment horizontal="center" vertical="center" shrinkToFit="1"/>
    </xf>
    <xf numFmtId="38" fontId="19" fillId="0" borderId="7" xfId="2" applyFont="1" applyFill="1" applyBorder="1"/>
    <xf numFmtId="38" fontId="3" fillId="0" borderId="37" xfId="2" applyFont="1" applyFill="1" applyBorder="1" applyAlignment="1">
      <alignment horizontal="center" vertical="center" wrapText="1"/>
    </xf>
    <xf numFmtId="38" fontId="9" fillId="0" borderId="59" xfId="2" applyFont="1" applyFill="1" applyBorder="1" applyAlignment="1">
      <alignment horizontal="left" vertical="top"/>
    </xf>
    <xf numFmtId="38" fontId="3" fillId="0" borderId="40" xfId="2" applyFont="1" applyFill="1" applyBorder="1"/>
    <xf numFmtId="38" fontId="3" fillId="0" borderId="7" xfId="2" applyFont="1" applyFill="1" applyBorder="1"/>
    <xf numFmtId="38" fontId="3" fillId="0" borderId="16" xfId="2" applyFont="1" applyFill="1" applyBorder="1" applyAlignment="1">
      <alignment horizontal="right"/>
    </xf>
    <xf numFmtId="38" fontId="5" fillId="0" borderId="7" xfId="2" applyFont="1" applyFill="1" applyBorder="1" applyAlignment="1">
      <alignment horizontal="left"/>
    </xf>
    <xf numFmtId="38" fontId="3" fillId="0" borderId="12" xfId="2" applyFont="1" applyFill="1" applyBorder="1" applyAlignment="1">
      <alignment horizontal="right"/>
    </xf>
    <xf numFmtId="38" fontId="5" fillId="0" borderId="12" xfId="2" applyFont="1" applyFill="1" applyBorder="1" applyAlignment="1">
      <alignment horizontal="left"/>
    </xf>
    <xf numFmtId="38" fontId="5" fillId="0" borderId="7" xfId="2" applyFont="1" applyFill="1" applyBorder="1" applyAlignment="1">
      <alignment horizontal="left" vertical="top"/>
    </xf>
    <xf numFmtId="38" fontId="3" fillId="0" borderId="17" xfId="2" applyFont="1" applyFill="1" applyBorder="1" applyAlignment="1">
      <alignment horizontal="right" vertical="center"/>
    </xf>
    <xf numFmtId="38" fontId="5" fillId="0" borderId="12" xfId="2" applyFont="1" applyFill="1" applyBorder="1" applyAlignment="1">
      <alignment horizontal="left" vertical="top"/>
    </xf>
    <xf numFmtId="38" fontId="3" fillId="0" borderId="8" xfId="2" applyFont="1" applyFill="1" applyBorder="1"/>
    <xf numFmtId="38" fontId="3" fillId="0" borderId="42" xfId="2" applyFont="1" applyFill="1" applyBorder="1"/>
    <xf numFmtId="38" fontId="3" fillId="0" borderId="26" xfId="2" applyFont="1" applyFill="1" applyBorder="1" applyAlignment="1">
      <alignment horizontal="center" vertical="center" wrapText="1"/>
    </xf>
    <xf numFmtId="38" fontId="9" fillId="0" borderId="13" xfId="2" applyFont="1" applyFill="1" applyBorder="1" applyAlignment="1">
      <alignment horizontal="left" vertical="top"/>
    </xf>
    <xf numFmtId="38" fontId="3" fillId="0" borderId="13" xfId="2" applyFont="1" applyFill="1" applyBorder="1" applyAlignment="1">
      <alignment horizontal="center" vertical="center" wrapText="1"/>
    </xf>
    <xf numFmtId="38" fontId="3" fillId="0" borderId="26" xfId="2" applyFont="1" applyFill="1" applyBorder="1" applyAlignment="1">
      <alignment horizontal="right" vertical="center" wrapText="1"/>
    </xf>
    <xf numFmtId="38" fontId="3" fillId="0" borderId="13" xfId="2" applyFont="1" applyFill="1" applyBorder="1" applyAlignment="1">
      <alignment horizontal="left" vertical="center" wrapText="1"/>
    </xf>
    <xf numFmtId="0" fontId="3" fillId="0" borderId="36" xfId="2" applyNumberFormat="1" applyFont="1" applyFill="1" applyBorder="1" applyAlignment="1">
      <alignment horizontal="center" vertical="center"/>
    </xf>
    <xf numFmtId="38" fontId="6" fillId="0" borderId="13" xfId="2" applyFont="1" applyFill="1" applyBorder="1" applyAlignment="1">
      <alignment vertical="center"/>
    </xf>
    <xf numFmtId="38" fontId="3" fillId="0" borderId="13" xfId="2" applyFont="1" applyFill="1" applyBorder="1" applyAlignment="1">
      <alignment horizontal="center" vertical="center"/>
    </xf>
    <xf numFmtId="38" fontId="3" fillId="0" borderId="21" xfId="2" applyFont="1" applyFill="1" applyBorder="1" applyAlignment="1">
      <alignment horizontal="center" vertical="center"/>
    </xf>
    <xf numFmtId="38" fontId="8" fillId="0" borderId="41" xfId="2" applyFont="1" applyFill="1" applyBorder="1"/>
    <xf numFmtId="38" fontId="3" fillId="0" borderId="34" xfId="2" applyFont="1" applyFill="1" applyBorder="1" applyAlignment="1">
      <alignment horizontal="center" vertical="center"/>
    </xf>
    <xf numFmtId="38" fontId="3" fillId="0" borderId="60" xfId="2" applyFont="1" applyFill="1" applyBorder="1" applyAlignment="1">
      <alignment horizontal="center" vertical="center"/>
    </xf>
    <xf numFmtId="38" fontId="3" fillId="0" borderId="22" xfId="2" applyFont="1" applyFill="1" applyBorder="1" applyAlignment="1">
      <alignment horizontal="left" vertical="center" wrapText="1" shrinkToFit="1"/>
    </xf>
    <xf numFmtId="38" fontId="3" fillId="0" borderId="35" xfId="2" applyFont="1" applyFill="1" applyBorder="1" applyAlignment="1">
      <alignment horizontal="center" vertical="center"/>
    </xf>
    <xf numFmtId="38" fontId="3" fillId="0" borderId="22" xfId="2" applyFont="1" applyFill="1" applyBorder="1" applyAlignment="1">
      <alignment horizontal="center" vertical="center" shrinkToFit="1"/>
    </xf>
    <xf numFmtId="38" fontId="3" fillId="0" borderId="7" xfId="2" applyFont="1" applyFill="1" applyBorder="1" applyAlignment="1">
      <alignment horizontal="left" vertical="center"/>
    </xf>
    <xf numFmtId="38" fontId="3" fillId="0" borderId="35" xfId="2" applyFont="1" applyFill="1" applyBorder="1"/>
    <xf numFmtId="38" fontId="19" fillId="0" borderId="0" xfId="2" applyFont="1" applyFill="1" applyAlignment="1">
      <alignment vertical="center"/>
    </xf>
    <xf numFmtId="38" fontId="19" fillId="0" borderId="0" xfId="2" applyFont="1" applyFill="1" applyAlignment="1">
      <alignment horizontal="right" vertical="center"/>
    </xf>
    <xf numFmtId="38" fontId="19" fillId="0" borderId="0" xfId="2" applyFont="1" applyFill="1" applyBorder="1" applyAlignment="1">
      <alignment vertical="center"/>
    </xf>
    <xf numFmtId="38" fontId="19" fillId="0" borderId="0" xfId="2" applyFont="1" applyFill="1" applyAlignment="1">
      <alignment horizontal="center" vertical="center"/>
    </xf>
    <xf numFmtId="38" fontId="3" fillId="0" borderId="0" xfId="2" applyFont="1" applyFill="1" applyAlignment="1">
      <alignment vertical="center"/>
    </xf>
    <xf numFmtId="38" fontId="19" fillId="0" borderId="0" xfId="2" applyFont="1" applyFill="1" applyAlignment="1">
      <alignment horizontal="centerContinuous" vertical="center"/>
    </xf>
    <xf numFmtId="38" fontId="4" fillId="0" borderId="0" xfId="2" applyFont="1" applyFill="1" applyAlignment="1">
      <alignment horizontal="center" vertical="center"/>
    </xf>
    <xf numFmtId="38" fontId="3" fillId="0" borderId="0" xfId="2" applyFont="1" applyFill="1" applyAlignment="1">
      <alignment horizontal="centerContinuous" vertical="center"/>
    </xf>
    <xf numFmtId="0" fontId="27" fillId="0" borderId="0" xfId="0" applyFont="1" applyAlignment="1">
      <alignment horizontal="center"/>
    </xf>
    <xf numFmtId="0" fontId="27" fillId="0" borderId="0" xfId="0" applyFont="1"/>
    <xf numFmtId="38" fontId="6" fillId="3" borderId="23" xfId="2" applyFont="1" applyFill="1" applyBorder="1" applyAlignment="1">
      <alignment vertical="center"/>
    </xf>
    <xf numFmtId="38" fontId="6" fillId="0" borderId="40" xfId="2" applyFont="1" applyFill="1" applyBorder="1" applyAlignment="1">
      <alignment vertical="center"/>
    </xf>
    <xf numFmtId="38" fontId="6" fillId="3" borderId="41" xfId="2" applyFont="1" applyFill="1" applyBorder="1" applyAlignment="1">
      <alignment vertical="center"/>
    </xf>
    <xf numFmtId="38" fontId="6" fillId="0" borderId="41" xfId="2" applyFont="1" applyFill="1" applyBorder="1" applyAlignment="1">
      <alignment vertical="center"/>
    </xf>
    <xf numFmtId="38" fontId="6" fillId="0" borderId="48" xfId="2" applyFont="1" applyFill="1" applyBorder="1" applyAlignment="1">
      <alignment vertical="center"/>
    </xf>
    <xf numFmtId="38" fontId="6" fillId="0" borderId="42" xfId="2" applyFont="1" applyFill="1" applyBorder="1" applyAlignment="1">
      <alignment horizontal="right" vertical="center"/>
    </xf>
    <xf numFmtId="38" fontId="0" fillId="0" borderId="25" xfId="2" applyFont="1" applyFill="1" applyBorder="1" applyAlignment="1">
      <alignment horizontal="right" vertical="center"/>
    </xf>
    <xf numFmtId="38" fontId="3" fillId="0" borderId="37" xfId="2" applyFont="1" applyFill="1" applyBorder="1" applyAlignment="1">
      <alignment horizontal="center" vertical="center" wrapText="1" shrinkToFit="1"/>
    </xf>
    <xf numFmtId="0" fontId="0" fillId="0" borderId="28" xfId="0" applyBorder="1" applyAlignment="1">
      <alignment horizontal="center"/>
    </xf>
    <xf numFmtId="0" fontId="0" fillId="0" borderId="64" xfId="0" applyBorder="1" applyAlignment="1">
      <alignment horizontal="center"/>
    </xf>
    <xf numFmtId="0" fontId="0" fillId="0" borderId="2" xfId="0" applyBorder="1" applyAlignment="1">
      <alignment horizontal="center" vertical="center"/>
    </xf>
    <xf numFmtId="0" fontId="0" fillId="0" borderId="2" xfId="0" applyBorder="1" applyAlignment="1">
      <alignment horizontal="center" vertical="center" wrapText="1"/>
    </xf>
    <xf numFmtId="0" fontId="7" fillId="0" borderId="4" xfId="0" applyFont="1" applyBorder="1" applyAlignment="1">
      <alignment horizontal="center" vertical="center" textRotation="255"/>
    </xf>
    <xf numFmtId="0" fontId="7" fillId="0" borderId="18" xfId="0" applyFont="1" applyBorder="1" applyAlignment="1">
      <alignment horizontal="center" vertical="center" textRotation="255"/>
    </xf>
    <xf numFmtId="0" fontId="7" fillId="0" borderId="7" xfId="0" applyFont="1" applyBorder="1" applyAlignment="1">
      <alignment horizontal="center" vertical="center" textRotation="255"/>
    </xf>
    <xf numFmtId="0" fontId="7" fillId="0" borderId="1"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 xfId="0" applyFont="1" applyBorder="1" applyAlignment="1">
      <alignment horizontal="center" vertical="center" wrapText="1"/>
    </xf>
    <xf numFmtId="0" fontId="1" fillId="0" borderId="64" xfId="0" applyFont="1" applyBorder="1" applyAlignment="1">
      <alignment horizontal="center"/>
    </xf>
    <xf numFmtId="0" fontId="23" fillId="0" borderId="28" xfId="0" applyFont="1" applyBorder="1" applyAlignment="1">
      <alignment horizontal="center" vertical="center" wrapText="1"/>
    </xf>
    <xf numFmtId="0" fontId="23" fillId="0" borderId="65" xfId="0" applyFont="1" applyBorder="1" applyAlignment="1">
      <alignment horizontal="center" vertical="center" wrapText="1"/>
    </xf>
    <xf numFmtId="0" fontId="23" fillId="0" borderId="64"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3" xfId="0" applyFont="1" applyBorder="1" applyAlignment="1">
      <alignment horizontal="center" vertical="center" wrapText="1"/>
    </xf>
    <xf numFmtId="0" fontId="0" fillId="0" borderId="3" xfId="0" applyBorder="1" applyAlignment="1">
      <alignment horizontal="center" vertical="center" wrapText="1"/>
    </xf>
    <xf numFmtId="0" fontId="0" fillId="0" borderId="12" xfId="0" applyBorder="1" applyAlignment="1">
      <alignment horizontal="center" vertical="center"/>
    </xf>
    <xf numFmtId="0" fontId="0" fillId="0" borderId="4" xfId="0" applyBorder="1" applyAlignment="1">
      <alignment horizontal="center" vertical="center"/>
    </xf>
    <xf numFmtId="0" fontId="0" fillId="0" borderId="5" xfId="0" applyBorder="1"/>
    <xf numFmtId="0" fontId="0" fillId="0" borderId="7" xfId="0" applyBorder="1"/>
    <xf numFmtId="0" fontId="0" fillId="0" borderId="16" xfId="0" applyBorder="1"/>
    <xf numFmtId="0" fontId="0" fillId="0" borderId="1" xfId="0" applyBorder="1" applyAlignment="1">
      <alignment vertical="center" wrapText="1"/>
    </xf>
    <xf numFmtId="0" fontId="0" fillId="0" borderId="29" xfId="0" applyBorder="1" applyAlignment="1">
      <alignment vertical="center" wrapText="1"/>
    </xf>
    <xf numFmtId="0" fontId="0" fillId="0" borderId="3" xfId="0" applyBorder="1" applyAlignment="1">
      <alignment vertical="center" wrapText="1"/>
    </xf>
    <xf numFmtId="0" fontId="0" fillId="0" borderId="1" xfId="0" applyBorder="1" applyAlignment="1">
      <alignment horizontal="center" vertical="center" wrapText="1"/>
    </xf>
    <xf numFmtId="0" fontId="0" fillId="0" borderId="29" xfId="0" applyBorder="1" applyAlignment="1">
      <alignment horizontal="center" vertical="center" wrapText="1"/>
    </xf>
    <xf numFmtId="0" fontId="7" fillId="0" borderId="2" xfId="0" applyFont="1" applyBorder="1" applyAlignment="1">
      <alignment horizontal="center" vertical="center" wrapText="1"/>
    </xf>
    <xf numFmtId="0" fontId="5" fillId="0" borderId="30" xfId="0" applyFont="1" applyBorder="1" applyAlignment="1">
      <alignment horizontal="center" vertical="center" wrapText="1" shrinkToFit="1"/>
    </xf>
    <xf numFmtId="0" fontId="5" fillId="0" borderId="65" xfId="0" applyFont="1" applyBorder="1" applyAlignment="1">
      <alignment horizontal="center" vertical="center" shrinkToFit="1"/>
    </xf>
    <xf numFmtId="0" fontId="5" fillId="0" borderId="31" xfId="0" applyFont="1" applyBorder="1" applyAlignment="1">
      <alignment horizontal="center" vertical="center" shrinkToFit="1"/>
    </xf>
    <xf numFmtId="0" fontId="13" fillId="0" borderId="0" xfId="0" applyFont="1" applyAlignment="1">
      <alignment horizontal="center" vertical="center"/>
    </xf>
    <xf numFmtId="0" fontId="0" fillId="0" borderId="0" xfId="0" applyAlignment="1">
      <alignment horizontal="center" vertical="center"/>
    </xf>
    <xf numFmtId="0" fontId="0" fillId="0" borderId="28" xfId="0" applyBorder="1" applyAlignment="1">
      <alignment horizontal="center" shrinkToFit="1"/>
    </xf>
    <xf numFmtId="0" fontId="0" fillId="0" borderId="64" xfId="0" applyBorder="1" applyAlignment="1">
      <alignment horizontal="center" shrinkToFit="1"/>
    </xf>
    <xf numFmtId="0" fontId="3" fillId="0" borderId="28" xfId="0" applyFont="1" applyBorder="1" applyAlignment="1">
      <alignment horizontal="center" vertical="center"/>
    </xf>
    <xf numFmtId="0" fontId="0" fillId="0" borderId="65" xfId="0" applyBorder="1"/>
    <xf numFmtId="0" fontId="0" fillId="0" borderId="64" xfId="0" applyBorder="1"/>
    <xf numFmtId="0" fontId="25" fillId="0" borderId="28" xfId="0" applyFont="1" applyBorder="1" applyAlignment="1">
      <alignment horizontal="center" vertical="center"/>
    </xf>
    <xf numFmtId="0" fontId="25" fillId="0" borderId="65" xfId="0" applyFont="1" applyBorder="1" applyAlignment="1">
      <alignment horizontal="center" vertical="center"/>
    </xf>
    <xf numFmtId="0" fontId="25" fillId="0" borderId="64" xfId="0" applyFont="1" applyBorder="1" applyAlignment="1">
      <alignment horizontal="center" vertical="center"/>
    </xf>
    <xf numFmtId="0" fontId="4" fillId="0" borderId="0" xfId="0" applyFont="1" applyAlignment="1">
      <alignment horizontal="center" vertical="center"/>
    </xf>
    <xf numFmtId="0" fontId="0" fillId="0" borderId="65" xfId="0" applyBorder="1" applyAlignment="1">
      <alignment horizontal="center" vertical="center"/>
    </xf>
    <xf numFmtId="0" fontId="0" fillId="0" borderId="64" xfId="0" applyBorder="1" applyAlignment="1">
      <alignment horizontal="center" vertical="center"/>
    </xf>
    <xf numFmtId="0" fontId="7" fillId="0" borderId="2" xfId="0" applyFont="1" applyBorder="1" applyAlignment="1">
      <alignment horizontal="center" vertical="center" textRotation="255"/>
    </xf>
    <xf numFmtId="38" fontId="4" fillId="0" borderId="0" xfId="1" applyFont="1" applyAlignment="1">
      <alignment horizontal="center" vertical="center" shrinkToFit="1"/>
    </xf>
    <xf numFmtId="0" fontId="0" fillId="0" borderId="0" xfId="0" applyAlignment="1">
      <alignment horizontal="center" shrinkToFit="1"/>
    </xf>
    <xf numFmtId="0" fontId="0" fillId="0" borderId="12" xfId="0" applyBorder="1"/>
    <xf numFmtId="0" fontId="0" fillId="0" borderId="28" xfId="0" applyBorder="1" applyAlignment="1">
      <alignment horizontal="center" vertical="center"/>
    </xf>
    <xf numFmtId="0" fontId="0" fillId="0" borderId="1" xfId="0" applyBorder="1" applyAlignment="1">
      <alignment horizontal="center" vertical="center"/>
    </xf>
    <xf numFmtId="0" fontId="0" fillId="0" borderId="29" xfId="0" applyBorder="1" applyAlignment="1">
      <alignment horizontal="center" vertical="center"/>
    </xf>
    <xf numFmtId="0" fontId="0" fillId="0" borderId="3"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28" xfId="0" applyBorder="1" applyAlignment="1">
      <alignment horizontal="center" vertical="center" wrapText="1"/>
    </xf>
    <xf numFmtId="0" fontId="1" fillId="0" borderId="65" xfId="0" applyFont="1" applyBorder="1" applyAlignment="1">
      <alignment horizontal="center" vertical="center" wrapText="1"/>
    </xf>
    <xf numFmtId="0" fontId="1" fillId="0" borderId="31" xfId="0" applyFont="1" applyBorder="1" applyAlignment="1">
      <alignment horizontal="center" vertical="center" wrapText="1"/>
    </xf>
    <xf numFmtId="180" fontId="0" fillId="0" borderId="12" xfId="2" applyNumberFormat="1" applyFont="1" applyFill="1" applyBorder="1" applyAlignment="1">
      <alignment horizontal="center" vertical="center" shrinkToFit="1"/>
    </xf>
    <xf numFmtId="180" fontId="19" fillId="0" borderId="12" xfId="2" applyNumberFormat="1" applyFont="1" applyFill="1" applyBorder="1" applyAlignment="1">
      <alignment horizontal="center" vertical="center" shrinkToFit="1"/>
    </xf>
    <xf numFmtId="0" fontId="3" fillId="0" borderId="36" xfId="2" applyNumberFormat="1" applyFont="1" applyFill="1" applyBorder="1" applyAlignment="1">
      <alignment horizontal="center" vertical="center"/>
    </xf>
    <xf numFmtId="0" fontId="3" fillId="0" borderId="38" xfId="2" applyNumberFormat="1" applyFont="1" applyFill="1" applyBorder="1" applyAlignment="1">
      <alignment horizontal="center" vertical="center"/>
    </xf>
    <xf numFmtId="38" fontId="3" fillId="0" borderId="26" xfId="2" applyFont="1" applyFill="1" applyBorder="1" applyAlignment="1">
      <alignment horizontal="center" vertical="center" wrapText="1"/>
    </xf>
    <xf numFmtId="38" fontId="3" fillId="0" borderId="17" xfId="2" applyFont="1" applyFill="1" applyBorder="1" applyAlignment="1">
      <alignment horizontal="center" vertical="center" wrapText="1"/>
    </xf>
    <xf numFmtId="38" fontId="3" fillId="0" borderId="16" xfId="2" applyFont="1" applyFill="1" applyBorder="1" applyAlignment="1">
      <alignment horizontal="center" vertical="center" wrapText="1"/>
    </xf>
    <xf numFmtId="38" fontId="19" fillId="0" borderId="17" xfId="2" applyFont="1" applyFill="1" applyBorder="1" applyAlignment="1">
      <alignment horizontal="center" vertical="center" wrapText="1"/>
    </xf>
    <xf numFmtId="38" fontId="6" fillId="0" borderId="74" xfId="2" applyFont="1" applyFill="1" applyBorder="1" applyAlignment="1">
      <alignment vertical="center"/>
    </xf>
    <xf numFmtId="38" fontId="6" fillId="0" borderId="61" xfId="2" applyFont="1" applyFill="1" applyBorder="1" applyAlignment="1">
      <alignment vertical="center"/>
    </xf>
    <xf numFmtId="0" fontId="27" fillId="0" borderId="0" xfId="0" applyFont="1" applyAlignment="1">
      <alignment horizontal="center"/>
    </xf>
    <xf numFmtId="0" fontId="12" fillId="0" borderId="0" xfId="0" applyFont="1" applyAlignment="1">
      <alignment horizontal="center" vertical="center" shrinkToFit="1"/>
    </xf>
    <xf numFmtId="0" fontId="19" fillId="0" borderId="64" xfId="0" applyFont="1" applyBorder="1" applyAlignment="1">
      <alignment horizontal="center"/>
    </xf>
    <xf numFmtId="38" fontId="22" fillId="0" borderId="0" xfId="2" applyFont="1" applyFill="1" applyBorder="1" applyAlignment="1"/>
    <xf numFmtId="38" fontId="22" fillId="0" borderId="12" xfId="2" applyFont="1" applyFill="1" applyBorder="1" applyAlignment="1"/>
    <xf numFmtId="38" fontId="3" fillId="0" borderId="42" xfId="2" applyFont="1" applyFill="1" applyBorder="1" applyAlignment="1">
      <alignment horizontal="center" vertical="center" wrapText="1"/>
    </xf>
    <xf numFmtId="38" fontId="19" fillId="0" borderId="41" xfId="2" applyFont="1" applyFill="1" applyBorder="1" applyAlignment="1">
      <alignment horizontal="center" vertical="center" wrapText="1"/>
    </xf>
    <xf numFmtId="38" fontId="5" fillId="0" borderId="18" xfId="2" applyFont="1" applyFill="1" applyBorder="1" applyAlignment="1">
      <alignment horizontal="left" wrapText="1"/>
    </xf>
    <xf numFmtId="38" fontId="5" fillId="0" borderId="17" xfId="2" applyFont="1" applyFill="1" applyBorder="1" applyAlignment="1">
      <alignment horizontal="left" wrapText="1"/>
    </xf>
    <xf numFmtId="38" fontId="5" fillId="0" borderId="7" xfId="2" applyFont="1" applyFill="1" applyBorder="1" applyAlignment="1">
      <alignment horizontal="left" wrapText="1"/>
    </xf>
    <xf numFmtId="38" fontId="5" fillId="0" borderId="16" xfId="2" applyFont="1" applyFill="1" applyBorder="1" applyAlignment="1">
      <alignment horizontal="left" wrapText="1"/>
    </xf>
    <xf numFmtId="38" fontId="3" fillId="0" borderId="7" xfId="2" applyFont="1" applyFill="1" applyBorder="1" applyAlignment="1">
      <alignment horizontal="right"/>
    </xf>
    <xf numFmtId="38" fontId="3" fillId="0" borderId="16" xfId="2" applyFont="1" applyFill="1" applyBorder="1" applyAlignment="1">
      <alignment horizontal="right"/>
    </xf>
    <xf numFmtId="38" fontId="3" fillId="0" borderId="7" xfId="2" applyFont="1" applyFill="1" applyBorder="1" applyAlignment="1">
      <alignment horizontal="left"/>
    </xf>
    <xf numFmtId="38" fontId="3" fillId="0" borderId="16" xfId="2" applyFont="1" applyFill="1" applyBorder="1" applyAlignment="1">
      <alignment horizontal="left"/>
    </xf>
    <xf numFmtId="38" fontId="3" fillId="0" borderId="40" xfId="2" applyFont="1" applyFill="1" applyBorder="1" applyAlignment="1">
      <alignment horizontal="left"/>
    </xf>
    <xf numFmtId="38" fontId="5" fillId="0" borderId="16" xfId="2" applyFont="1" applyFill="1" applyBorder="1" applyAlignment="1">
      <alignment horizontal="left"/>
    </xf>
    <xf numFmtId="38" fontId="6" fillId="0" borderId="62" xfId="2" applyFont="1" applyFill="1" applyBorder="1" applyAlignment="1">
      <alignment vertical="center"/>
    </xf>
    <xf numFmtId="38" fontId="6" fillId="0" borderId="63" xfId="2" applyFont="1" applyFill="1" applyBorder="1" applyAlignment="1">
      <alignment vertical="center"/>
    </xf>
    <xf numFmtId="38" fontId="6" fillId="0" borderId="73" xfId="2" applyFont="1" applyFill="1" applyBorder="1" applyAlignment="1">
      <alignment vertical="center"/>
    </xf>
    <xf numFmtId="38" fontId="3" fillId="0" borderId="26" xfId="2" applyFont="1" applyFill="1" applyBorder="1" applyAlignment="1">
      <alignment vertical="center" wrapText="1" shrinkToFit="1"/>
    </xf>
    <xf numFmtId="38" fontId="3" fillId="0" borderId="10" xfId="2" applyFont="1" applyFill="1" applyBorder="1" applyAlignment="1">
      <alignment vertical="center" wrapText="1" shrinkToFit="1"/>
    </xf>
    <xf numFmtId="38" fontId="6" fillId="0" borderId="14" xfId="2" applyFont="1" applyFill="1" applyBorder="1" applyAlignment="1">
      <alignment horizontal="right" vertical="center"/>
    </xf>
    <xf numFmtId="38" fontId="6" fillId="0" borderId="13" xfId="2" applyFont="1" applyFill="1" applyBorder="1" applyAlignment="1">
      <alignment horizontal="right" vertical="center"/>
    </xf>
    <xf numFmtId="38" fontId="5" fillId="0" borderId="19" xfId="2" applyFont="1" applyFill="1" applyBorder="1" applyAlignment="1">
      <alignment horizontal="left" vertical="center" wrapText="1"/>
    </xf>
    <xf numFmtId="38" fontId="5" fillId="0" borderId="13" xfId="2" applyFont="1" applyFill="1" applyBorder="1" applyAlignment="1">
      <alignment horizontal="left" vertical="center" wrapText="1"/>
    </xf>
    <xf numFmtId="38" fontId="5" fillId="0" borderId="26" xfId="2" applyFont="1" applyFill="1" applyBorder="1" applyAlignment="1">
      <alignment horizontal="left" vertical="center" wrapText="1"/>
    </xf>
    <xf numFmtId="38" fontId="5" fillId="0" borderId="21" xfId="2" applyFont="1" applyFill="1" applyBorder="1" applyAlignment="1">
      <alignment horizontal="left" vertical="center" wrapText="1"/>
    </xf>
    <xf numFmtId="38" fontId="5" fillId="0" borderId="11" xfId="2" applyFont="1" applyFill="1" applyBorder="1" applyAlignment="1">
      <alignment horizontal="left" vertical="center" wrapText="1"/>
    </xf>
    <xf numFmtId="38" fontId="5" fillId="0" borderId="10" xfId="2" applyFont="1" applyFill="1" applyBorder="1" applyAlignment="1">
      <alignment horizontal="left" vertical="center" wrapText="1"/>
    </xf>
    <xf numFmtId="38" fontId="3" fillId="0" borderId="26" xfId="2" applyFont="1" applyFill="1" applyBorder="1" applyAlignment="1">
      <alignment vertical="center" wrapText="1"/>
    </xf>
    <xf numFmtId="38" fontId="3" fillId="0" borderId="10" xfId="2" applyFont="1" applyFill="1" applyBorder="1" applyAlignment="1">
      <alignment vertical="center" wrapText="1"/>
    </xf>
    <xf numFmtId="38" fontId="19" fillId="0" borderId="69" xfId="2" applyFont="1" applyFill="1" applyBorder="1" applyAlignment="1">
      <alignment horizontal="center"/>
    </xf>
    <xf numFmtId="38" fontId="19" fillId="0" borderId="70" xfId="2" applyFont="1" applyFill="1" applyBorder="1" applyAlignment="1">
      <alignment horizontal="center"/>
    </xf>
    <xf numFmtId="38" fontId="19" fillId="0" borderId="71" xfId="2" applyFont="1" applyFill="1" applyBorder="1" applyAlignment="1">
      <alignment horizontal="center"/>
    </xf>
    <xf numFmtId="38" fontId="19" fillId="0" borderId="72" xfId="2" applyFont="1" applyFill="1" applyBorder="1" applyAlignment="1">
      <alignment horizontal="center"/>
    </xf>
    <xf numFmtId="38" fontId="7" fillId="0" borderId="0" xfId="2" applyFont="1" applyFill="1" applyBorder="1" applyAlignment="1">
      <alignment horizontal="left" vertical="top"/>
    </xf>
    <xf numFmtId="38" fontId="19" fillId="0" borderId="0" xfId="2" applyFont="1" applyFill="1" applyBorder="1"/>
    <xf numFmtId="38" fontId="3" fillId="0" borderId="0" xfId="2" applyFont="1" applyFill="1" applyBorder="1" applyAlignment="1">
      <alignment vertical="center"/>
    </xf>
  </cellXfs>
  <cellStyles count="3">
    <cellStyle name="桁区切り" xfId="1" builtinId="6"/>
    <cellStyle name="桁区切り 2" xfId="2" xr:uid="{00000000-0005-0000-0000-000001000000}"/>
    <cellStyle name="標準" xfId="0" builtinId="0"/>
  </cellStyles>
  <dxfs count="13">
    <dxf>
      <fill>
        <patternFill>
          <bgColor indexed="43"/>
        </patternFill>
      </fill>
    </dxf>
    <dxf>
      <fill>
        <patternFill>
          <bgColor indexed="22"/>
        </patternFill>
      </fill>
    </dxf>
    <dxf>
      <fill>
        <patternFill>
          <bgColor indexed="22"/>
        </patternFill>
      </fill>
    </dxf>
    <dxf>
      <fill>
        <patternFill>
          <bgColor indexed="22"/>
        </patternFill>
      </fill>
    </dxf>
    <dxf>
      <fill>
        <patternFill>
          <bgColor indexed="43"/>
        </patternFill>
      </fill>
    </dxf>
    <dxf>
      <fill>
        <patternFill>
          <bgColor indexed="43"/>
        </patternFill>
      </fill>
    </dxf>
    <dxf>
      <fill>
        <patternFill>
          <bgColor indexed="43"/>
        </patternFill>
      </fill>
    </dxf>
    <dxf>
      <fill>
        <patternFill patternType="none">
          <bgColor indexed="65"/>
        </patternFill>
      </fill>
    </dxf>
    <dxf>
      <fill>
        <patternFill>
          <bgColor indexed="22"/>
        </patternFill>
      </fill>
    </dxf>
    <dxf>
      <fill>
        <patternFill patternType="none">
          <bgColor indexed="65"/>
        </patternFill>
      </fill>
    </dxf>
    <dxf>
      <fill>
        <patternFill patternType="none">
          <bgColor indexed="65"/>
        </patternFill>
      </fill>
    </dxf>
    <dxf>
      <fill>
        <patternFill patternType="none">
          <bgColor indexed="65"/>
        </patternFill>
      </fill>
    </dxf>
    <dxf>
      <fill>
        <patternFill>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180975</xdr:colOff>
      <xdr:row>13</xdr:row>
      <xdr:rowOff>238125</xdr:rowOff>
    </xdr:from>
    <xdr:to>
      <xdr:col>2</xdr:col>
      <xdr:colOff>714375</xdr:colOff>
      <xdr:row>13</xdr:row>
      <xdr:rowOff>238125</xdr:rowOff>
    </xdr:to>
    <xdr:sp macro="" textlink="">
      <xdr:nvSpPr>
        <xdr:cNvPr id="38368" name="Line 5">
          <a:extLst>
            <a:ext uri="{FF2B5EF4-FFF2-40B4-BE49-F238E27FC236}">
              <a16:creationId xmlns:a16="http://schemas.microsoft.com/office/drawing/2014/main" id="{00000000-0008-0000-0100-0000E0950000}"/>
            </a:ext>
          </a:extLst>
        </xdr:cNvPr>
        <xdr:cNvSpPr>
          <a:spLocks noChangeShapeType="1"/>
        </xdr:cNvSpPr>
      </xdr:nvSpPr>
      <xdr:spPr bwMode="auto">
        <a:xfrm>
          <a:off x="904875" y="3886200"/>
          <a:ext cx="53340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285750</xdr:colOff>
      <xdr:row>35</xdr:row>
      <xdr:rowOff>257175</xdr:rowOff>
    </xdr:from>
    <xdr:to>
      <xdr:col>8</xdr:col>
      <xdr:colOff>9525</xdr:colOff>
      <xdr:row>35</xdr:row>
      <xdr:rowOff>257175</xdr:rowOff>
    </xdr:to>
    <xdr:sp macro="" textlink="">
      <xdr:nvSpPr>
        <xdr:cNvPr id="38369" name="Line 17">
          <a:extLst>
            <a:ext uri="{FF2B5EF4-FFF2-40B4-BE49-F238E27FC236}">
              <a16:creationId xmlns:a16="http://schemas.microsoft.com/office/drawing/2014/main" id="{00000000-0008-0000-0100-0000E1950000}"/>
            </a:ext>
          </a:extLst>
        </xdr:cNvPr>
        <xdr:cNvSpPr>
          <a:spLocks noChangeShapeType="1"/>
        </xdr:cNvSpPr>
      </xdr:nvSpPr>
      <xdr:spPr bwMode="auto">
        <a:xfrm>
          <a:off x="6115050" y="10687050"/>
          <a:ext cx="600075"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2219325</xdr:colOff>
      <xdr:row>45</xdr:row>
      <xdr:rowOff>0</xdr:rowOff>
    </xdr:from>
    <xdr:to>
      <xdr:col>13</xdr:col>
      <xdr:colOff>114300</xdr:colOff>
      <xdr:row>45</xdr:row>
      <xdr:rowOff>0</xdr:rowOff>
    </xdr:to>
    <xdr:sp macro="" textlink="">
      <xdr:nvSpPr>
        <xdr:cNvPr id="38370" name="Line 18">
          <a:extLst>
            <a:ext uri="{FF2B5EF4-FFF2-40B4-BE49-F238E27FC236}">
              <a16:creationId xmlns:a16="http://schemas.microsoft.com/office/drawing/2014/main" id="{00000000-0008-0000-0100-0000E2950000}"/>
            </a:ext>
          </a:extLst>
        </xdr:cNvPr>
        <xdr:cNvSpPr>
          <a:spLocks noChangeShapeType="1"/>
        </xdr:cNvSpPr>
      </xdr:nvSpPr>
      <xdr:spPr bwMode="auto">
        <a:xfrm>
          <a:off x="12039600" y="12401550"/>
          <a:ext cx="619125"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781050</xdr:colOff>
      <xdr:row>35</xdr:row>
      <xdr:rowOff>9525</xdr:rowOff>
    </xdr:from>
    <xdr:to>
      <xdr:col>4</xdr:col>
      <xdr:colOff>66675</xdr:colOff>
      <xdr:row>36</xdr:row>
      <xdr:rowOff>104775</xdr:rowOff>
    </xdr:to>
    <xdr:sp macro="" textlink="">
      <xdr:nvSpPr>
        <xdr:cNvPr id="38371" name="Oval 30">
          <a:extLst>
            <a:ext uri="{FF2B5EF4-FFF2-40B4-BE49-F238E27FC236}">
              <a16:creationId xmlns:a16="http://schemas.microsoft.com/office/drawing/2014/main" id="{00000000-0008-0000-0100-0000E3950000}"/>
            </a:ext>
          </a:extLst>
        </xdr:cNvPr>
        <xdr:cNvSpPr>
          <a:spLocks noChangeArrowheads="1"/>
        </xdr:cNvSpPr>
      </xdr:nvSpPr>
      <xdr:spPr bwMode="auto">
        <a:xfrm>
          <a:off x="2409825" y="10439400"/>
          <a:ext cx="695325" cy="409575"/>
        </a:xfrm>
        <a:prstGeom prst="ellipse">
          <a:avLst/>
        </a:prstGeom>
        <a:noFill/>
        <a:ln w="2857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1162050</xdr:colOff>
      <xdr:row>35</xdr:row>
      <xdr:rowOff>285750</xdr:rowOff>
    </xdr:from>
    <xdr:to>
      <xdr:col>7</xdr:col>
      <xdr:colOff>381000</xdr:colOff>
      <xdr:row>40</xdr:row>
      <xdr:rowOff>142875</xdr:rowOff>
    </xdr:to>
    <xdr:sp macro="" textlink="">
      <xdr:nvSpPr>
        <xdr:cNvPr id="38372" name="Freeform 44">
          <a:extLst>
            <a:ext uri="{FF2B5EF4-FFF2-40B4-BE49-F238E27FC236}">
              <a16:creationId xmlns:a16="http://schemas.microsoft.com/office/drawing/2014/main" id="{00000000-0008-0000-0100-0000E4950000}"/>
            </a:ext>
          </a:extLst>
        </xdr:cNvPr>
        <xdr:cNvSpPr>
          <a:spLocks/>
        </xdr:cNvSpPr>
      </xdr:nvSpPr>
      <xdr:spPr bwMode="auto">
        <a:xfrm>
          <a:off x="2790825" y="10715625"/>
          <a:ext cx="3419475" cy="857250"/>
        </a:xfrm>
        <a:custGeom>
          <a:avLst/>
          <a:gdLst>
            <a:gd name="T0" fmla="*/ 0 w 322"/>
            <a:gd name="T1" fmla="*/ 2147483646 h 76"/>
            <a:gd name="T2" fmla="*/ 2147483646 w 322"/>
            <a:gd name="T3" fmla="*/ 2147483646 h 76"/>
            <a:gd name="T4" fmla="*/ 2147483646 w 322"/>
            <a:gd name="T5" fmla="*/ 0 h 76"/>
            <a:gd name="T6" fmla="*/ 0 60000 65536"/>
            <a:gd name="T7" fmla="*/ 0 60000 65536"/>
            <a:gd name="T8" fmla="*/ 0 60000 65536"/>
          </a:gdLst>
          <a:ahLst/>
          <a:cxnLst>
            <a:cxn ang="T6">
              <a:pos x="T0" y="T1"/>
            </a:cxn>
            <a:cxn ang="T7">
              <a:pos x="T2" y="T3"/>
            </a:cxn>
            <a:cxn ang="T8">
              <a:pos x="T4" y="T5"/>
            </a:cxn>
          </a:cxnLst>
          <a:rect l="0" t="0" r="r" b="b"/>
          <a:pathLst>
            <a:path w="322" h="76">
              <a:moveTo>
                <a:pt x="0" y="11"/>
              </a:moveTo>
              <a:cubicBezTo>
                <a:pt x="36" y="43"/>
                <a:pt x="73" y="76"/>
                <a:pt x="127" y="74"/>
              </a:cubicBezTo>
              <a:cubicBezTo>
                <a:pt x="181" y="72"/>
                <a:pt x="290" y="12"/>
                <a:pt x="322" y="0"/>
              </a:cubicBezTo>
            </a:path>
          </a:pathLst>
        </a:custGeom>
        <a:noFill/>
        <a:ln w="25400"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76200</xdr:colOff>
      <xdr:row>40</xdr:row>
      <xdr:rowOff>133350</xdr:rowOff>
    </xdr:from>
    <xdr:to>
      <xdr:col>5</xdr:col>
      <xdr:colOff>76200</xdr:colOff>
      <xdr:row>42</xdr:row>
      <xdr:rowOff>180975</xdr:rowOff>
    </xdr:to>
    <xdr:sp macro="" textlink="">
      <xdr:nvSpPr>
        <xdr:cNvPr id="38373" name="Line 45">
          <a:extLst>
            <a:ext uri="{FF2B5EF4-FFF2-40B4-BE49-F238E27FC236}">
              <a16:creationId xmlns:a16="http://schemas.microsoft.com/office/drawing/2014/main" id="{00000000-0008-0000-0100-0000E5950000}"/>
            </a:ext>
          </a:extLst>
        </xdr:cNvPr>
        <xdr:cNvSpPr>
          <a:spLocks noChangeShapeType="1"/>
        </xdr:cNvSpPr>
      </xdr:nvSpPr>
      <xdr:spPr bwMode="auto">
        <a:xfrm flipH="1">
          <a:off x="4057650" y="11563350"/>
          <a:ext cx="0" cy="390525"/>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139700</xdr:colOff>
      <xdr:row>42</xdr:row>
      <xdr:rowOff>241300</xdr:rowOff>
    </xdr:from>
    <xdr:to>
      <xdr:col>8</xdr:col>
      <xdr:colOff>266700</xdr:colOff>
      <xdr:row>47</xdr:row>
      <xdr:rowOff>139699</xdr:rowOff>
    </xdr:to>
    <xdr:sp macro="" textlink="">
      <xdr:nvSpPr>
        <xdr:cNvPr id="30767" name="Text Box 47">
          <a:extLst>
            <a:ext uri="{FF2B5EF4-FFF2-40B4-BE49-F238E27FC236}">
              <a16:creationId xmlns:a16="http://schemas.microsoft.com/office/drawing/2014/main" id="{00000000-0008-0000-0100-00002F780000}"/>
            </a:ext>
          </a:extLst>
        </xdr:cNvPr>
        <xdr:cNvSpPr txBox="1">
          <a:spLocks noChangeArrowheads="1"/>
        </xdr:cNvSpPr>
      </xdr:nvSpPr>
      <xdr:spPr bwMode="auto">
        <a:xfrm>
          <a:off x="3175000" y="12141200"/>
          <a:ext cx="3797300" cy="888999"/>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ctr" upright="1"/>
        <a:lstStyle/>
        <a:p>
          <a:pPr algn="ctr" rtl="0">
            <a:lnSpc>
              <a:spcPts val="1900"/>
            </a:lnSpc>
            <a:defRPr sz="1000"/>
          </a:pPr>
          <a:r>
            <a:rPr lang="ja-JP" altLang="en-US" sz="1600" b="1" i="0" u="none" strike="noStrike" baseline="0">
              <a:solidFill>
                <a:srgbClr val="000000"/>
              </a:solidFill>
              <a:latin typeface="ＭＳ 明朝"/>
              <a:ea typeface="ＭＳ 明朝"/>
            </a:rPr>
            <a:t>第２号様式の</a:t>
          </a:r>
          <a:r>
            <a:rPr lang="en-US" altLang="ja-JP" sz="1600" b="1" i="0" u="none" strike="noStrike" baseline="0">
              <a:solidFill>
                <a:srgbClr val="000000"/>
              </a:solidFill>
              <a:latin typeface="ＭＳ 明朝"/>
              <a:ea typeface="ＭＳ 明朝"/>
            </a:rPr>
            <a:t>15</a:t>
          </a:r>
        </a:p>
        <a:p>
          <a:pPr algn="ctr" rtl="0">
            <a:lnSpc>
              <a:spcPts val="1800"/>
            </a:lnSpc>
            <a:defRPr sz="1000"/>
          </a:pPr>
          <a:r>
            <a:rPr lang="ja-JP" altLang="en-US" sz="1600" b="1" i="0" u="none" strike="noStrike" baseline="0">
              <a:solidFill>
                <a:srgbClr val="000000"/>
              </a:solidFill>
              <a:latin typeface="ＭＳ 明朝"/>
              <a:ea typeface="ＭＳ 明朝"/>
            </a:rPr>
            <a:t>Ｂ１に同じ数字が入ります</a:t>
          </a:r>
        </a:p>
      </xdr:txBody>
    </xdr:sp>
    <xdr:clientData/>
  </xdr:twoCellAnchor>
  <xdr:twoCellAnchor>
    <xdr:from>
      <xdr:col>13</xdr:col>
      <xdr:colOff>2076450</xdr:colOff>
      <xdr:row>43</xdr:row>
      <xdr:rowOff>104775</xdr:rowOff>
    </xdr:from>
    <xdr:to>
      <xdr:col>14</xdr:col>
      <xdr:colOff>142875</xdr:colOff>
      <xdr:row>45</xdr:row>
      <xdr:rowOff>114300</xdr:rowOff>
    </xdr:to>
    <xdr:sp macro="" textlink="">
      <xdr:nvSpPr>
        <xdr:cNvPr id="38375" name="Rectangle 48">
          <a:extLst>
            <a:ext uri="{FF2B5EF4-FFF2-40B4-BE49-F238E27FC236}">
              <a16:creationId xmlns:a16="http://schemas.microsoft.com/office/drawing/2014/main" id="{00000000-0008-0000-0100-0000E7950000}"/>
            </a:ext>
          </a:extLst>
        </xdr:cNvPr>
        <xdr:cNvSpPr>
          <a:spLocks noChangeArrowheads="1"/>
        </xdr:cNvSpPr>
      </xdr:nvSpPr>
      <xdr:spPr bwMode="auto">
        <a:xfrm>
          <a:off x="14620875" y="12153900"/>
          <a:ext cx="914400" cy="361950"/>
        </a:xfrm>
        <a:prstGeom prst="rect">
          <a:avLst/>
        </a:prstGeom>
        <a:solidFill>
          <a:srgbClr val="FFFFFF">
            <a:alpha val="0"/>
          </a:srgbClr>
        </a:solidFill>
        <a:ln w="19050" algn="ctr">
          <a:solidFill>
            <a:srgbClr xmlns:mc="http://schemas.openxmlformats.org/markup-compatibility/2006" xmlns:a14="http://schemas.microsoft.com/office/drawing/2010/main" val="000000" mc:Ignorable="a14" a14:legacySpreadsheetColorIndex="64"/>
          </a:solidFill>
          <a:prstDash val="sysDot"/>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2794000</xdr:colOff>
      <xdr:row>10</xdr:row>
      <xdr:rowOff>152400</xdr:rowOff>
    </xdr:from>
    <xdr:to>
      <xdr:col>15</xdr:col>
      <xdr:colOff>657225</xdr:colOff>
      <xdr:row>12</xdr:row>
      <xdr:rowOff>152400</xdr:rowOff>
    </xdr:to>
    <xdr:sp macro="" textlink="">
      <xdr:nvSpPr>
        <xdr:cNvPr id="30770" name="Text Box 50">
          <a:extLst>
            <a:ext uri="{FF2B5EF4-FFF2-40B4-BE49-F238E27FC236}">
              <a16:creationId xmlns:a16="http://schemas.microsoft.com/office/drawing/2014/main" id="{00000000-0008-0000-0100-000032780000}"/>
            </a:ext>
          </a:extLst>
        </xdr:cNvPr>
        <xdr:cNvSpPr txBox="1">
          <a:spLocks noChangeArrowheads="1"/>
        </xdr:cNvSpPr>
      </xdr:nvSpPr>
      <xdr:spPr bwMode="auto">
        <a:xfrm>
          <a:off x="15354300" y="2819400"/>
          <a:ext cx="1393825" cy="685800"/>
        </a:xfrm>
        <a:prstGeom prst="rect">
          <a:avLst/>
        </a:prstGeom>
        <a:solidFill>
          <a:srgbClr val="FFFFFF"/>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明朝"/>
              <a:ea typeface="ＭＳ 明朝"/>
            </a:rPr>
            <a:t>第２号様式の</a:t>
          </a:r>
          <a:r>
            <a:rPr lang="en-US" altLang="ja-JP" sz="1100" b="0" i="0" u="none" strike="noStrike" baseline="0">
              <a:solidFill>
                <a:srgbClr val="000000"/>
              </a:solidFill>
              <a:latin typeface="ＭＳ 明朝"/>
              <a:ea typeface="ＭＳ 明朝"/>
            </a:rPr>
            <a:t>15</a:t>
          </a:r>
        </a:p>
        <a:p>
          <a:pPr algn="l" rtl="0">
            <a:lnSpc>
              <a:spcPts val="1300"/>
            </a:lnSpc>
            <a:defRPr sz="1000"/>
          </a:pPr>
          <a:r>
            <a:rPr lang="ja-JP" altLang="en-US" sz="1100" b="0" i="0" u="none" strike="noStrike" baseline="0">
              <a:solidFill>
                <a:srgbClr val="000000"/>
              </a:solidFill>
              <a:latin typeface="ＭＳ 明朝"/>
              <a:ea typeface="ＭＳ 明朝"/>
            </a:rPr>
            <a:t>Ｈ１と同じ数字が入ります</a:t>
          </a:r>
        </a:p>
      </xdr:txBody>
    </xdr:sp>
    <xdr:clientData/>
  </xdr:twoCellAnchor>
  <xdr:twoCellAnchor>
    <xdr:from>
      <xdr:col>12</xdr:col>
      <xdr:colOff>2171700</xdr:colOff>
      <xdr:row>9</xdr:row>
      <xdr:rowOff>276225</xdr:rowOff>
    </xdr:from>
    <xdr:to>
      <xdr:col>13</xdr:col>
      <xdr:colOff>66675</xdr:colOff>
      <xdr:row>9</xdr:row>
      <xdr:rowOff>276225</xdr:rowOff>
    </xdr:to>
    <xdr:sp macro="" textlink="">
      <xdr:nvSpPr>
        <xdr:cNvPr id="38377" name="Line 51">
          <a:extLst>
            <a:ext uri="{FF2B5EF4-FFF2-40B4-BE49-F238E27FC236}">
              <a16:creationId xmlns:a16="http://schemas.microsoft.com/office/drawing/2014/main" id="{00000000-0008-0000-0100-0000E9950000}"/>
            </a:ext>
          </a:extLst>
        </xdr:cNvPr>
        <xdr:cNvSpPr>
          <a:spLocks noChangeShapeType="1"/>
        </xdr:cNvSpPr>
      </xdr:nvSpPr>
      <xdr:spPr bwMode="auto">
        <a:xfrm>
          <a:off x="11991975" y="2571750"/>
          <a:ext cx="619125"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2076450</xdr:colOff>
      <xdr:row>9</xdr:row>
      <xdr:rowOff>85725</xdr:rowOff>
    </xdr:from>
    <xdr:to>
      <xdr:col>14</xdr:col>
      <xdr:colOff>142875</xdr:colOff>
      <xdr:row>10</xdr:row>
      <xdr:rowOff>85725</xdr:rowOff>
    </xdr:to>
    <xdr:sp macro="" textlink="">
      <xdr:nvSpPr>
        <xdr:cNvPr id="38378" name="Rectangle 52">
          <a:extLst>
            <a:ext uri="{FF2B5EF4-FFF2-40B4-BE49-F238E27FC236}">
              <a16:creationId xmlns:a16="http://schemas.microsoft.com/office/drawing/2014/main" id="{00000000-0008-0000-0100-0000EA950000}"/>
            </a:ext>
          </a:extLst>
        </xdr:cNvPr>
        <xdr:cNvSpPr>
          <a:spLocks noChangeArrowheads="1"/>
        </xdr:cNvSpPr>
      </xdr:nvSpPr>
      <xdr:spPr bwMode="auto">
        <a:xfrm>
          <a:off x="14620875" y="2381250"/>
          <a:ext cx="914400" cy="361950"/>
        </a:xfrm>
        <a:prstGeom prst="rect">
          <a:avLst/>
        </a:prstGeom>
        <a:solidFill>
          <a:srgbClr val="FFFFFF">
            <a:alpha val="0"/>
          </a:srgbClr>
        </a:solidFill>
        <a:ln w="19050" algn="ctr">
          <a:solidFill>
            <a:srgbClr xmlns:mc="http://schemas.openxmlformats.org/markup-compatibility/2006" xmlns:a14="http://schemas.microsoft.com/office/drawing/2010/main" val="000000" mc:Ignorable="a14" a14:legacySpreadsheetColorIndex="64"/>
          </a:solidFill>
          <a:prstDash val="sysDot"/>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xdr:col>
      <xdr:colOff>152400</xdr:colOff>
      <xdr:row>9</xdr:row>
      <xdr:rowOff>266700</xdr:rowOff>
    </xdr:from>
    <xdr:to>
      <xdr:col>14</xdr:col>
      <xdr:colOff>333375</xdr:colOff>
      <xdr:row>10</xdr:row>
      <xdr:rowOff>190500</xdr:rowOff>
    </xdr:to>
    <xdr:sp macro="" textlink="">
      <xdr:nvSpPr>
        <xdr:cNvPr id="38379" name="Line 53">
          <a:extLst>
            <a:ext uri="{FF2B5EF4-FFF2-40B4-BE49-F238E27FC236}">
              <a16:creationId xmlns:a16="http://schemas.microsoft.com/office/drawing/2014/main" id="{00000000-0008-0000-0100-0000EB950000}"/>
            </a:ext>
          </a:extLst>
        </xdr:cNvPr>
        <xdr:cNvSpPr>
          <a:spLocks noChangeShapeType="1"/>
        </xdr:cNvSpPr>
      </xdr:nvSpPr>
      <xdr:spPr bwMode="auto">
        <a:xfrm>
          <a:off x="15544800" y="2562225"/>
          <a:ext cx="180975" cy="285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66675</xdr:colOff>
      <xdr:row>9</xdr:row>
      <xdr:rowOff>276225</xdr:rowOff>
    </xdr:from>
    <xdr:to>
      <xdr:col>12</xdr:col>
      <xdr:colOff>2514600</xdr:colOff>
      <xdr:row>35</xdr:row>
      <xdr:rowOff>114300</xdr:rowOff>
    </xdr:to>
    <xdr:sp macro="" textlink="">
      <xdr:nvSpPr>
        <xdr:cNvPr id="38380" name="Line 55">
          <a:extLst>
            <a:ext uri="{FF2B5EF4-FFF2-40B4-BE49-F238E27FC236}">
              <a16:creationId xmlns:a16="http://schemas.microsoft.com/office/drawing/2014/main" id="{00000000-0008-0000-0100-0000EC950000}"/>
            </a:ext>
          </a:extLst>
        </xdr:cNvPr>
        <xdr:cNvSpPr>
          <a:spLocks noChangeShapeType="1"/>
        </xdr:cNvSpPr>
      </xdr:nvSpPr>
      <xdr:spPr bwMode="auto">
        <a:xfrm flipV="1">
          <a:off x="6772275" y="2571750"/>
          <a:ext cx="5562600" cy="7972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257175</xdr:colOff>
      <xdr:row>34</xdr:row>
      <xdr:rowOff>104775</xdr:rowOff>
    </xdr:from>
    <xdr:to>
      <xdr:col>8</xdr:col>
      <xdr:colOff>76200</xdr:colOff>
      <xdr:row>36</xdr:row>
      <xdr:rowOff>19050</xdr:rowOff>
    </xdr:to>
    <xdr:sp macro="" textlink="">
      <xdr:nvSpPr>
        <xdr:cNvPr id="38381" name="Oval 30">
          <a:extLst>
            <a:ext uri="{FF2B5EF4-FFF2-40B4-BE49-F238E27FC236}">
              <a16:creationId xmlns:a16="http://schemas.microsoft.com/office/drawing/2014/main" id="{00000000-0008-0000-0100-0000ED950000}"/>
            </a:ext>
          </a:extLst>
        </xdr:cNvPr>
        <xdr:cNvSpPr>
          <a:spLocks noChangeArrowheads="1"/>
        </xdr:cNvSpPr>
      </xdr:nvSpPr>
      <xdr:spPr bwMode="auto">
        <a:xfrm>
          <a:off x="6086475" y="10353675"/>
          <a:ext cx="695325" cy="409575"/>
        </a:xfrm>
        <a:prstGeom prst="ellipse">
          <a:avLst/>
        </a:prstGeom>
        <a:noFill/>
        <a:ln w="2857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546100</xdr:colOff>
      <xdr:row>11</xdr:row>
      <xdr:rowOff>76200</xdr:rowOff>
    </xdr:from>
    <xdr:to>
      <xdr:col>13</xdr:col>
      <xdr:colOff>228600</xdr:colOff>
      <xdr:row>13</xdr:row>
      <xdr:rowOff>190500</xdr:rowOff>
    </xdr:to>
    <xdr:sp macro="" textlink="">
      <xdr:nvSpPr>
        <xdr:cNvPr id="19" name="Text Box 47">
          <a:extLst>
            <a:ext uri="{FF2B5EF4-FFF2-40B4-BE49-F238E27FC236}">
              <a16:creationId xmlns:a16="http://schemas.microsoft.com/office/drawing/2014/main" id="{00000000-0008-0000-0100-000013000000}"/>
            </a:ext>
          </a:extLst>
        </xdr:cNvPr>
        <xdr:cNvSpPr txBox="1">
          <a:spLocks noChangeArrowheads="1"/>
        </xdr:cNvSpPr>
      </xdr:nvSpPr>
      <xdr:spPr bwMode="auto">
        <a:xfrm>
          <a:off x="10375900" y="3111500"/>
          <a:ext cx="2413000" cy="74930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ctr" upright="1"/>
        <a:lstStyle/>
        <a:p>
          <a:pPr algn="ctr" rtl="0">
            <a:lnSpc>
              <a:spcPts val="1900"/>
            </a:lnSpc>
            <a:defRPr sz="1000"/>
          </a:pPr>
          <a:r>
            <a:rPr lang="ja-JP" altLang="en-US" sz="1600" b="1" i="0" u="none" strike="noStrike" baseline="0">
              <a:solidFill>
                <a:srgbClr val="000000"/>
              </a:solidFill>
              <a:latin typeface="ＭＳ 明朝"/>
              <a:ea typeface="ＭＳ 明朝"/>
            </a:rPr>
            <a:t>第２号様式の８</a:t>
          </a:r>
          <a:endParaRPr lang="en-US" altLang="ja-JP" sz="1600" b="1" i="0" u="none" strike="noStrike" baseline="0">
            <a:solidFill>
              <a:srgbClr val="000000"/>
            </a:solidFill>
            <a:latin typeface="ＭＳ 明朝"/>
            <a:ea typeface="ＭＳ 明朝"/>
          </a:endParaRPr>
        </a:p>
        <a:p>
          <a:pPr algn="ctr" rtl="0">
            <a:lnSpc>
              <a:spcPts val="1800"/>
            </a:lnSpc>
            <a:defRPr sz="1000"/>
          </a:pPr>
          <a:r>
            <a:rPr lang="ja-JP" altLang="en-US" sz="1600" b="1" i="0" u="none" strike="noStrike" baseline="0">
              <a:solidFill>
                <a:srgbClr val="000000"/>
              </a:solidFill>
              <a:latin typeface="ＭＳ 明朝"/>
              <a:ea typeface="ＭＳ 明朝"/>
            </a:rPr>
            <a:t>Ａ１に転記します</a:t>
          </a:r>
        </a:p>
      </xdr:txBody>
    </xdr:sp>
    <xdr:clientData/>
  </xdr:twoCellAnchor>
  <xdr:twoCellAnchor>
    <xdr:from>
      <xdr:col>2</xdr:col>
      <xdr:colOff>447675</xdr:colOff>
      <xdr:row>13</xdr:row>
      <xdr:rowOff>219075</xdr:rowOff>
    </xdr:from>
    <xdr:to>
      <xdr:col>2</xdr:col>
      <xdr:colOff>581025</xdr:colOff>
      <xdr:row>16</xdr:row>
      <xdr:rowOff>0</xdr:rowOff>
    </xdr:to>
    <xdr:sp macro="" textlink="">
      <xdr:nvSpPr>
        <xdr:cNvPr id="38383" name="Line 39">
          <a:extLst>
            <a:ext uri="{FF2B5EF4-FFF2-40B4-BE49-F238E27FC236}">
              <a16:creationId xmlns:a16="http://schemas.microsoft.com/office/drawing/2014/main" id="{00000000-0008-0000-0100-0000EF950000}"/>
            </a:ext>
          </a:extLst>
        </xdr:cNvPr>
        <xdr:cNvSpPr>
          <a:spLocks noChangeShapeType="1"/>
        </xdr:cNvSpPr>
      </xdr:nvSpPr>
      <xdr:spPr bwMode="auto">
        <a:xfrm flipH="1" flipV="1">
          <a:off x="1171575" y="3867150"/>
          <a:ext cx="133350" cy="723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208189</xdr:colOff>
      <xdr:row>16</xdr:row>
      <xdr:rowOff>34018</xdr:rowOff>
    </xdr:from>
    <xdr:to>
      <xdr:col>4</xdr:col>
      <xdr:colOff>594632</xdr:colOff>
      <xdr:row>21</xdr:row>
      <xdr:rowOff>307521</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08189" y="4625068"/>
          <a:ext cx="3424918" cy="184512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u="sng"/>
            <a:t>平成</a:t>
          </a:r>
          <a:r>
            <a:rPr kumimoji="1" lang="en-US" altLang="ja-JP" sz="1400" b="1" u="sng"/>
            <a:t>29</a:t>
          </a:r>
          <a:r>
            <a:rPr kumimoji="1" lang="ja-JP" altLang="en-US" sz="1400" b="1" u="sng"/>
            <a:t>年</a:t>
          </a:r>
          <a:r>
            <a:rPr kumimoji="1" lang="en-US" altLang="ja-JP" sz="1400" b="1" u="sng"/>
            <a:t>12</a:t>
          </a:r>
          <a:r>
            <a:rPr kumimoji="1" lang="ja-JP" altLang="en-US" sz="1400" b="1" u="sng"/>
            <a:t>月以降に発行している確認証には、「確認番号」の記載がありません。</a:t>
          </a:r>
          <a:endParaRPr kumimoji="1" lang="en-US" altLang="ja-JP" sz="1400" b="1" u="sng"/>
        </a:p>
        <a:p>
          <a:r>
            <a:rPr kumimoji="1" lang="ja-JP" altLang="en-US" sz="1400" b="1" u="sng"/>
            <a:t>被保険者番号の頭の０を全て除いた番号が「確認番号」ですので、ご記入をお願いします。</a:t>
          </a:r>
          <a:endParaRPr kumimoji="1" lang="en-US" altLang="ja-JP" sz="1400" b="1" u="sng"/>
        </a:p>
        <a:p>
          <a:r>
            <a:rPr kumimoji="1" lang="ja-JP" altLang="en-US" sz="1400"/>
            <a:t>（例）被保険者番号が「</a:t>
          </a:r>
          <a:r>
            <a:rPr kumimoji="1" lang="en-US" altLang="ja-JP" sz="1400"/>
            <a:t>0001234567</a:t>
          </a:r>
          <a:r>
            <a:rPr kumimoji="1" lang="ja-JP" altLang="en-US" sz="1400"/>
            <a:t>」であれば、確認番号は「</a:t>
          </a:r>
          <a:r>
            <a:rPr kumimoji="1" lang="en-US" altLang="ja-JP" sz="1400"/>
            <a:t>1234567</a:t>
          </a:r>
          <a:r>
            <a:rPr kumimoji="1" lang="ja-JP" altLang="en-US" sz="1400"/>
            <a:t>」です。</a:t>
          </a:r>
        </a:p>
      </xdr:txBody>
    </xdr:sp>
    <xdr:clientData/>
  </xdr:twoCellAnchor>
  <xdr:twoCellAnchor>
    <xdr:from>
      <xdr:col>0</xdr:col>
      <xdr:colOff>279400</xdr:colOff>
      <xdr:row>4</xdr:row>
      <xdr:rowOff>165100</xdr:rowOff>
    </xdr:from>
    <xdr:to>
      <xdr:col>3</xdr:col>
      <xdr:colOff>689909</xdr:colOff>
      <xdr:row>6</xdr:row>
      <xdr:rowOff>121023</xdr:rowOff>
    </xdr:to>
    <xdr:sp macro="" textlink="">
      <xdr:nvSpPr>
        <xdr:cNvPr id="23" name="角丸四角形 12">
          <a:extLst>
            <a:ext uri="{FF2B5EF4-FFF2-40B4-BE49-F238E27FC236}">
              <a16:creationId xmlns:a16="http://schemas.microsoft.com/office/drawing/2014/main" id="{00000000-0008-0000-0100-000017000000}"/>
            </a:ext>
          </a:extLst>
        </xdr:cNvPr>
        <xdr:cNvSpPr>
          <a:spLocks noChangeArrowheads="1"/>
        </xdr:cNvSpPr>
      </xdr:nvSpPr>
      <xdr:spPr bwMode="auto">
        <a:xfrm>
          <a:off x="279400" y="1041400"/>
          <a:ext cx="2036109" cy="387723"/>
        </a:xfrm>
        <a:prstGeom prst="roundRect">
          <a:avLst>
            <a:gd name="adj" fmla="val 16667"/>
          </a:avLst>
        </a:prstGeom>
        <a:noFill/>
        <a:ln w="285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749302</xdr:colOff>
      <xdr:row>4</xdr:row>
      <xdr:rowOff>63500</xdr:rowOff>
    </xdr:from>
    <xdr:to>
      <xdr:col>6</xdr:col>
      <xdr:colOff>622300</xdr:colOff>
      <xdr:row>5</xdr:row>
      <xdr:rowOff>11579</xdr:rowOff>
    </xdr:to>
    <xdr:cxnSp macro="">
      <xdr:nvCxnSpPr>
        <xdr:cNvPr id="24" name="直線矢印コネクタ 14">
          <a:extLst>
            <a:ext uri="{FF2B5EF4-FFF2-40B4-BE49-F238E27FC236}">
              <a16:creationId xmlns:a16="http://schemas.microsoft.com/office/drawing/2014/main" id="{00000000-0008-0000-0100-000018000000}"/>
            </a:ext>
          </a:extLst>
        </xdr:cNvPr>
        <xdr:cNvCxnSpPr>
          <a:cxnSpLocks noChangeShapeType="1"/>
        </xdr:cNvCxnSpPr>
      </xdr:nvCxnSpPr>
      <xdr:spPr bwMode="auto">
        <a:xfrm flipH="1">
          <a:off x="2374902" y="939800"/>
          <a:ext cx="3213098" cy="202079"/>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635001</xdr:colOff>
      <xdr:row>1</xdr:row>
      <xdr:rowOff>25400</xdr:rowOff>
    </xdr:from>
    <xdr:to>
      <xdr:col>10</xdr:col>
      <xdr:colOff>180044</xdr:colOff>
      <xdr:row>4</xdr:row>
      <xdr:rowOff>239058</xdr:rowOff>
    </xdr:to>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5600701" y="241300"/>
          <a:ext cx="2935943" cy="874058"/>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700"/>
            </a:lnSpc>
          </a:pPr>
          <a:r>
            <a:rPr kumimoji="1" lang="ja-JP" altLang="en-US" sz="1400" b="1"/>
            <a:t>横浜市以外が保険者の軽減対象者がいる場合は、</a:t>
          </a:r>
          <a:r>
            <a:rPr kumimoji="1" lang="ja-JP" altLang="en-US" sz="1400" b="1" u="sng"/>
            <a:t>保険者ごとにシートを分けます。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142875</xdr:colOff>
      <xdr:row>12</xdr:row>
      <xdr:rowOff>238125</xdr:rowOff>
    </xdr:from>
    <xdr:to>
      <xdr:col>2</xdr:col>
      <xdr:colOff>695325</xdr:colOff>
      <xdr:row>12</xdr:row>
      <xdr:rowOff>238125</xdr:rowOff>
    </xdr:to>
    <xdr:sp macro="" textlink="">
      <xdr:nvSpPr>
        <xdr:cNvPr id="39124" name="Line 8">
          <a:extLst>
            <a:ext uri="{FF2B5EF4-FFF2-40B4-BE49-F238E27FC236}">
              <a16:creationId xmlns:a16="http://schemas.microsoft.com/office/drawing/2014/main" id="{00000000-0008-0000-0200-0000D4980000}"/>
            </a:ext>
          </a:extLst>
        </xdr:cNvPr>
        <xdr:cNvSpPr>
          <a:spLocks noChangeShapeType="1"/>
        </xdr:cNvSpPr>
      </xdr:nvSpPr>
      <xdr:spPr bwMode="auto">
        <a:xfrm>
          <a:off x="790575" y="3505200"/>
          <a:ext cx="55245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104775</xdr:colOff>
      <xdr:row>35</xdr:row>
      <xdr:rowOff>38100</xdr:rowOff>
    </xdr:from>
    <xdr:to>
      <xdr:col>5</xdr:col>
      <xdr:colOff>66675</xdr:colOff>
      <xdr:row>35</xdr:row>
      <xdr:rowOff>266700</xdr:rowOff>
    </xdr:to>
    <xdr:sp macro="" textlink="">
      <xdr:nvSpPr>
        <xdr:cNvPr id="39125" name="Rectangle 10">
          <a:extLst>
            <a:ext uri="{FF2B5EF4-FFF2-40B4-BE49-F238E27FC236}">
              <a16:creationId xmlns:a16="http://schemas.microsoft.com/office/drawing/2014/main" id="{00000000-0008-0000-0200-0000D5980000}"/>
            </a:ext>
          </a:extLst>
        </xdr:cNvPr>
        <xdr:cNvSpPr>
          <a:spLocks noChangeArrowheads="1"/>
        </xdr:cNvSpPr>
      </xdr:nvSpPr>
      <xdr:spPr bwMode="auto">
        <a:xfrm>
          <a:off x="2466975" y="10267950"/>
          <a:ext cx="600075" cy="228600"/>
        </a:xfrm>
        <a:prstGeom prst="rect">
          <a:avLst/>
        </a:prstGeom>
        <a:noFill/>
        <a:ln w="2857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104775</xdr:colOff>
      <xdr:row>35</xdr:row>
      <xdr:rowOff>66675</xdr:rowOff>
    </xdr:from>
    <xdr:to>
      <xdr:col>8</xdr:col>
      <xdr:colOff>38100</xdr:colOff>
      <xdr:row>35</xdr:row>
      <xdr:rowOff>247650</xdr:rowOff>
    </xdr:to>
    <xdr:sp macro="" textlink="">
      <xdr:nvSpPr>
        <xdr:cNvPr id="39126" name="Rectangle 11">
          <a:extLst>
            <a:ext uri="{FF2B5EF4-FFF2-40B4-BE49-F238E27FC236}">
              <a16:creationId xmlns:a16="http://schemas.microsoft.com/office/drawing/2014/main" id="{00000000-0008-0000-0200-0000D6980000}"/>
            </a:ext>
          </a:extLst>
        </xdr:cNvPr>
        <xdr:cNvSpPr>
          <a:spLocks noChangeArrowheads="1"/>
        </xdr:cNvSpPr>
      </xdr:nvSpPr>
      <xdr:spPr bwMode="auto">
        <a:xfrm>
          <a:off x="4438650" y="10296525"/>
          <a:ext cx="571500" cy="180975"/>
        </a:xfrm>
        <a:prstGeom prst="rect">
          <a:avLst/>
        </a:prstGeom>
        <a:noFill/>
        <a:ln w="2857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123825</xdr:colOff>
      <xdr:row>35</xdr:row>
      <xdr:rowOff>85725</xdr:rowOff>
    </xdr:from>
    <xdr:to>
      <xdr:col>12</xdr:col>
      <xdr:colOff>76200</xdr:colOff>
      <xdr:row>35</xdr:row>
      <xdr:rowOff>257175</xdr:rowOff>
    </xdr:to>
    <xdr:sp macro="" textlink="">
      <xdr:nvSpPr>
        <xdr:cNvPr id="39127" name="Rectangle 12">
          <a:extLst>
            <a:ext uri="{FF2B5EF4-FFF2-40B4-BE49-F238E27FC236}">
              <a16:creationId xmlns:a16="http://schemas.microsoft.com/office/drawing/2014/main" id="{00000000-0008-0000-0200-0000D7980000}"/>
            </a:ext>
          </a:extLst>
        </xdr:cNvPr>
        <xdr:cNvSpPr>
          <a:spLocks noChangeArrowheads="1"/>
        </xdr:cNvSpPr>
      </xdr:nvSpPr>
      <xdr:spPr bwMode="auto">
        <a:xfrm>
          <a:off x="7038975" y="10315575"/>
          <a:ext cx="552450" cy="171450"/>
        </a:xfrm>
        <a:prstGeom prst="rect">
          <a:avLst/>
        </a:prstGeom>
        <a:noFill/>
        <a:ln w="2857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314325</xdr:colOff>
      <xdr:row>46</xdr:row>
      <xdr:rowOff>0</xdr:rowOff>
    </xdr:from>
    <xdr:to>
      <xdr:col>17</xdr:col>
      <xdr:colOff>38100</xdr:colOff>
      <xdr:row>46</xdr:row>
      <xdr:rowOff>0</xdr:rowOff>
    </xdr:to>
    <xdr:sp macro="" textlink="">
      <xdr:nvSpPr>
        <xdr:cNvPr id="39128" name="Rectangle 13">
          <a:extLst>
            <a:ext uri="{FF2B5EF4-FFF2-40B4-BE49-F238E27FC236}">
              <a16:creationId xmlns:a16="http://schemas.microsoft.com/office/drawing/2014/main" id="{00000000-0008-0000-0200-0000D8980000}"/>
            </a:ext>
          </a:extLst>
        </xdr:cNvPr>
        <xdr:cNvSpPr>
          <a:spLocks noChangeArrowheads="1"/>
        </xdr:cNvSpPr>
      </xdr:nvSpPr>
      <xdr:spPr bwMode="auto">
        <a:xfrm>
          <a:off x="10677525" y="12363450"/>
          <a:ext cx="533400" cy="0"/>
        </a:xfrm>
        <a:prstGeom prst="rect">
          <a:avLst/>
        </a:prstGeom>
        <a:noFill/>
        <a:ln w="2857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314325</xdr:colOff>
      <xdr:row>46</xdr:row>
      <xdr:rowOff>0</xdr:rowOff>
    </xdr:from>
    <xdr:to>
      <xdr:col>18</xdr:col>
      <xdr:colOff>47625</xdr:colOff>
      <xdr:row>46</xdr:row>
      <xdr:rowOff>0</xdr:rowOff>
    </xdr:to>
    <xdr:sp macro="" textlink="">
      <xdr:nvSpPr>
        <xdr:cNvPr id="39129" name="Rectangle 14">
          <a:extLst>
            <a:ext uri="{FF2B5EF4-FFF2-40B4-BE49-F238E27FC236}">
              <a16:creationId xmlns:a16="http://schemas.microsoft.com/office/drawing/2014/main" id="{00000000-0008-0000-0200-0000D9980000}"/>
            </a:ext>
          </a:extLst>
        </xdr:cNvPr>
        <xdr:cNvSpPr>
          <a:spLocks noChangeArrowheads="1"/>
        </xdr:cNvSpPr>
      </xdr:nvSpPr>
      <xdr:spPr bwMode="auto">
        <a:xfrm>
          <a:off x="11487150" y="12363450"/>
          <a:ext cx="542925" cy="0"/>
        </a:xfrm>
        <a:prstGeom prst="rect">
          <a:avLst/>
        </a:prstGeom>
        <a:noFill/>
        <a:ln w="2857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323850</xdr:colOff>
      <xdr:row>46</xdr:row>
      <xdr:rowOff>0</xdr:rowOff>
    </xdr:from>
    <xdr:to>
      <xdr:col>19</xdr:col>
      <xdr:colOff>47625</xdr:colOff>
      <xdr:row>46</xdr:row>
      <xdr:rowOff>0</xdr:rowOff>
    </xdr:to>
    <xdr:sp macro="" textlink="">
      <xdr:nvSpPr>
        <xdr:cNvPr id="39130" name="Rectangle 15">
          <a:extLst>
            <a:ext uri="{FF2B5EF4-FFF2-40B4-BE49-F238E27FC236}">
              <a16:creationId xmlns:a16="http://schemas.microsoft.com/office/drawing/2014/main" id="{00000000-0008-0000-0200-0000DA980000}"/>
            </a:ext>
          </a:extLst>
        </xdr:cNvPr>
        <xdr:cNvSpPr>
          <a:spLocks noChangeArrowheads="1"/>
        </xdr:cNvSpPr>
      </xdr:nvSpPr>
      <xdr:spPr bwMode="auto">
        <a:xfrm>
          <a:off x="12306300" y="12363450"/>
          <a:ext cx="533400" cy="0"/>
        </a:xfrm>
        <a:prstGeom prst="rect">
          <a:avLst/>
        </a:prstGeom>
        <a:noFill/>
        <a:ln w="2857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476250</xdr:colOff>
      <xdr:row>12</xdr:row>
      <xdr:rowOff>295275</xdr:rowOff>
    </xdr:from>
    <xdr:to>
      <xdr:col>2</xdr:col>
      <xdr:colOff>523875</xdr:colOff>
      <xdr:row>15</xdr:row>
      <xdr:rowOff>295275</xdr:rowOff>
    </xdr:to>
    <xdr:sp macro="" textlink="">
      <xdr:nvSpPr>
        <xdr:cNvPr id="39131" name="Freeform 35">
          <a:extLst>
            <a:ext uri="{FF2B5EF4-FFF2-40B4-BE49-F238E27FC236}">
              <a16:creationId xmlns:a16="http://schemas.microsoft.com/office/drawing/2014/main" id="{00000000-0008-0000-0200-0000DB980000}"/>
            </a:ext>
          </a:extLst>
        </xdr:cNvPr>
        <xdr:cNvSpPr>
          <a:spLocks/>
        </xdr:cNvSpPr>
      </xdr:nvSpPr>
      <xdr:spPr bwMode="auto">
        <a:xfrm>
          <a:off x="1123950" y="3562350"/>
          <a:ext cx="47625" cy="942975"/>
        </a:xfrm>
        <a:custGeom>
          <a:avLst/>
          <a:gdLst>
            <a:gd name="T0" fmla="*/ 2147483646 w 119"/>
            <a:gd name="T1" fmla="*/ 2147483646 h 289"/>
            <a:gd name="T2" fmla="*/ 2147483646 w 119"/>
            <a:gd name="T3" fmla="*/ 2147483646 h 289"/>
            <a:gd name="T4" fmla="*/ 0 w 119"/>
            <a:gd name="T5" fmla="*/ 0 h 289"/>
            <a:gd name="T6" fmla="*/ 0 60000 65536"/>
            <a:gd name="T7" fmla="*/ 0 60000 65536"/>
            <a:gd name="T8" fmla="*/ 0 60000 65536"/>
          </a:gdLst>
          <a:ahLst/>
          <a:cxnLst>
            <a:cxn ang="T6">
              <a:pos x="T0" y="T1"/>
            </a:cxn>
            <a:cxn ang="T7">
              <a:pos x="T2" y="T3"/>
            </a:cxn>
            <a:cxn ang="T8">
              <a:pos x="T4" y="T5"/>
            </a:cxn>
          </a:cxnLst>
          <a:rect l="0" t="0" r="r" b="b"/>
          <a:pathLst>
            <a:path w="119" h="289">
              <a:moveTo>
                <a:pt x="119" y="289"/>
              </a:moveTo>
              <a:cubicBezTo>
                <a:pt x="82" y="265"/>
                <a:pt x="46" y="241"/>
                <a:pt x="26" y="193"/>
              </a:cubicBezTo>
              <a:cubicBezTo>
                <a:pt x="6" y="145"/>
                <a:pt x="3" y="31"/>
                <a:pt x="0" y="0"/>
              </a:cubicBez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876300</xdr:colOff>
      <xdr:row>33</xdr:row>
      <xdr:rowOff>123825</xdr:rowOff>
    </xdr:from>
    <xdr:to>
      <xdr:col>5</xdr:col>
      <xdr:colOff>209550</xdr:colOff>
      <xdr:row>36</xdr:row>
      <xdr:rowOff>200025</xdr:rowOff>
    </xdr:to>
    <xdr:sp macro="" textlink="">
      <xdr:nvSpPr>
        <xdr:cNvPr id="39132" name="Oval 37">
          <a:extLst>
            <a:ext uri="{FF2B5EF4-FFF2-40B4-BE49-F238E27FC236}">
              <a16:creationId xmlns:a16="http://schemas.microsoft.com/office/drawing/2014/main" id="{00000000-0008-0000-0200-0000DC980000}"/>
            </a:ext>
          </a:extLst>
        </xdr:cNvPr>
        <xdr:cNvSpPr>
          <a:spLocks noChangeArrowheads="1"/>
        </xdr:cNvSpPr>
      </xdr:nvSpPr>
      <xdr:spPr bwMode="auto">
        <a:xfrm>
          <a:off x="2305050" y="9991725"/>
          <a:ext cx="904875" cy="723900"/>
        </a:xfrm>
        <a:prstGeom prst="ellipse">
          <a:avLst/>
        </a:prstGeom>
        <a:solidFill>
          <a:srgbClr xmlns:mc="http://schemas.openxmlformats.org/markup-compatibility/2006" xmlns:a14="http://schemas.microsoft.com/office/drawing/2010/main" val="FFFFFF" mc:Ignorable="a14" a14:legacySpreadsheetColorIndex="65">
            <a:alpha val="0"/>
          </a:srgbClr>
        </a:solidFill>
        <a:ln w="19050" algn="ctr">
          <a:solidFill>
            <a:srgbClr xmlns:mc="http://schemas.openxmlformats.org/markup-compatibility/2006" xmlns:a14="http://schemas.microsoft.com/office/drawing/2010/main" val="000000" mc:Ignorable="a14" a14:legacySpreadsheetColorIndex="64"/>
          </a:solidFill>
          <a:prstDash val="dash"/>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504825</xdr:colOff>
      <xdr:row>33</xdr:row>
      <xdr:rowOff>66675</xdr:rowOff>
    </xdr:from>
    <xdr:to>
      <xdr:col>8</xdr:col>
      <xdr:colOff>209550</xdr:colOff>
      <xdr:row>36</xdr:row>
      <xdr:rowOff>228600</xdr:rowOff>
    </xdr:to>
    <xdr:sp macro="" textlink="">
      <xdr:nvSpPr>
        <xdr:cNvPr id="39133" name="Oval 38">
          <a:extLst>
            <a:ext uri="{FF2B5EF4-FFF2-40B4-BE49-F238E27FC236}">
              <a16:creationId xmlns:a16="http://schemas.microsoft.com/office/drawing/2014/main" id="{00000000-0008-0000-0200-0000DD980000}"/>
            </a:ext>
          </a:extLst>
        </xdr:cNvPr>
        <xdr:cNvSpPr>
          <a:spLocks noChangeArrowheads="1"/>
        </xdr:cNvSpPr>
      </xdr:nvSpPr>
      <xdr:spPr bwMode="auto">
        <a:xfrm>
          <a:off x="4200525" y="9934575"/>
          <a:ext cx="981075" cy="781050"/>
        </a:xfrm>
        <a:prstGeom prst="ellipse">
          <a:avLst/>
        </a:prstGeom>
        <a:solidFill>
          <a:srgbClr xmlns:mc="http://schemas.openxmlformats.org/markup-compatibility/2006" xmlns:a14="http://schemas.microsoft.com/office/drawing/2010/main" val="FFFFFF" mc:Ignorable="a14" a14:legacySpreadsheetColorIndex="65">
            <a:alpha val="0"/>
          </a:srgbClr>
        </a:solidFill>
        <a:ln w="19050" algn="ctr">
          <a:solidFill>
            <a:srgbClr xmlns:mc="http://schemas.openxmlformats.org/markup-compatibility/2006" xmlns:a14="http://schemas.microsoft.com/office/drawing/2010/main" val="000000" mc:Ignorable="a14" a14:legacySpreadsheetColorIndex="64"/>
          </a:solidFill>
          <a:prstDash val="dash"/>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619125</xdr:colOff>
      <xdr:row>33</xdr:row>
      <xdr:rowOff>66675</xdr:rowOff>
    </xdr:from>
    <xdr:to>
      <xdr:col>12</xdr:col>
      <xdr:colOff>323850</xdr:colOff>
      <xdr:row>36</xdr:row>
      <xdr:rowOff>285750</xdr:rowOff>
    </xdr:to>
    <xdr:sp macro="" textlink="">
      <xdr:nvSpPr>
        <xdr:cNvPr id="39134" name="Oval 39">
          <a:extLst>
            <a:ext uri="{FF2B5EF4-FFF2-40B4-BE49-F238E27FC236}">
              <a16:creationId xmlns:a16="http://schemas.microsoft.com/office/drawing/2014/main" id="{00000000-0008-0000-0200-0000DE980000}"/>
            </a:ext>
          </a:extLst>
        </xdr:cNvPr>
        <xdr:cNvSpPr>
          <a:spLocks noChangeArrowheads="1"/>
        </xdr:cNvSpPr>
      </xdr:nvSpPr>
      <xdr:spPr bwMode="auto">
        <a:xfrm>
          <a:off x="6877050" y="9934575"/>
          <a:ext cx="962025" cy="781050"/>
        </a:xfrm>
        <a:prstGeom prst="ellipse">
          <a:avLst/>
        </a:prstGeom>
        <a:solidFill>
          <a:srgbClr xmlns:mc="http://schemas.openxmlformats.org/markup-compatibility/2006" xmlns:a14="http://schemas.microsoft.com/office/drawing/2010/main" val="FFFFFF" mc:Ignorable="a14" a14:legacySpreadsheetColorIndex="65">
            <a:alpha val="0"/>
          </a:srgbClr>
        </a:solidFill>
        <a:ln w="19050" algn="ctr">
          <a:solidFill>
            <a:srgbClr xmlns:mc="http://schemas.openxmlformats.org/markup-compatibility/2006" xmlns:a14="http://schemas.microsoft.com/office/drawing/2010/main" val="000000" mc:Ignorable="a14" a14:legacySpreadsheetColorIndex="64"/>
          </a:solidFill>
          <a:prstDash val="dash"/>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247650</xdr:colOff>
      <xdr:row>36</xdr:row>
      <xdr:rowOff>200025</xdr:rowOff>
    </xdr:from>
    <xdr:to>
      <xdr:col>4</xdr:col>
      <xdr:colOff>476250</xdr:colOff>
      <xdr:row>46</xdr:row>
      <xdr:rowOff>0</xdr:rowOff>
    </xdr:to>
    <xdr:sp macro="" textlink="">
      <xdr:nvSpPr>
        <xdr:cNvPr id="39135" name="Line 41">
          <a:extLst>
            <a:ext uri="{FF2B5EF4-FFF2-40B4-BE49-F238E27FC236}">
              <a16:creationId xmlns:a16="http://schemas.microsoft.com/office/drawing/2014/main" id="{00000000-0008-0000-0200-0000DF980000}"/>
            </a:ext>
          </a:extLst>
        </xdr:cNvPr>
        <xdr:cNvSpPr>
          <a:spLocks noChangeShapeType="1"/>
        </xdr:cNvSpPr>
      </xdr:nvSpPr>
      <xdr:spPr bwMode="auto">
        <a:xfrm>
          <a:off x="2609850" y="10715625"/>
          <a:ext cx="228600" cy="1647825"/>
        </a:xfrm>
        <a:prstGeom prst="line">
          <a:avLst/>
        </a:prstGeom>
        <a:noFill/>
        <a:ln w="38100" cap="rnd" cmpd="dbl">
          <a:solidFill>
            <a:srgbClr xmlns:mc="http://schemas.openxmlformats.org/markup-compatibility/2006" xmlns:a14="http://schemas.microsoft.com/office/drawing/2010/main" val="000000" mc:Ignorable="a14" a14:legacySpreadsheetColorIndex="64"/>
          </a:solidFill>
          <a:prstDash val="sysDot"/>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428625</xdr:colOff>
      <xdr:row>36</xdr:row>
      <xdr:rowOff>228600</xdr:rowOff>
    </xdr:from>
    <xdr:to>
      <xdr:col>7</xdr:col>
      <xdr:colOff>171450</xdr:colOff>
      <xdr:row>46</xdr:row>
      <xdr:rowOff>0</xdr:rowOff>
    </xdr:to>
    <xdr:sp macro="" textlink="">
      <xdr:nvSpPr>
        <xdr:cNvPr id="39136" name="Line 42">
          <a:extLst>
            <a:ext uri="{FF2B5EF4-FFF2-40B4-BE49-F238E27FC236}">
              <a16:creationId xmlns:a16="http://schemas.microsoft.com/office/drawing/2014/main" id="{00000000-0008-0000-0200-0000E0980000}"/>
            </a:ext>
          </a:extLst>
        </xdr:cNvPr>
        <xdr:cNvSpPr>
          <a:spLocks noChangeShapeType="1"/>
        </xdr:cNvSpPr>
      </xdr:nvSpPr>
      <xdr:spPr bwMode="auto">
        <a:xfrm flipH="1">
          <a:off x="4124325" y="10715625"/>
          <a:ext cx="381000" cy="1647825"/>
        </a:xfrm>
        <a:prstGeom prst="line">
          <a:avLst/>
        </a:prstGeom>
        <a:noFill/>
        <a:ln w="38100" cap="rnd" cmpd="dbl">
          <a:solidFill>
            <a:srgbClr xmlns:mc="http://schemas.openxmlformats.org/markup-compatibility/2006" xmlns:a14="http://schemas.microsoft.com/office/drawing/2010/main" val="000000" mc:Ignorable="a14" a14:legacySpreadsheetColorIndex="64"/>
          </a:solidFill>
          <a:prstDash val="sysDot"/>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571500</xdr:colOff>
      <xdr:row>36</xdr:row>
      <xdr:rowOff>257175</xdr:rowOff>
    </xdr:from>
    <xdr:to>
      <xdr:col>11</xdr:col>
      <xdr:colOff>200025</xdr:colOff>
      <xdr:row>46</xdr:row>
      <xdr:rowOff>0</xdr:rowOff>
    </xdr:to>
    <xdr:sp macro="" textlink="">
      <xdr:nvSpPr>
        <xdr:cNvPr id="39137" name="Line 43">
          <a:extLst>
            <a:ext uri="{FF2B5EF4-FFF2-40B4-BE49-F238E27FC236}">
              <a16:creationId xmlns:a16="http://schemas.microsoft.com/office/drawing/2014/main" id="{00000000-0008-0000-0200-0000E1980000}"/>
            </a:ext>
          </a:extLst>
        </xdr:cNvPr>
        <xdr:cNvSpPr>
          <a:spLocks noChangeShapeType="1"/>
        </xdr:cNvSpPr>
      </xdr:nvSpPr>
      <xdr:spPr bwMode="auto">
        <a:xfrm flipH="1">
          <a:off x="4905375" y="10715625"/>
          <a:ext cx="2209800" cy="1647825"/>
        </a:xfrm>
        <a:prstGeom prst="line">
          <a:avLst/>
        </a:prstGeom>
        <a:noFill/>
        <a:ln w="38100" cap="rnd" cmpd="dbl">
          <a:solidFill>
            <a:srgbClr xmlns:mc="http://schemas.openxmlformats.org/markup-compatibility/2006" xmlns:a14="http://schemas.microsoft.com/office/drawing/2010/main" val="000000" mc:Ignorable="a14" a14:legacySpreadsheetColorIndex="64"/>
          </a:solidFill>
          <a:prstDash val="sysDot"/>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520700</xdr:colOff>
      <xdr:row>46</xdr:row>
      <xdr:rowOff>66675</xdr:rowOff>
    </xdr:from>
    <xdr:to>
      <xdr:col>9</xdr:col>
      <xdr:colOff>647699</xdr:colOff>
      <xdr:row>50</xdr:row>
      <xdr:rowOff>63500</xdr:rowOff>
    </xdr:to>
    <xdr:sp macro="" textlink="">
      <xdr:nvSpPr>
        <xdr:cNvPr id="31788" name="Text Box 44">
          <a:extLst>
            <a:ext uri="{FF2B5EF4-FFF2-40B4-BE49-F238E27FC236}">
              <a16:creationId xmlns:a16="http://schemas.microsoft.com/office/drawing/2014/main" id="{00000000-0008-0000-0200-00002C7C0000}"/>
            </a:ext>
          </a:extLst>
        </xdr:cNvPr>
        <xdr:cNvSpPr txBox="1">
          <a:spLocks noChangeArrowheads="1"/>
        </xdr:cNvSpPr>
      </xdr:nvSpPr>
      <xdr:spPr bwMode="auto">
        <a:xfrm>
          <a:off x="1968500" y="12563475"/>
          <a:ext cx="4305299" cy="708025"/>
        </a:xfrm>
        <a:prstGeom prst="rect">
          <a:avLst/>
        </a:prstGeom>
        <a:solidFill>
          <a:srgbClr val="FFFFFF"/>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ctr" upright="1"/>
        <a:lstStyle/>
        <a:p>
          <a:pPr algn="ctr" rtl="0">
            <a:lnSpc>
              <a:spcPts val="1900"/>
            </a:lnSpc>
            <a:defRPr sz="1000"/>
          </a:pPr>
          <a:r>
            <a:rPr lang="ja-JP" altLang="en-US" sz="1600" b="1" i="0" u="none" strike="noStrike" baseline="0">
              <a:solidFill>
                <a:srgbClr val="000000"/>
              </a:solidFill>
              <a:latin typeface="ＭＳ 明朝"/>
              <a:ea typeface="ＭＳ 明朝"/>
            </a:rPr>
            <a:t>第２号様式の</a:t>
          </a:r>
          <a:r>
            <a:rPr lang="en-US" altLang="ja-JP" sz="1600" b="1" i="0" u="none" strike="noStrike" baseline="0">
              <a:solidFill>
                <a:srgbClr val="000000"/>
              </a:solidFill>
              <a:latin typeface="ＭＳ 明朝"/>
              <a:ea typeface="ＭＳ 明朝"/>
            </a:rPr>
            <a:t>15</a:t>
          </a:r>
        </a:p>
        <a:p>
          <a:pPr algn="ctr" rtl="0">
            <a:lnSpc>
              <a:spcPts val="1900"/>
            </a:lnSpc>
            <a:defRPr sz="1000"/>
          </a:pPr>
          <a:r>
            <a:rPr lang="ja-JP" altLang="en-US" sz="1600" b="1" i="0" u="none" strike="noStrike" baseline="0">
              <a:solidFill>
                <a:srgbClr val="000000"/>
              </a:solidFill>
              <a:latin typeface="ＭＳ 明朝"/>
              <a:ea typeface="ＭＳ 明朝"/>
            </a:rPr>
            <a:t>Ｂ４、Ｂ５、Ｂ６に同じ数字が入ります</a:t>
          </a:r>
        </a:p>
      </xdr:txBody>
    </xdr:sp>
    <xdr:clientData/>
  </xdr:twoCellAnchor>
  <xdr:twoCellAnchor>
    <xdr:from>
      <xdr:col>19</xdr:col>
      <xdr:colOff>266700</xdr:colOff>
      <xdr:row>46</xdr:row>
      <xdr:rowOff>0</xdr:rowOff>
    </xdr:from>
    <xdr:to>
      <xdr:col>21</xdr:col>
      <xdr:colOff>742950</xdr:colOff>
      <xdr:row>46</xdr:row>
      <xdr:rowOff>0</xdr:rowOff>
    </xdr:to>
    <xdr:sp macro="" textlink="">
      <xdr:nvSpPr>
        <xdr:cNvPr id="39139" name="Rectangle 45">
          <a:extLst>
            <a:ext uri="{FF2B5EF4-FFF2-40B4-BE49-F238E27FC236}">
              <a16:creationId xmlns:a16="http://schemas.microsoft.com/office/drawing/2014/main" id="{00000000-0008-0000-0200-0000E3980000}"/>
            </a:ext>
          </a:extLst>
        </xdr:cNvPr>
        <xdr:cNvSpPr>
          <a:spLocks noChangeArrowheads="1"/>
        </xdr:cNvSpPr>
      </xdr:nvSpPr>
      <xdr:spPr bwMode="auto">
        <a:xfrm>
          <a:off x="13058775" y="12363450"/>
          <a:ext cx="2095500" cy="0"/>
        </a:xfrm>
        <a:prstGeom prst="rect">
          <a:avLst/>
        </a:prstGeom>
        <a:solidFill>
          <a:srgbClr val="FFFFFF">
            <a:alpha val="0"/>
          </a:srgbClr>
        </a:solidFill>
        <a:ln w="22225" algn="ctr">
          <a:solidFill>
            <a:srgbClr xmlns:mc="http://schemas.openxmlformats.org/markup-compatibility/2006" xmlns:a14="http://schemas.microsoft.com/office/drawing/2010/main" val="000000" mc:Ignorable="a14" a14:legacySpreadsheetColorIndex="64"/>
          </a:solidFill>
          <a:prstDash val="sysDot"/>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47625</xdr:colOff>
      <xdr:row>10</xdr:row>
      <xdr:rowOff>219075</xdr:rowOff>
    </xdr:from>
    <xdr:to>
      <xdr:col>23</xdr:col>
      <xdr:colOff>647700</xdr:colOff>
      <xdr:row>13</xdr:row>
      <xdr:rowOff>25400</xdr:rowOff>
    </xdr:to>
    <xdr:sp macro="" textlink="">
      <xdr:nvSpPr>
        <xdr:cNvPr id="31791" name="Text Box 47">
          <a:extLst>
            <a:ext uri="{FF2B5EF4-FFF2-40B4-BE49-F238E27FC236}">
              <a16:creationId xmlns:a16="http://schemas.microsoft.com/office/drawing/2014/main" id="{00000000-0008-0000-0200-00002F7C0000}"/>
            </a:ext>
          </a:extLst>
        </xdr:cNvPr>
        <xdr:cNvSpPr txBox="1">
          <a:spLocks noChangeArrowheads="1"/>
        </xdr:cNvSpPr>
      </xdr:nvSpPr>
      <xdr:spPr bwMode="auto">
        <a:xfrm>
          <a:off x="15300325" y="2873375"/>
          <a:ext cx="1285875" cy="758825"/>
        </a:xfrm>
        <a:prstGeom prst="rect">
          <a:avLst/>
        </a:prstGeom>
        <a:solidFill>
          <a:srgbClr val="FFFFFF"/>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第２号様式の</a:t>
          </a:r>
          <a:r>
            <a:rPr lang="en-US" altLang="ja-JP" sz="1100" b="0" i="0" u="none" strike="noStrike" baseline="0">
              <a:solidFill>
                <a:srgbClr val="000000"/>
              </a:solidFill>
              <a:latin typeface="ＭＳ 明朝"/>
              <a:ea typeface="ＭＳ 明朝"/>
            </a:rPr>
            <a:t>15</a:t>
          </a:r>
        </a:p>
        <a:p>
          <a:pPr algn="l" rtl="0">
            <a:defRPr sz="1000"/>
          </a:pPr>
          <a:r>
            <a:rPr lang="ja-JP" altLang="en-US" sz="1100" b="0" i="0" u="none" strike="noStrike" baseline="0">
              <a:solidFill>
                <a:srgbClr val="000000"/>
              </a:solidFill>
              <a:latin typeface="ＭＳ 明朝"/>
              <a:ea typeface="ＭＳ 明朝"/>
            </a:rPr>
            <a:t>Ｈ４～６と同じ数字が入ります</a:t>
          </a:r>
        </a:p>
        <a:p>
          <a:pPr algn="l" rtl="0">
            <a:lnSpc>
              <a:spcPts val="900"/>
            </a:lnSpc>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16</xdr:col>
      <xdr:colOff>314325</xdr:colOff>
      <xdr:row>10</xdr:row>
      <xdr:rowOff>66675</xdr:rowOff>
    </xdr:from>
    <xdr:to>
      <xdr:col>17</xdr:col>
      <xdr:colOff>38100</xdr:colOff>
      <xdr:row>10</xdr:row>
      <xdr:rowOff>228600</xdr:rowOff>
    </xdr:to>
    <xdr:sp macro="" textlink="">
      <xdr:nvSpPr>
        <xdr:cNvPr id="39141" name="Rectangle 48">
          <a:extLst>
            <a:ext uri="{FF2B5EF4-FFF2-40B4-BE49-F238E27FC236}">
              <a16:creationId xmlns:a16="http://schemas.microsoft.com/office/drawing/2014/main" id="{00000000-0008-0000-0200-0000E5980000}"/>
            </a:ext>
          </a:extLst>
        </xdr:cNvPr>
        <xdr:cNvSpPr>
          <a:spLocks noChangeArrowheads="1"/>
        </xdr:cNvSpPr>
      </xdr:nvSpPr>
      <xdr:spPr bwMode="auto">
        <a:xfrm>
          <a:off x="10677525" y="2676525"/>
          <a:ext cx="533400" cy="161925"/>
        </a:xfrm>
        <a:prstGeom prst="rect">
          <a:avLst/>
        </a:prstGeom>
        <a:noFill/>
        <a:ln w="2857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314325</xdr:colOff>
      <xdr:row>10</xdr:row>
      <xdr:rowOff>66675</xdr:rowOff>
    </xdr:from>
    <xdr:to>
      <xdr:col>18</xdr:col>
      <xdr:colOff>47625</xdr:colOff>
      <xdr:row>10</xdr:row>
      <xdr:rowOff>219075</xdr:rowOff>
    </xdr:to>
    <xdr:sp macro="" textlink="">
      <xdr:nvSpPr>
        <xdr:cNvPr id="39142" name="Rectangle 49">
          <a:extLst>
            <a:ext uri="{FF2B5EF4-FFF2-40B4-BE49-F238E27FC236}">
              <a16:creationId xmlns:a16="http://schemas.microsoft.com/office/drawing/2014/main" id="{00000000-0008-0000-0200-0000E6980000}"/>
            </a:ext>
          </a:extLst>
        </xdr:cNvPr>
        <xdr:cNvSpPr>
          <a:spLocks noChangeArrowheads="1"/>
        </xdr:cNvSpPr>
      </xdr:nvSpPr>
      <xdr:spPr bwMode="auto">
        <a:xfrm>
          <a:off x="11487150" y="2676525"/>
          <a:ext cx="542925" cy="152400"/>
        </a:xfrm>
        <a:prstGeom prst="rect">
          <a:avLst/>
        </a:prstGeom>
        <a:noFill/>
        <a:ln w="2857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323850</xdr:colOff>
      <xdr:row>10</xdr:row>
      <xdr:rowOff>57150</xdr:rowOff>
    </xdr:from>
    <xdr:to>
      <xdr:col>19</xdr:col>
      <xdr:colOff>47625</xdr:colOff>
      <xdr:row>10</xdr:row>
      <xdr:rowOff>219075</xdr:rowOff>
    </xdr:to>
    <xdr:sp macro="" textlink="">
      <xdr:nvSpPr>
        <xdr:cNvPr id="39143" name="Rectangle 50">
          <a:extLst>
            <a:ext uri="{FF2B5EF4-FFF2-40B4-BE49-F238E27FC236}">
              <a16:creationId xmlns:a16="http://schemas.microsoft.com/office/drawing/2014/main" id="{00000000-0008-0000-0200-0000E7980000}"/>
            </a:ext>
          </a:extLst>
        </xdr:cNvPr>
        <xdr:cNvSpPr>
          <a:spLocks noChangeArrowheads="1"/>
        </xdr:cNvSpPr>
      </xdr:nvSpPr>
      <xdr:spPr bwMode="auto">
        <a:xfrm>
          <a:off x="12306300" y="2667000"/>
          <a:ext cx="533400" cy="161925"/>
        </a:xfrm>
        <a:prstGeom prst="rect">
          <a:avLst/>
        </a:prstGeom>
        <a:noFill/>
        <a:ln w="2857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266700</xdr:colOff>
      <xdr:row>10</xdr:row>
      <xdr:rowOff>57150</xdr:rowOff>
    </xdr:from>
    <xdr:to>
      <xdr:col>21</xdr:col>
      <xdr:colOff>742950</xdr:colOff>
      <xdr:row>11</xdr:row>
      <xdr:rowOff>66675</xdr:rowOff>
    </xdr:to>
    <xdr:sp macro="" textlink="">
      <xdr:nvSpPr>
        <xdr:cNvPr id="39144" name="Rectangle 51">
          <a:extLst>
            <a:ext uri="{FF2B5EF4-FFF2-40B4-BE49-F238E27FC236}">
              <a16:creationId xmlns:a16="http://schemas.microsoft.com/office/drawing/2014/main" id="{00000000-0008-0000-0200-0000E8980000}"/>
            </a:ext>
          </a:extLst>
        </xdr:cNvPr>
        <xdr:cNvSpPr>
          <a:spLocks noChangeArrowheads="1"/>
        </xdr:cNvSpPr>
      </xdr:nvSpPr>
      <xdr:spPr bwMode="auto">
        <a:xfrm>
          <a:off x="13058775" y="2667000"/>
          <a:ext cx="2095500" cy="352425"/>
        </a:xfrm>
        <a:prstGeom prst="rect">
          <a:avLst/>
        </a:prstGeom>
        <a:solidFill>
          <a:srgbClr val="FFFFFF">
            <a:alpha val="0"/>
          </a:srgbClr>
        </a:solidFill>
        <a:ln w="22225" algn="ctr">
          <a:solidFill>
            <a:srgbClr xmlns:mc="http://schemas.openxmlformats.org/markup-compatibility/2006" xmlns:a14="http://schemas.microsoft.com/office/drawing/2010/main" val="000000" mc:Ignorable="a14" a14:legacySpreadsheetColorIndex="64"/>
          </a:solidFill>
          <a:prstDash val="sysDot"/>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742950</xdr:colOff>
      <xdr:row>10</xdr:row>
      <xdr:rowOff>104775</xdr:rowOff>
    </xdr:from>
    <xdr:to>
      <xdr:col>22</xdr:col>
      <xdr:colOff>238125</xdr:colOff>
      <xdr:row>10</xdr:row>
      <xdr:rowOff>142875</xdr:rowOff>
    </xdr:to>
    <xdr:sp macro="" textlink="">
      <xdr:nvSpPr>
        <xdr:cNvPr id="39145" name="Freeform 52">
          <a:extLst>
            <a:ext uri="{FF2B5EF4-FFF2-40B4-BE49-F238E27FC236}">
              <a16:creationId xmlns:a16="http://schemas.microsoft.com/office/drawing/2014/main" id="{00000000-0008-0000-0200-0000E9980000}"/>
            </a:ext>
          </a:extLst>
        </xdr:cNvPr>
        <xdr:cNvSpPr>
          <a:spLocks/>
        </xdr:cNvSpPr>
      </xdr:nvSpPr>
      <xdr:spPr bwMode="auto">
        <a:xfrm>
          <a:off x="15154275" y="2714625"/>
          <a:ext cx="304800" cy="38100"/>
        </a:xfrm>
        <a:custGeom>
          <a:avLst/>
          <a:gdLst>
            <a:gd name="T0" fmla="*/ 0 w 32"/>
            <a:gd name="T1" fmla="*/ 0 h 4"/>
            <a:gd name="T2" fmla="*/ 2147483646 w 32"/>
            <a:gd name="T3" fmla="*/ 2147483646 h 4"/>
            <a:gd name="T4" fmla="*/ 0 60000 65536"/>
            <a:gd name="T5" fmla="*/ 0 60000 65536"/>
          </a:gdLst>
          <a:ahLst/>
          <a:cxnLst>
            <a:cxn ang="T4">
              <a:pos x="T0" y="T1"/>
            </a:cxn>
            <a:cxn ang="T5">
              <a:pos x="T2" y="T3"/>
            </a:cxn>
          </a:cxnLst>
          <a:rect l="0" t="0" r="r" b="b"/>
          <a:pathLst>
            <a:path w="32" h="4">
              <a:moveTo>
                <a:pt x="0" y="0"/>
              </a:moveTo>
              <a:lnTo>
                <a:pt x="32" y="4"/>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533400</xdr:colOff>
      <xdr:row>10</xdr:row>
      <xdr:rowOff>180975</xdr:rowOff>
    </xdr:from>
    <xdr:to>
      <xdr:col>16</xdr:col>
      <xdr:colOff>314325</xdr:colOff>
      <xdr:row>35</xdr:row>
      <xdr:rowOff>38100</xdr:rowOff>
    </xdr:to>
    <xdr:sp macro="" textlink="">
      <xdr:nvSpPr>
        <xdr:cNvPr id="39146" name="Line 54">
          <a:extLst>
            <a:ext uri="{FF2B5EF4-FFF2-40B4-BE49-F238E27FC236}">
              <a16:creationId xmlns:a16="http://schemas.microsoft.com/office/drawing/2014/main" id="{00000000-0008-0000-0200-0000EA980000}"/>
            </a:ext>
          </a:extLst>
        </xdr:cNvPr>
        <xdr:cNvSpPr>
          <a:spLocks noChangeShapeType="1"/>
        </xdr:cNvSpPr>
      </xdr:nvSpPr>
      <xdr:spPr bwMode="auto">
        <a:xfrm flipV="1">
          <a:off x="2895600" y="2790825"/>
          <a:ext cx="7781925" cy="7477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9525</xdr:colOff>
      <xdr:row>10</xdr:row>
      <xdr:rowOff>257175</xdr:rowOff>
    </xdr:from>
    <xdr:to>
      <xdr:col>17</xdr:col>
      <xdr:colOff>447675</xdr:colOff>
      <xdr:row>35</xdr:row>
      <xdr:rowOff>85725</xdr:rowOff>
    </xdr:to>
    <xdr:sp macro="" textlink="">
      <xdr:nvSpPr>
        <xdr:cNvPr id="39147" name="Line 55">
          <a:extLst>
            <a:ext uri="{FF2B5EF4-FFF2-40B4-BE49-F238E27FC236}">
              <a16:creationId xmlns:a16="http://schemas.microsoft.com/office/drawing/2014/main" id="{00000000-0008-0000-0200-0000EB980000}"/>
            </a:ext>
          </a:extLst>
        </xdr:cNvPr>
        <xdr:cNvSpPr>
          <a:spLocks noChangeShapeType="1"/>
        </xdr:cNvSpPr>
      </xdr:nvSpPr>
      <xdr:spPr bwMode="auto">
        <a:xfrm flipV="1">
          <a:off x="4981575" y="2867025"/>
          <a:ext cx="6638925" cy="7448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38100</xdr:colOff>
      <xdr:row>10</xdr:row>
      <xdr:rowOff>228600</xdr:rowOff>
    </xdr:from>
    <xdr:to>
      <xdr:col>18</xdr:col>
      <xdr:colOff>638175</xdr:colOff>
      <xdr:row>35</xdr:row>
      <xdr:rowOff>114300</xdr:rowOff>
    </xdr:to>
    <xdr:sp macro="" textlink="">
      <xdr:nvSpPr>
        <xdr:cNvPr id="39148" name="Line 56">
          <a:extLst>
            <a:ext uri="{FF2B5EF4-FFF2-40B4-BE49-F238E27FC236}">
              <a16:creationId xmlns:a16="http://schemas.microsoft.com/office/drawing/2014/main" id="{00000000-0008-0000-0200-0000EC980000}"/>
            </a:ext>
          </a:extLst>
        </xdr:cNvPr>
        <xdr:cNvSpPr>
          <a:spLocks noChangeShapeType="1"/>
        </xdr:cNvSpPr>
      </xdr:nvSpPr>
      <xdr:spPr bwMode="auto">
        <a:xfrm flipV="1">
          <a:off x="7553325" y="2838450"/>
          <a:ext cx="5067300" cy="7505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723900</xdr:colOff>
      <xdr:row>12</xdr:row>
      <xdr:rowOff>215900</xdr:rowOff>
    </xdr:from>
    <xdr:to>
      <xdr:col>20</xdr:col>
      <xdr:colOff>177800</xdr:colOff>
      <xdr:row>15</xdr:row>
      <xdr:rowOff>12700</xdr:rowOff>
    </xdr:to>
    <xdr:sp macro="" textlink="">
      <xdr:nvSpPr>
        <xdr:cNvPr id="30" name="Text Box 47">
          <a:extLst>
            <a:ext uri="{FF2B5EF4-FFF2-40B4-BE49-F238E27FC236}">
              <a16:creationId xmlns:a16="http://schemas.microsoft.com/office/drawing/2014/main" id="{00000000-0008-0000-0200-00001E000000}"/>
            </a:ext>
          </a:extLst>
        </xdr:cNvPr>
        <xdr:cNvSpPr txBox="1">
          <a:spLocks noChangeArrowheads="1"/>
        </xdr:cNvSpPr>
      </xdr:nvSpPr>
      <xdr:spPr bwMode="auto">
        <a:xfrm>
          <a:off x="10312400" y="3505200"/>
          <a:ext cx="3492500" cy="74930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ctr" upright="1"/>
        <a:lstStyle/>
        <a:p>
          <a:pPr algn="ctr" rtl="0">
            <a:lnSpc>
              <a:spcPts val="1900"/>
            </a:lnSpc>
            <a:defRPr sz="1000"/>
          </a:pPr>
          <a:r>
            <a:rPr lang="ja-JP" altLang="en-US" sz="1600" b="1" i="0" u="none" strike="noStrike" baseline="0">
              <a:solidFill>
                <a:srgbClr val="000000"/>
              </a:solidFill>
              <a:latin typeface="ＭＳ 明朝"/>
              <a:ea typeface="ＭＳ 明朝"/>
            </a:rPr>
            <a:t>第２号様式の</a:t>
          </a:r>
          <a:r>
            <a:rPr lang="en-US" altLang="ja-JP" sz="1600" b="1" i="0" u="none" strike="noStrike" baseline="0">
              <a:solidFill>
                <a:srgbClr val="000000"/>
              </a:solidFill>
              <a:latin typeface="ＭＳ 明朝"/>
              <a:ea typeface="ＭＳ 明朝"/>
            </a:rPr>
            <a:t>10</a:t>
          </a:r>
        </a:p>
        <a:p>
          <a:pPr algn="ctr" rtl="0">
            <a:lnSpc>
              <a:spcPts val="1900"/>
            </a:lnSpc>
            <a:defRPr sz="1000"/>
          </a:pPr>
          <a:r>
            <a:rPr lang="ja-JP" altLang="en-US" sz="1600" b="1" i="0" u="none" strike="noStrike" baseline="0">
              <a:solidFill>
                <a:srgbClr val="000000"/>
              </a:solidFill>
              <a:latin typeface="ＭＳ 明朝"/>
              <a:ea typeface="ＭＳ 明朝"/>
            </a:rPr>
            <a:t>Ａ１、Ｂ１、Ｃ１に転記します</a:t>
          </a:r>
        </a:p>
      </xdr:txBody>
    </xdr:sp>
    <xdr:clientData/>
  </xdr:twoCellAnchor>
  <xdr:twoCellAnchor>
    <xdr:from>
      <xdr:col>0</xdr:col>
      <xdr:colOff>0</xdr:colOff>
      <xdr:row>16</xdr:row>
      <xdr:rowOff>40822</xdr:rowOff>
    </xdr:from>
    <xdr:to>
      <xdr:col>5</xdr:col>
      <xdr:colOff>312964</xdr:colOff>
      <xdr:row>21</xdr:row>
      <xdr:rowOff>95250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0" y="4544786"/>
          <a:ext cx="3320143" cy="161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700"/>
            </a:lnSpc>
          </a:pPr>
          <a:r>
            <a:rPr kumimoji="1" lang="ja-JP" altLang="ja-JP" sz="1400" b="1" u="sng">
              <a:solidFill>
                <a:schemeClr val="dk1"/>
              </a:solidFill>
              <a:effectLst/>
              <a:latin typeface="+mn-lt"/>
              <a:ea typeface="+mn-ea"/>
              <a:cs typeface="+mn-cs"/>
            </a:rPr>
            <a:t>平成</a:t>
          </a:r>
          <a:r>
            <a:rPr kumimoji="1" lang="en-US" altLang="ja-JP" sz="1400" b="1" u="sng">
              <a:solidFill>
                <a:schemeClr val="dk1"/>
              </a:solidFill>
              <a:effectLst/>
              <a:latin typeface="+mn-lt"/>
              <a:ea typeface="+mn-ea"/>
              <a:cs typeface="+mn-cs"/>
            </a:rPr>
            <a:t>29</a:t>
          </a:r>
          <a:r>
            <a:rPr kumimoji="1" lang="ja-JP" altLang="ja-JP" sz="1400" b="1" u="sng">
              <a:solidFill>
                <a:schemeClr val="dk1"/>
              </a:solidFill>
              <a:effectLst/>
              <a:latin typeface="+mn-lt"/>
              <a:ea typeface="+mn-ea"/>
              <a:cs typeface="+mn-cs"/>
            </a:rPr>
            <a:t>年</a:t>
          </a:r>
          <a:r>
            <a:rPr kumimoji="1" lang="en-US" altLang="ja-JP" sz="1400" b="1" u="sng">
              <a:solidFill>
                <a:schemeClr val="dk1"/>
              </a:solidFill>
              <a:effectLst/>
              <a:latin typeface="+mn-lt"/>
              <a:ea typeface="+mn-ea"/>
              <a:cs typeface="+mn-cs"/>
            </a:rPr>
            <a:t>12</a:t>
          </a:r>
          <a:r>
            <a:rPr kumimoji="1" lang="ja-JP" altLang="ja-JP" sz="1400" b="1" u="sng">
              <a:solidFill>
                <a:schemeClr val="dk1"/>
              </a:solidFill>
              <a:effectLst/>
              <a:latin typeface="+mn-lt"/>
              <a:ea typeface="+mn-ea"/>
              <a:cs typeface="+mn-cs"/>
            </a:rPr>
            <a:t>月以降に発行している確認証には、「確認番号」の記載がありません。</a:t>
          </a:r>
          <a:endParaRPr lang="ja-JP" altLang="ja-JP" sz="1400" b="1">
            <a:effectLst/>
          </a:endParaRPr>
        </a:p>
        <a:p>
          <a:pPr>
            <a:lnSpc>
              <a:spcPts val="1700"/>
            </a:lnSpc>
          </a:pPr>
          <a:r>
            <a:rPr kumimoji="1" lang="ja-JP" altLang="ja-JP" sz="1400" b="1" u="sng">
              <a:solidFill>
                <a:schemeClr val="dk1"/>
              </a:solidFill>
              <a:effectLst/>
              <a:latin typeface="+mn-lt"/>
              <a:ea typeface="+mn-ea"/>
              <a:cs typeface="+mn-cs"/>
            </a:rPr>
            <a:t>被保険者番号の頭の０を全て除いた番号が「確認番号」ですので、ご記入をお願いします。</a:t>
          </a:r>
          <a:endParaRPr lang="ja-JP" altLang="ja-JP" sz="1400" b="1">
            <a:effectLst/>
          </a:endParaRPr>
        </a:p>
        <a:p>
          <a:pPr>
            <a:lnSpc>
              <a:spcPts val="1600"/>
            </a:lnSpc>
          </a:pPr>
          <a:r>
            <a:rPr kumimoji="1" lang="ja-JP" altLang="ja-JP" sz="1400">
              <a:solidFill>
                <a:schemeClr val="dk1"/>
              </a:solidFill>
              <a:effectLst/>
              <a:latin typeface="+mn-lt"/>
              <a:ea typeface="+mn-ea"/>
              <a:cs typeface="+mn-cs"/>
            </a:rPr>
            <a:t>（例）被保険者番号が「</a:t>
          </a:r>
          <a:r>
            <a:rPr kumimoji="1" lang="en-US" altLang="ja-JP" sz="1400">
              <a:solidFill>
                <a:schemeClr val="dk1"/>
              </a:solidFill>
              <a:effectLst/>
              <a:latin typeface="+mn-lt"/>
              <a:ea typeface="+mn-ea"/>
              <a:cs typeface="+mn-cs"/>
            </a:rPr>
            <a:t>0001234567</a:t>
          </a:r>
          <a:r>
            <a:rPr kumimoji="1" lang="ja-JP" altLang="ja-JP" sz="1400">
              <a:solidFill>
                <a:schemeClr val="dk1"/>
              </a:solidFill>
              <a:effectLst/>
              <a:latin typeface="+mn-lt"/>
              <a:ea typeface="+mn-ea"/>
              <a:cs typeface="+mn-cs"/>
            </a:rPr>
            <a:t>」であれば、確認番号は「</a:t>
          </a:r>
          <a:r>
            <a:rPr kumimoji="1" lang="en-US" altLang="ja-JP" sz="1400">
              <a:solidFill>
                <a:schemeClr val="dk1"/>
              </a:solidFill>
              <a:effectLst/>
              <a:latin typeface="+mn-lt"/>
              <a:ea typeface="+mn-ea"/>
              <a:cs typeface="+mn-cs"/>
            </a:rPr>
            <a:t>1234567</a:t>
          </a:r>
          <a:r>
            <a:rPr kumimoji="1" lang="ja-JP" altLang="ja-JP" sz="1400">
              <a:solidFill>
                <a:schemeClr val="dk1"/>
              </a:solidFill>
              <a:effectLst/>
              <a:latin typeface="+mn-lt"/>
              <a:ea typeface="+mn-ea"/>
              <a:cs typeface="+mn-cs"/>
            </a:rPr>
            <a:t>」です。</a:t>
          </a:r>
          <a:endParaRPr lang="ja-JP" altLang="ja-JP" sz="1400">
            <a:effectLst/>
          </a:endParaRPr>
        </a:p>
        <a:p>
          <a:pPr>
            <a:lnSpc>
              <a:spcPts val="1200"/>
            </a:lnSpc>
          </a:pPr>
          <a:endParaRPr kumimoji="1" lang="ja-JP" altLang="en-US" sz="1100"/>
        </a:p>
      </xdr:txBody>
    </xdr:sp>
    <xdr:clientData/>
  </xdr:twoCellAnchor>
  <xdr:twoCellAnchor>
    <xdr:from>
      <xdr:col>0</xdr:col>
      <xdr:colOff>266700</xdr:colOff>
      <xdr:row>3</xdr:row>
      <xdr:rowOff>114300</xdr:rowOff>
    </xdr:from>
    <xdr:to>
      <xdr:col>4</xdr:col>
      <xdr:colOff>50800</xdr:colOff>
      <xdr:row>5</xdr:row>
      <xdr:rowOff>70223</xdr:rowOff>
    </xdr:to>
    <xdr:sp macro="" textlink="">
      <xdr:nvSpPr>
        <xdr:cNvPr id="33" name="角丸四角形 34">
          <a:extLst>
            <a:ext uri="{FF2B5EF4-FFF2-40B4-BE49-F238E27FC236}">
              <a16:creationId xmlns:a16="http://schemas.microsoft.com/office/drawing/2014/main" id="{00000000-0008-0000-0200-000021000000}"/>
            </a:ext>
          </a:extLst>
        </xdr:cNvPr>
        <xdr:cNvSpPr>
          <a:spLocks noChangeArrowheads="1"/>
        </xdr:cNvSpPr>
      </xdr:nvSpPr>
      <xdr:spPr bwMode="auto">
        <a:xfrm>
          <a:off x="266700" y="723900"/>
          <a:ext cx="2171700" cy="387723"/>
        </a:xfrm>
        <a:prstGeom prst="roundRect">
          <a:avLst>
            <a:gd name="adj" fmla="val 16667"/>
          </a:avLst>
        </a:prstGeom>
        <a:noFill/>
        <a:ln w="285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63501</xdr:colOff>
      <xdr:row>3</xdr:row>
      <xdr:rowOff>101600</xdr:rowOff>
    </xdr:from>
    <xdr:to>
      <xdr:col>9</xdr:col>
      <xdr:colOff>190500</xdr:colOff>
      <xdr:row>4</xdr:row>
      <xdr:rowOff>106829</xdr:rowOff>
    </xdr:to>
    <xdr:cxnSp macro="">
      <xdr:nvCxnSpPr>
        <xdr:cNvPr id="35" name="直線矢印コネクタ 35">
          <a:extLst>
            <a:ext uri="{FF2B5EF4-FFF2-40B4-BE49-F238E27FC236}">
              <a16:creationId xmlns:a16="http://schemas.microsoft.com/office/drawing/2014/main" id="{00000000-0008-0000-0200-000023000000}"/>
            </a:ext>
          </a:extLst>
        </xdr:cNvPr>
        <xdr:cNvCxnSpPr>
          <a:cxnSpLocks noChangeShapeType="1"/>
        </xdr:cNvCxnSpPr>
      </xdr:nvCxnSpPr>
      <xdr:spPr bwMode="auto">
        <a:xfrm flipH="1">
          <a:off x="2451101" y="711200"/>
          <a:ext cx="3365499" cy="259229"/>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152400</xdr:colOff>
      <xdr:row>0</xdr:row>
      <xdr:rowOff>101600</xdr:rowOff>
    </xdr:from>
    <xdr:to>
      <xdr:col>13</xdr:col>
      <xdr:colOff>516698</xdr:colOff>
      <xdr:row>4</xdr:row>
      <xdr:rowOff>122091</xdr:rowOff>
    </xdr:to>
    <xdr:sp macro="" textlink="">
      <xdr:nvSpPr>
        <xdr:cNvPr id="36" name="テキスト ボックス 35">
          <a:extLst>
            <a:ext uri="{FF2B5EF4-FFF2-40B4-BE49-F238E27FC236}">
              <a16:creationId xmlns:a16="http://schemas.microsoft.com/office/drawing/2014/main" id="{00000000-0008-0000-0200-000024000000}"/>
            </a:ext>
          </a:extLst>
        </xdr:cNvPr>
        <xdr:cNvSpPr txBox="1"/>
      </xdr:nvSpPr>
      <xdr:spPr>
        <a:xfrm>
          <a:off x="5778500" y="101600"/>
          <a:ext cx="2955098" cy="884091"/>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700"/>
            </a:lnSpc>
          </a:pPr>
          <a:r>
            <a:rPr kumimoji="1" lang="ja-JP" altLang="en-US" sz="1400" b="1"/>
            <a:t>横浜市以外が保険者の軽減対象者がいる場合は、</a:t>
          </a:r>
          <a:r>
            <a:rPr kumimoji="1" lang="ja-JP" altLang="en-US" sz="1400" b="1" u="sng"/>
            <a:t>保険者ごとにシートを分けます。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11206</xdr:colOff>
      <xdr:row>1</xdr:row>
      <xdr:rowOff>33618</xdr:rowOff>
    </xdr:from>
    <xdr:to>
      <xdr:col>5</xdr:col>
      <xdr:colOff>276545</xdr:colOff>
      <xdr:row>5</xdr:row>
      <xdr:rowOff>67715</xdr:rowOff>
    </xdr:to>
    <xdr:sp macro="" textlink="">
      <xdr:nvSpPr>
        <xdr:cNvPr id="3" name="Text Box 1">
          <a:extLst>
            <a:ext uri="{FF2B5EF4-FFF2-40B4-BE49-F238E27FC236}">
              <a16:creationId xmlns:a16="http://schemas.microsoft.com/office/drawing/2014/main" id="{00000000-0008-0000-0300-000003000000}"/>
            </a:ext>
          </a:extLst>
        </xdr:cNvPr>
        <xdr:cNvSpPr txBox="1">
          <a:spLocks noChangeArrowheads="1"/>
        </xdr:cNvSpPr>
      </xdr:nvSpPr>
      <xdr:spPr bwMode="auto">
        <a:xfrm>
          <a:off x="1882588" y="224118"/>
          <a:ext cx="3122839" cy="840921"/>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FF0000"/>
              </a:solidFill>
              <a:latin typeface="ＭＳ 明朝"/>
              <a:ea typeface="ＭＳ 明朝"/>
            </a:rPr>
            <a:t>全利用者（軽減対象外含む）</a:t>
          </a:r>
          <a:r>
            <a:rPr lang="ja-JP" altLang="en-US" sz="1100" b="0" i="0" u="none" strike="noStrike" baseline="0">
              <a:solidFill>
                <a:srgbClr val="000000"/>
              </a:solidFill>
              <a:latin typeface="ＭＳ 明朝"/>
              <a:ea typeface="ＭＳ 明朝"/>
            </a:rPr>
            <a:t>に対して請求する１割・２割又は３割負担＋食費＋居住費（軽減対象者は軽減前の金額）を記入。</a:t>
          </a:r>
          <a:r>
            <a:rPr lang="en-US" altLang="ja-JP" sz="1100" b="0" i="0" u="none" strike="noStrike" baseline="0">
              <a:solidFill>
                <a:srgbClr val="000000"/>
              </a:solidFill>
              <a:latin typeface="ＭＳ 明朝"/>
              <a:ea typeface="ＭＳ 明朝"/>
            </a:rPr>
            <a:t>(</a:t>
          </a:r>
          <a:r>
            <a:rPr lang="ja-JP" altLang="en-US" sz="1100" b="0" i="0" u="none" strike="noStrike" baseline="0">
              <a:solidFill>
                <a:srgbClr val="000000"/>
              </a:solidFill>
              <a:latin typeface="ＭＳ 明朝"/>
              <a:ea typeface="ＭＳ 明朝"/>
            </a:rPr>
            <a:t>令和７年４月～令和８年３月分の実績</a:t>
          </a:r>
          <a:r>
            <a:rPr lang="en-US" altLang="ja-JP" sz="1100" b="0" i="0" u="none" strike="noStrike" baseline="0">
              <a:solidFill>
                <a:srgbClr val="000000"/>
              </a:solidFill>
              <a:latin typeface="ＭＳ 明朝"/>
              <a:ea typeface="ＭＳ 明朝"/>
            </a:rPr>
            <a:t>)</a:t>
          </a:r>
          <a:endParaRPr lang="ja-JP" altLang="en-US" sz="1100" b="0" i="0" u="none" strike="noStrike" baseline="0">
            <a:solidFill>
              <a:srgbClr val="000000"/>
            </a:solidFill>
            <a:latin typeface="ＭＳ 明朝"/>
            <a:ea typeface="ＭＳ 明朝"/>
          </a:endParaRPr>
        </a:p>
      </xdr:txBody>
    </xdr:sp>
    <xdr:clientData/>
  </xdr:twoCellAnchor>
  <xdr:twoCellAnchor>
    <xdr:from>
      <xdr:col>2</xdr:col>
      <xdr:colOff>0</xdr:colOff>
      <xdr:row>7</xdr:row>
      <xdr:rowOff>0</xdr:rowOff>
    </xdr:from>
    <xdr:to>
      <xdr:col>3</xdr:col>
      <xdr:colOff>85725</xdr:colOff>
      <xdr:row>9</xdr:row>
      <xdr:rowOff>247650</xdr:rowOff>
    </xdr:to>
    <xdr:sp macro="" textlink="">
      <xdr:nvSpPr>
        <xdr:cNvPr id="35780" name="Oval 2">
          <a:extLst>
            <a:ext uri="{FF2B5EF4-FFF2-40B4-BE49-F238E27FC236}">
              <a16:creationId xmlns:a16="http://schemas.microsoft.com/office/drawing/2014/main" id="{00000000-0008-0000-0300-0000C48B0000}"/>
            </a:ext>
          </a:extLst>
        </xdr:cNvPr>
        <xdr:cNvSpPr>
          <a:spLocks noChangeArrowheads="1"/>
        </xdr:cNvSpPr>
      </xdr:nvSpPr>
      <xdr:spPr bwMode="auto">
        <a:xfrm>
          <a:off x="1876425" y="1304925"/>
          <a:ext cx="1304925" cy="685800"/>
        </a:xfrm>
        <a:prstGeom prst="ellipse">
          <a:avLst/>
        </a:prstGeom>
        <a:noFill/>
        <a:ln w="285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17</xdr:row>
      <xdr:rowOff>0</xdr:rowOff>
    </xdr:from>
    <xdr:to>
      <xdr:col>3</xdr:col>
      <xdr:colOff>85725</xdr:colOff>
      <xdr:row>19</xdr:row>
      <xdr:rowOff>57150</xdr:rowOff>
    </xdr:to>
    <xdr:sp macro="" textlink="">
      <xdr:nvSpPr>
        <xdr:cNvPr id="35781" name="Oval 3">
          <a:extLst>
            <a:ext uri="{FF2B5EF4-FFF2-40B4-BE49-F238E27FC236}">
              <a16:creationId xmlns:a16="http://schemas.microsoft.com/office/drawing/2014/main" id="{00000000-0008-0000-0300-0000C58B0000}"/>
            </a:ext>
          </a:extLst>
        </xdr:cNvPr>
        <xdr:cNvSpPr>
          <a:spLocks noChangeArrowheads="1"/>
        </xdr:cNvSpPr>
      </xdr:nvSpPr>
      <xdr:spPr bwMode="auto">
        <a:xfrm>
          <a:off x="1876425" y="3762375"/>
          <a:ext cx="1304925" cy="666750"/>
        </a:xfrm>
        <a:prstGeom prst="ellipse">
          <a:avLst/>
        </a:prstGeom>
        <a:noFill/>
        <a:ln w="285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523875</xdr:colOff>
      <xdr:row>10</xdr:row>
      <xdr:rowOff>276225</xdr:rowOff>
    </xdr:from>
    <xdr:to>
      <xdr:col>5</xdr:col>
      <xdr:colOff>9525</xdr:colOff>
      <xdr:row>12</xdr:row>
      <xdr:rowOff>85725</xdr:rowOff>
    </xdr:to>
    <xdr:sp macro="" textlink="">
      <xdr:nvSpPr>
        <xdr:cNvPr id="35782" name="Oval 16">
          <a:extLst>
            <a:ext uri="{FF2B5EF4-FFF2-40B4-BE49-F238E27FC236}">
              <a16:creationId xmlns:a16="http://schemas.microsoft.com/office/drawing/2014/main" id="{00000000-0008-0000-0300-0000C68B0000}"/>
            </a:ext>
          </a:extLst>
        </xdr:cNvPr>
        <xdr:cNvSpPr>
          <a:spLocks noChangeArrowheads="1"/>
        </xdr:cNvSpPr>
      </xdr:nvSpPr>
      <xdr:spPr bwMode="auto">
        <a:xfrm>
          <a:off x="4114800" y="2314575"/>
          <a:ext cx="628650" cy="304800"/>
        </a:xfrm>
        <a:prstGeom prst="ellipse">
          <a:avLst/>
        </a:prstGeom>
        <a:noFill/>
        <a:ln w="285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400050</xdr:colOff>
      <xdr:row>5</xdr:row>
      <xdr:rowOff>57150</xdr:rowOff>
    </xdr:from>
    <xdr:to>
      <xdr:col>3</xdr:col>
      <xdr:colOff>400050</xdr:colOff>
      <xdr:row>15</xdr:row>
      <xdr:rowOff>76200</xdr:rowOff>
    </xdr:to>
    <xdr:sp macro="" textlink="">
      <xdr:nvSpPr>
        <xdr:cNvPr id="35783" name="Line 5">
          <a:extLst>
            <a:ext uri="{FF2B5EF4-FFF2-40B4-BE49-F238E27FC236}">
              <a16:creationId xmlns:a16="http://schemas.microsoft.com/office/drawing/2014/main" id="{00000000-0008-0000-0300-0000C78B0000}"/>
            </a:ext>
          </a:extLst>
        </xdr:cNvPr>
        <xdr:cNvSpPr>
          <a:spLocks noChangeShapeType="1"/>
        </xdr:cNvSpPr>
      </xdr:nvSpPr>
      <xdr:spPr bwMode="auto">
        <a:xfrm>
          <a:off x="3495675" y="1028700"/>
          <a:ext cx="0" cy="23812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1133475</xdr:colOff>
      <xdr:row>15</xdr:row>
      <xdr:rowOff>76200</xdr:rowOff>
    </xdr:from>
    <xdr:to>
      <xdr:col>3</xdr:col>
      <xdr:colOff>409575</xdr:colOff>
      <xdr:row>17</xdr:row>
      <xdr:rowOff>142875</xdr:rowOff>
    </xdr:to>
    <xdr:sp macro="" textlink="">
      <xdr:nvSpPr>
        <xdr:cNvPr id="35784" name="Line 6">
          <a:extLst>
            <a:ext uri="{FF2B5EF4-FFF2-40B4-BE49-F238E27FC236}">
              <a16:creationId xmlns:a16="http://schemas.microsoft.com/office/drawing/2014/main" id="{00000000-0008-0000-0300-0000C88B0000}"/>
            </a:ext>
          </a:extLst>
        </xdr:cNvPr>
        <xdr:cNvSpPr>
          <a:spLocks noChangeShapeType="1"/>
        </xdr:cNvSpPr>
      </xdr:nvSpPr>
      <xdr:spPr bwMode="auto">
        <a:xfrm flipH="1">
          <a:off x="3009900" y="3409950"/>
          <a:ext cx="495300" cy="49530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714375</xdr:colOff>
      <xdr:row>5</xdr:row>
      <xdr:rowOff>76200</xdr:rowOff>
    </xdr:from>
    <xdr:to>
      <xdr:col>2</xdr:col>
      <xdr:colOff>714375</xdr:colOff>
      <xdr:row>7</xdr:row>
      <xdr:rowOff>28575</xdr:rowOff>
    </xdr:to>
    <xdr:sp macro="" textlink="">
      <xdr:nvSpPr>
        <xdr:cNvPr id="35785" name="Line 4">
          <a:extLst>
            <a:ext uri="{FF2B5EF4-FFF2-40B4-BE49-F238E27FC236}">
              <a16:creationId xmlns:a16="http://schemas.microsoft.com/office/drawing/2014/main" id="{00000000-0008-0000-0300-0000C98B0000}"/>
            </a:ext>
          </a:extLst>
        </xdr:cNvPr>
        <xdr:cNvSpPr>
          <a:spLocks noChangeShapeType="1"/>
        </xdr:cNvSpPr>
      </xdr:nvSpPr>
      <xdr:spPr bwMode="auto">
        <a:xfrm flipH="1">
          <a:off x="2590800" y="1047750"/>
          <a:ext cx="0" cy="2857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495300</xdr:colOff>
      <xdr:row>10</xdr:row>
      <xdr:rowOff>9525</xdr:rowOff>
    </xdr:from>
    <xdr:to>
      <xdr:col>17</xdr:col>
      <xdr:colOff>85725</xdr:colOff>
      <xdr:row>11</xdr:row>
      <xdr:rowOff>28575</xdr:rowOff>
    </xdr:to>
    <xdr:sp macro="" textlink="">
      <xdr:nvSpPr>
        <xdr:cNvPr id="35786" name="Oval 25">
          <a:extLst>
            <a:ext uri="{FF2B5EF4-FFF2-40B4-BE49-F238E27FC236}">
              <a16:creationId xmlns:a16="http://schemas.microsoft.com/office/drawing/2014/main" id="{00000000-0008-0000-0300-0000CA8B0000}"/>
            </a:ext>
          </a:extLst>
        </xdr:cNvPr>
        <xdr:cNvSpPr>
          <a:spLocks noChangeArrowheads="1"/>
        </xdr:cNvSpPr>
      </xdr:nvSpPr>
      <xdr:spPr bwMode="auto">
        <a:xfrm>
          <a:off x="13601700" y="2047875"/>
          <a:ext cx="866775" cy="323850"/>
        </a:xfrm>
        <a:prstGeom prst="ellipse">
          <a:avLst/>
        </a:prstGeom>
        <a:solidFill>
          <a:srgbClr val="FFFFFF">
            <a:alpha val="0"/>
          </a:srgbClr>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533400</xdr:colOff>
      <xdr:row>19</xdr:row>
      <xdr:rowOff>19050</xdr:rowOff>
    </xdr:from>
    <xdr:to>
      <xdr:col>17</xdr:col>
      <xdr:colOff>133350</xdr:colOff>
      <xdr:row>20</xdr:row>
      <xdr:rowOff>19050</xdr:rowOff>
    </xdr:to>
    <xdr:sp macro="" textlink="">
      <xdr:nvSpPr>
        <xdr:cNvPr id="35787" name="Oval 17">
          <a:extLst>
            <a:ext uri="{FF2B5EF4-FFF2-40B4-BE49-F238E27FC236}">
              <a16:creationId xmlns:a16="http://schemas.microsoft.com/office/drawing/2014/main" id="{00000000-0008-0000-0300-0000CB8B0000}"/>
            </a:ext>
          </a:extLst>
        </xdr:cNvPr>
        <xdr:cNvSpPr>
          <a:spLocks noChangeArrowheads="1"/>
        </xdr:cNvSpPr>
      </xdr:nvSpPr>
      <xdr:spPr bwMode="auto">
        <a:xfrm>
          <a:off x="13639800" y="4391025"/>
          <a:ext cx="876300" cy="304800"/>
        </a:xfrm>
        <a:prstGeom prst="ellipse">
          <a:avLst/>
        </a:prstGeom>
        <a:solidFill>
          <a:srgbClr val="FFFFFF">
            <a:alpha val="0"/>
          </a:srgbClr>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609600</xdr:colOff>
      <xdr:row>22</xdr:row>
      <xdr:rowOff>295275</xdr:rowOff>
    </xdr:from>
    <xdr:to>
      <xdr:col>17</xdr:col>
      <xdr:colOff>114300</xdr:colOff>
      <xdr:row>24</xdr:row>
      <xdr:rowOff>28575</xdr:rowOff>
    </xdr:to>
    <xdr:sp macro="" textlink="">
      <xdr:nvSpPr>
        <xdr:cNvPr id="35788" name="Oval 19">
          <a:extLst>
            <a:ext uri="{FF2B5EF4-FFF2-40B4-BE49-F238E27FC236}">
              <a16:creationId xmlns:a16="http://schemas.microsoft.com/office/drawing/2014/main" id="{00000000-0008-0000-0300-0000CC8B0000}"/>
            </a:ext>
          </a:extLst>
        </xdr:cNvPr>
        <xdr:cNvSpPr>
          <a:spLocks noChangeArrowheads="1"/>
        </xdr:cNvSpPr>
      </xdr:nvSpPr>
      <xdr:spPr bwMode="auto">
        <a:xfrm>
          <a:off x="13716000" y="5581650"/>
          <a:ext cx="781050" cy="342900"/>
        </a:xfrm>
        <a:prstGeom prst="ellipse">
          <a:avLst/>
        </a:prstGeom>
        <a:solidFill>
          <a:srgbClr val="FFFFFF">
            <a:alpha val="0"/>
          </a:srgbClr>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609600</xdr:colOff>
      <xdr:row>20</xdr:row>
      <xdr:rowOff>295275</xdr:rowOff>
    </xdr:from>
    <xdr:to>
      <xdr:col>17</xdr:col>
      <xdr:colOff>114300</xdr:colOff>
      <xdr:row>22</xdr:row>
      <xdr:rowOff>28575</xdr:rowOff>
    </xdr:to>
    <xdr:sp macro="" textlink="">
      <xdr:nvSpPr>
        <xdr:cNvPr id="35789" name="Oval 19">
          <a:extLst>
            <a:ext uri="{FF2B5EF4-FFF2-40B4-BE49-F238E27FC236}">
              <a16:creationId xmlns:a16="http://schemas.microsoft.com/office/drawing/2014/main" id="{00000000-0008-0000-0300-0000CD8B0000}"/>
            </a:ext>
          </a:extLst>
        </xdr:cNvPr>
        <xdr:cNvSpPr>
          <a:spLocks noChangeArrowheads="1"/>
        </xdr:cNvSpPr>
      </xdr:nvSpPr>
      <xdr:spPr bwMode="auto">
        <a:xfrm>
          <a:off x="13716000" y="4972050"/>
          <a:ext cx="781050" cy="342900"/>
        </a:xfrm>
        <a:prstGeom prst="ellipse">
          <a:avLst/>
        </a:prstGeom>
        <a:solidFill>
          <a:srgbClr val="FFFFFF">
            <a:alpha val="0"/>
          </a:srgbClr>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503466</xdr:colOff>
      <xdr:row>20</xdr:row>
      <xdr:rowOff>259772</xdr:rowOff>
    </xdr:from>
    <xdr:to>
      <xdr:col>19</xdr:col>
      <xdr:colOff>625930</xdr:colOff>
      <xdr:row>23</xdr:row>
      <xdr:rowOff>244928</xdr:rowOff>
    </xdr:to>
    <xdr:sp macro="" textlink="">
      <xdr:nvSpPr>
        <xdr:cNvPr id="19" name="Text Box 24">
          <a:extLst>
            <a:ext uri="{FF2B5EF4-FFF2-40B4-BE49-F238E27FC236}">
              <a16:creationId xmlns:a16="http://schemas.microsoft.com/office/drawing/2014/main" id="{00000000-0008-0000-0300-000013000000}"/>
            </a:ext>
          </a:extLst>
        </xdr:cNvPr>
        <xdr:cNvSpPr txBox="1">
          <a:spLocks noChangeArrowheads="1"/>
        </xdr:cNvSpPr>
      </xdr:nvSpPr>
      <xdr:spPr bwMode="auto">
        <a:xfrm>
          <a:off x="14913430" y="4927022"/>
          <a:ext cx="1836964" cy="883227"/>
        </a:xfrm>
        <a:prstGeom prst="rect">
          <a:avLst/>
        </a:prstGeom>
        <a:solidFill>
          <a:srgbClr val="FFFFFF"/>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0" anchor="t" upright="1"/>
        <a:lstStyle/>
        <a:p>
          <a:pPr algn="ctr" rtl="0">
            <a:lnSpc>
              <a:spcPts val="1400"/>
            </a:lnSpc>
            <a:defRPr sz="1000"/>
          </a:pPr>
          <a:r>
            <a:rPr lang="ja-JP" altLang="en-US" sz="1200" b="1" i="0" u="none" strike="noStrike" baseline="0">
              <a:solidFill>
                <a:srgbClr val="000000"/>
              </a:solidFill>
              <a:latin typeface="ＭＳ 明朝"/>
              <a:ea typeface="ＭＳ 明朝"/>
            </a:rPr>
            <a:t>第２号様式の</a:t>
          </a:r>
          <a:r>
            <a:rPr lang="en-US" altLang="ja-JP" sz="1200" b="1" i="0" u="none" strike="noStrike" baseline="0">
              <a:solidFill>
                <a:srgbClr val="000000"/>
              </a:solidFill>
              <a:latin typeface="ＭＳ 明朝"/>
              <a:ea typeface="ＭＳ 明朝"/>
            </a:rPr>
            <a:t>10</a:t>
          </a:r>
          <a:r>
            <a:rPr lang="ja-JP" altLang="en-US" sz="1200" b="1" i="0" u="none" strike="noStrike" baseline="0">
              <a:solidFill>
                <a:srgbClr val="000000"/>
              </a:solidFill>
              <a:latin typeface="ＭＳ 明朝"/>
              <a:ea typeface="ＭＳ 明朝"/>
            </a:rPr>
            <a:t>の</a:t>
          </a:r>
        </a:p>
        <a:p>
          <a:pPr algn="ctr" rtl="0">
            <a:lnSpc>
              <a:spcPts val="1400"/>
            </a:lnSpc>
            <a:defRPr sz="1000"/>
          </a:pPr>
          <a:r>
            <a:rPr lang="ja-JP" altLang="en-US" sz="1200" b="1" i="0" u="none" strike="noStrike" baseline="0">
              <a:solidFill>
                <a:srgbClr val="000000"/>
              </a:solidFill>
              <a:latin typeface="ＭＳ 明朝"/>
              <a:ea typeface="ＭＳ 明朝"/>
            </a:rPr>
            <a:t>「各市町村補助額</a:t>
          </a:r>
          <a:endParaRPr lang="en-US" altLang="ja-JP" sz="1200" b="1" i="0" u="none" strike="noStrike" baseline="0">
            <a:solidFill>
              <a:srgbClr val="000000"/>
            </a:solidFill>
            <a:latin typeface="ＭＳ 明朝"/>
            <a:ea typeface="ＭＳ 明朝"/>
          </a:endParaRPr>
        </a:p>
        <a:p>
          <a:pPr algn="ctr" rtl="0">
            <a:lnSpc>
              <a:spcPts val="1400"/>
            </a:lnSpc>
            <a:defRPr sz="1000"/>
          </a:pPr>
          <a:r>
            <a:rPr lang="ja-JP" altLang="en-US" sz="1200" b="1" i="0" u="none" strike="noStrike" baseline="0">
              <a:solidFill>
                <a:srgbClr val="000000"/>
              </a:solidFill>
              <a:latin typeface="ＭＳ 明朝"/>
              <a:ea typeface="ＭＳ 明朝"/>
            </a:rPr>
            <a:t>（横浜市分）」</a:t>
          </a:r>
        </a:p>
        <a:p>
          <a:pPr algn="ctr" rtl="0">
            <a:lnSpc>
              <a:spcPts val="1300"/>
            </a:lnSpc>
            <a:defRPr sz="1000"/>
          </a:pPr>
          <a:r>
            <a:rPr lang="ja-JP" altLang="en-US" sz="1200" b="1" i="0" u="none" strike="noStrike" baseline="0">
              <a:solidFill>
                <a:srgbClr val="000000"/>
              </a:solidFill>
              <a:latin typeface="ＭＳ 明朝"/>
              <a:ea typeface="ＭＳ 明朝"/>
            </a:rPr>
            <a:t>と同じ数字がはいります。</a:t>
          </a:r>
        </a:p>
      </xdr:txBody>
    </xdr:sp>
    <xdr:clientData/>
  </xdr:twoCellAnchor>
  <xdr:twoCellAnchor>
    <xdr:from>
      <xdr:col>17</xdr:col>
      <xdr:colOff>190500</xdr:colOff>
      <xdr:row>19</xdr:row>
      <xdr:rowOff>19050</xdr:rowOff>
    </xdr:from>
    <xdr:to>
      <xdr:col>17</xdr:col>
      <xdr:colOff>447675</xdr:colOff>
      <xdr:row>24</xdr:row>
      <xdr:rowOff>171450</xdr:rowOff>
    </xdr:to>
    <xdr:sp macro="" textlink="">
      <xdr:nvSpPr>
        <xdr:cNvPr id="35791" name="右中かっこ 19">
          <a:extLst>
            <a:ext uri="{FF2B5EF4-FFF2-40B4-BE49-F238E27FC236}">
              <a16:creationId xmlns:a16="http://schemas.microsoft.com/office/drawing/2014/main" id="{00000000-0008-0000-0300-0000CF8B0000}"/>
            </a:ext>
          </a:extLst>
        </xdr:cNvPr>
        <xdr:cNvSpPr>
          <a:spLocks/>
        </xdr:cNvSpPr>
      </xdr:nvSpPr>
      <xdr:spPr bwMode="auto">
        <a:xfrm>
          <a:off x="14573250" y="4391025"/>
          <a:ext cx="257175" cy="1676400"/>
        </a:xfrm>
        <a:prstGeom prst="rightBrace">
          <a:avLst>
            <a:gd name="adj1" fmla="val 8239"/>
            <a:gd name="adj2" fmla="val 50000"/>
          </a:avLst>
        </a:prstGeom>
        <a:solidFill>
          <a:srgbClr val="FFFFFF"/>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617269</xdr:colOff>
      <xdr:row>9</xdr:row>
      <xdr:rowOff>242455</xdr:rowOff>
    </xdr:from>
    <xdr:to>
      <xdr:col>19</xdr:col>
      <xdr:colOff>544286</xdr:colOff>
      <xdr:row>13</xdr:row>
      <xdr:rowOff>0</xdr:rowOff>
    </xdr:to>
    <xdr:sp macro="" textlink="">
      <xdr:nvSpPr>
        <xdr:cNvPr id="21" name="Text Box 27">
          <a:extLst>
            <a:ext uri="{FF2B5EF4-FFF2-40B4-BE49-F238E27FC236}">
              <a16:creationId xmlns:a16="http://schemas.microsoft.com/office/drawing/2014/main" id="{00000000-0008-0000-0300-000015000000}"/>
            </a:ext>
          </a:extLst>
        </xdr:cNvPr>
        <xdr:cNvSpPr txBox="1">
          <a:spLocks noChangeArrowheads="1"/>
        </xdr:cNvSpPr>
      </xdr:nvSpPr>
      <xdr:spPr bwMode="auto">
        <a:xfrm>
          <a:off x="15027233" y="2011384"/>
          <a:ext cx="1641517" cy="846116"/>
        </a:xfrm>
        <a:prstGeom prst="rect">
          <a:avLst/>
        </a:prstGeom>
        <a:solidFill>
          <a:srgbClr val="FFFFFF"/>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400"/>
            </a:lnSpc>
            <a:defRPr sz="1000"/>
          </a:pPr>
          <a:r>
            <a:rPr lang="ja-JP" altLang="en-US" sz="1200" b="1" i="0" u="none" strike="noStrike" baseline="0">
              <a:solidFill>
                <a:srgbClr val="000000"/>
              </a:solidFill>
              <a:latin typeface="ＭＳ 明朝"/>
              <a:ea typeface="ＭＳ 明朝"/>
            </a:rPr>
            <a:t>第２号様式の８の</a:t>
          </a:r>
        </a:p>
        <a:p>
          <a:pPr algn="ctr" rtl="0">
            <a:lnSpc>
              <a:spcPts val="1300"/>
            </a:lnSpc>
            <a:defRPr sz="1000"/>
          </a:pPr>
          <a:r>
            <a:rPr lang="ja-JP" altLang="en-US" sz="1200" b="1" i="0" u="none" strike="noStrike" baseline="0">
              <a:solidFill>
                <a:srgbClr val="000000"/>
              </a:solidFill>
              <a:latin typeface="ＭＳ 明朝"/>
              <a:ea typeface="ＭＳ 明朝"/>
            </a:rPr>
            <a:t>「各市町村補助額（横浜市分）」と同じ数字がはいります。</a:t>
          </a:r>
        </a:p>
      </xdr:txBody>
    </xdr:sp>
    <xdr:clientData/>
  </xdr:twoCellAnchor>
  <xdr:twoCellAnchor>
    <xdr:from>
      <xdr:col>17</xdr:col>
      <xdr:colOff>180975</xdr:colOff>
      <xdr:row>10</xdr:row>
      <xdr:rowOff>180975</xdr:rowOff>
    </xdr:from>
    <xdr:to>
      <xdr:col>17</xdr:col>
      <xdr:colOff>533400</xdr:colOff>
      <xdr:row>10</xdr:row>
      <xdr:rowOff>190500</xdr:rowOff>
    </xdr:to>
    <xdr:sp macro="" textlink="">
      <xdr:nvSpPr>
        <xdr:cNvPr id="35793" name="Line 26">
          <a:extLst>
            <a:ext uri="{FF2B5EF4-FFF2-40B4-BE49-F238E27FC236}">
              <a16:creationId xmlns:a16="http://schemas.microsoft.com/office/drawing/2014/main" id="{00000000-0008-0000-0300-0000D18B0000}"/>
            </a:ext>
          </a:extLst>
        </xdr:cNvPr>
        <xdr:cNvSpPr>
          <a:spLocks noChangeShapeType="1"/>
        </xdr:cNvSpPr>
      </xdr:nvSpPr>
      <xdr:spPr bwMode="auto">
        <a:xfrm>
          <a:off x="14563725" y="2219325"/>
          <a:ext cx="352425" cy="9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419100</xdr:colOff>
      <xdr:row>9</xdr:row>
      <xdr:rowOff>219075</xdr:rowOff>
    </xdr:from>
    <xdr:to>
      <xdr:col>5</xdr:col>
      <xdr:colOff>104775</xdr:colOff>
      <xdr:row>11</xdr:row>
      <xdr:rowOff>0</xdr:rowOff>
    </xdr:to>
    <xdr:sp macro="" textlink="">
      <xdr:nvSpPr>
        <xdr:cNvPr id="35794" name="Oval 16">
          <a:extLst>
            <a:ext uri="{FF2B5EF4-FFF2-40B4-BE49-F238E27FC236}">
              <a16:creationId xmlns:a16="http://schemas.microsoft.com/office/drawing/2014/main" id="{00000000-0008-0000-0300-0000D28B0000}"/>
            </a:ext>
          </a:extLst>
        </xdr:cNvPr>
        <xdr:cNvSpPr>
          <a:spLocks noChangeArrowheads="1"/>
        </xdr:cNvSpPr>
      </xdr:nvSpPr>
      <xdr:spPr bwMode="auto">
        <a:xfrm>
          <a:off x="4010025" y="1962150"/>
          <a:ext cx="828675" cy="381000"/>
        </a:xfrm>
        <a:prstGeom prst="ellipse">
          <a:avLst/>
        </a:prstGeom>
        <a:noFill/>
        <a:ln w="285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884464</xdr:colOff>
      <xdr:row>6</xdr:row>
      <xdr:rowOff>40821</xdr:rowOff>
    </xdr:from>
    <xdr:to>
      <xdr:col>7</xdr:col>
      <xdr:colOff>180574</xdr:colOff>
      <xdr:row>7</xdr:row>
      <xdr:rowOff>95251</xdr:rowOff>
    </xdr:to>
    <xdr:sp macro="" textlink="">
      <xdr:nvSpPr>
        <xdr:cNvPr id="20" name="Text Box 13">
          <a:extLst>
            <a:ext uri="{FF2B5EF4-FFF2-40B4-BE49-F238E27FC236}">
              <a16:creationId xmlns:a16="http://schemas.microsoft.com/office/drawing/2014/main" id="{00000000-0008-0000-0300-000014000000}"/>
            </a:ext>
          </a:extLst>
        </xdr:cNvPr>
        <xdr:cNvSpPr txBox="1">
          <a:spLocks noChangeArrowheads="1"/>
        </xdr:cNvSpPr>
      </xdr:nvSpPr>
      <xdr:spPr bwMode="auto">
        <a:xfrm>
          <a:off x="4476750" y="1170214"/>
          <a:ext cx="2058360" cy="24493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明朝"/>
              <a:ea typeface="ＭＳ 明朝"/>
            </a:rPr>
            <a:t>市町村別調書の合計額を記入。</a:t>
          </a:r>
          <a:endParaRPr lang="en-US" altLang="ja-JP" sz="1100" b="0" i="0" u="none" strike="noStrike" baseline="0">
            <a:solidFill>
              <a:srgbClr val="000000"/>
            </a:solidFill>
            <a:latin typeface="ＭＳ 明朝"/>
            <a:ea typeface="ＭＳ 明朝"/>
          </a:endParaRPr>
        </a:p>
        <a:p>
          <a:pPr algn="l" rtl="0">
            <a:lnSpc>
              <a:spcPts val="1300"/>
            </a:lnSpc>
            <a:defRPr sz="1000"/>
          </a:pPr>
          <a:endParaRPr lang="en-US" altLang="ja-JP" sz="1100" b="0" i="0" u="none" strike="noStrike" baseline="0">
            <a:solidFill>
              <a:srgbClr val="000000"/>
            </a:solidFill>
            <a:latin typeface="ＭＳ 明朝"/>
            <a:ea typeface="ＭＳ 明朝"/>
          </a:endParaRPr>
        </a:p>
      </xdr:txBody>
    </xdr:sp>
    <xdr:clientData/>
  </xdr:twoCellAnchor>
  <xdr:twoCellAnchor>
    <xdr:from>
      <xdr:col>4</xdr:col>
      <xdr:colOff>1074965</xdr:colOff>
      <xdr:row>7</xdr:row>
      <xdr:rowOff>108857</xdr:rowOff>
    </xdr:from>
    <xdr:to>
      <xdr:col>5</xdr:col>
      <xdr:colOff>272143</xdr:colOff>
      <xdr:row>9</xdr:row>
      <xdr:rowOff>231322</xdr:rowOff>
    </xdr:to>
    <xdr:cxnSp macro="">
      <xdr:nvCxnSpPr>
        <xdr:cNvPr id="22" name="直線矢印コネクタ 3">
          <a:extLst>
            <a:ext uri="{FF2B5EF4-FFF2-40B4-BE49-F238E27FC236}">
              <a16:creationId xmlns:a16="http://schemas.microsoft.com/office/drawing/2014/main" id="{00000000-0008-0000-0300-000016000000}"/>
            </a:ext>
          </a:extLst>
        </xdr:cNvPr>
        <xdr:cNvCxnSpPr>
          <a:cxnSpLocks noChangeShapeType="1"/>
        </xdr:cNvCxnSpPr>
      </xdr:nvCxnSpPr>
      <xdr:spPr bwMode="auto">
        <a:xfrm flipH="1">
          <a:off x="4667251" y="1428750"/>
          <a:ext cx="340178" cy="571501"/>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136070</xdr:colOff>
      <xdr:row>7</xdr:row>
      <xdr:rowOff>258536</xdr:rowOff>
    </xdr:from>
    <xdr:to>
      <xdr:col>11</xdr:col>
      <xdr:colOff>40820</xdr:colOff>
      <xdr:row>10</xdr:row>
      <xdr:rowOff>27215</xdr:rowOff>
    </xdr:to>
    <xdr:sp macro="" textlink="">
      <xdr:nvSpPr>
        <xdr:cNvPr id="24" name="Text Box 13">
          <a:extLst>
            <a:ext uri="{FF2B5EF4-FFF2-40B4-BE49-F238E27FC236}">
              <a16:creationId xmlns:a16="http://schemas.microsoft.com/office/drawing/2014/main" id="{00000000-0008-0000-0300-000018000000}"/>
            </a:ext>
          </a:extLst>
        </xdr:cNvPr>
        <xdr:cNvSpPr txBox="1">
          <a:spLocks noChangeArrowheads="1"/>
        </xdr:cNvSpPr>
      </xdr:nvSpPr>
      <xdr:spPr bwMode="auto">
        <a:xfrm>
          <a:off x="6953249" y="1578429"/>
          <a:ext cx="2517321" cy="51707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明朝"/>
              <a:ea typeface="ＭＳ 明朝"/>
            </a:rPr>
            <a:t>「第２号様式の１」のＣ２の</a:t>
          </a:r>
          <a:endParaRPr lang="en-US" altLang="ja-JP" sz="1100" b="0" i="0" u="none" strike="noStrike" baseline="0">
            <a:solidFill>
              <a:srgbClr val="000000"/>
            </a:solidFill>
            <a:latin typeface="ＭＳ 明朝"/>
            <a:ea typeface="ＭＳ 明朝"/>
          </a:endParaRPr>
        </a:p>
        <a:p>
          <a:pPr algn="l" rtl="0">
            <a:lnSpc>
              <a:spcPts val="1300"/>
            </a:lnSpc>
            <a:defRPr sz="1000"/>
          </a:pPr>
          <a:r>
            <a:rPr lang="ja-JP" altLang="en-US" sz="1100" b="0" i="0" u="none" strike="noStrike" baseline="0">
              <a:solidFill>
                <a:srgbClr val="000000"/>
              </a:solidFill>
              <a:latin typeface="ＭＳ 明朝"/>
              <a:ea typeface="ＭＳ 明朝"/>
            </a:rPr>
            <a:t>人数を入力、</a:t>
          </a:r>
          <a:r>
            <a:rPr lang="ja-JP" altLang="en-US" sz="1100" b="1" i="0" u="sng" strike="noStrike" baseline="0">
              <a:solidFill>
                <a:srgbClr val="000000"/>
              </a:solidFill>
              <a:latin typeface="ＭＳ 明朝"/>
              <a:ea typeface="ＭＳ 明朝"/>
            </a:rPr>
            <a:t>横浜市のみの対象者数</a:t>
          </a:r>
          <a:endParaRPr lang="en-US" altLang="ja-JP" sz="1100" b="1" i="0" u="sng" strike="noStrike" baseline="0">
            <a:solidFill>
              <a:srgbClr val="000000"/>
            </a:solidFill>
            <a:latin typeface="ＭＳ 明朝"/>
            <a:ea typeface="ＭＳ 明朝"/>
          </a:endParaRPr>
        </a:p>
      </xdr:txBody>
    </xdr:sp>
    <xdr:clientData/>
  </xdr:twoCellAnchor>
  <xdr:twoCellAnchor>
    <xdr:from>
      <xdr:col>5</xdr:col>
      <xdr:colOff>13607</xdr:colOff>
      <xdr:row>9</xdr:row>
      <xdr:rowOff>108856</xdr:rowOff>
    </xdr:from>
    <xdr:to>
      <xdr:col>8</xdr:col>
      <xdr:colOff>99332</xdr:colOff>
      <xdr:row>11</xdr:row>
      <xdr:rowOff>127906</xdr:rowOff>
    </xdr:to>
    <xdr:sp macro="" textlink="">
      <xdr:nvSpPr>
        <xdr:cNvPr id="25" name="Line 15">
          <a:extLst>
            <a:ext uri="{FF2B5EF4-FFF2-40B4-BE49-F238E27FC236}">
              <a16:creationId xmlns:a16="http://schemas.microsoft.com/office/drawing/2014/main" id="{00000000-0008-0000-0300-000019000000}"/>
            </a:ext>
          </a:extLst>
        </xdr:cNvPr>
        <xdr:cNvSpPr>
          <a:spLocks noChangeShapeType="1"/>
        </xdr:cNvSpPr>
      </xdr:nvSpPr>
      <xdr:spPr bwMode="auto">
        <a:xfrm flipH="1">
          <a:off x="4748893" y="1877785"/>
          <a:ext cx="2167618" cy="617764"/>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421821</xdr:colOff>
      <xdr:row>50</xdr:row>
      <xdr:rowOff>0</xdr:rowOff>
    </xdr:from>
    <xdr:to>
      <xdr:col>17</xdr:col>
      <xdr:colOff>126547</xdr:colOff>
      <xdr:row>50</xdr:row>
      <xdr:rowOff>381000</xdr:rowOff>
    </xdr:to>
    <xdr:sp macro="" textlink="">
      <xdr:nvSpPr>
        <xdr:cNvPr id="26" name="楕円 3">
          <a:extLst>
            <a:ext uri="{FF2B5EF4-FFF2-40B4-BE49-F238E27FC236}">
              <a16:creationId xmlns:a16="http://schemas.microsoft.com/office/drawing/2014/main" id="{00000000-0008-0000-0300-00001A000000}"/>
            </a:ext>
          </a:extLst>
        </xdr:cNvPr>
        <xdr:cNvSpPr>
          <a:spLocks noChangeArrowheads="1"/>
        </xdr:cNvSpPr>
      </xdr:nvSpPr>
      <xdr:spPr bwMode="auto">
        <a:xfrm>
          <a:off x="13552714" y="13430250"/>
          <a:ext cx="983797" cy="381000"/>
        </a:xfrm>
        <a:prstGeom prst="ellipse">
          <a:avLst/>
        </a:prstGeom>
        <a:noFill/>
        <a:ln w="1905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108857</xdr:colOff>
      <xdr:row>50</xdr:row>
      <xdr:rowOff>204107</xdr:rowOff>
    </xdr:from>
    <xdr:to>
      <xdr:col>17</xdr:col>
      <xdr:colOff>567418</xdr:colOff>
      <xdr:row>50</xdr:row>
      <xdr:rowOff>240846</xdr:rowOff>
    </xdr:to>
    <xdr:cxnSp macro="">
      <xdr:nvCxnSpPr>
        <xdr:cNvPr id="27" name="直線矢印コネクタ 9">
          <a:extLst>
            <a:ext uri="{FF2B5EF4-FFF2-40B4-BE49-F238E27FC236}">
              <a16:creationId xmlns:a16="http://schemas.microsoft.com/office/drawing/2014/main" id="{00000000-0008-0000-0300-00001B000000}"/>
            </a:ext>
          </a:extLst>
        </xdr:cNvPr>
        <xdr:cNvCxnSpPr>
          <a:cxnSpLocks noChangeShapeType="1"/>
        </xdr:cNvCxnSpPr>
      </xdr:nvCxnSpPr>
      <xdr:spPr bwMode="auto">
        <a:xfrm flipH="1" flipV="1">
          <a:off x="14518821" y="13634357"/>
          <a:ext cx="458561" cy="36739"/>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17</xdr:col>
      <xdr:colOff>571499</xdr:colOff>
      <xdr:row>49</xdr:row>
      <xdr:rowOff>68035</xdr:rowOff>
    </xdr:from>
    <xdr:to>
      <xdr:col>19</xdr:col>
      <xdr:colOff>503462</xdr:colOff>
      <xdr:row>51</xdr:row>
      <xdr:rowOff>163283</xdr:rowOff>
    </xdr:to>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14981463" y="13416642"/>
          <a:ext cx="1646463" cy="61232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t>交付申請書の</a:t>
          </a:r>
          <a:endParaRPr kumimoji="1" lang="en-US" altLang="ja-JP" sz="1100" b="1"/>
        </a:p>
        <a:p>
          <a:pPr algn="ctr"/>
          <a:r>
            <a:rPr kumimoji="1" lang="ja-JP" altLang="en-US" sz="1100" b="1"/>
            <a:t>「申請金」の欄へ記入</a:t>
          </a:r>
          <a:endParaRPr kumimoji="1" lang="en-US" altLang="ja-JP" sz="1100" b="1"/>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chemeClr val="lt1"/>
        </a:solidFill>
        <a:ln w="28575">
          <a:solidFill>
            <a:srgbClr xmlns:mc="http://schemas.openxmlformats.org/markup-compatibility/2006" xmlns:a14="http://schemas.microsoft.com/office/drawing/2010/main" val="400000" mc:Ignorable="a14" a14:legacySpreadsheetColorIndex="64"/>
          </a:solidFill>
          <a:miter lim="800000"/>
          <a:headEnd/>
          <a:tailEnd/>
        </a:ln>
      </a:spPr>
      <a:bodyPr/>
      <a:lstStyle/>
    </a:spDef>
    <a:lnDef>
      <a:spPr bwMode="auto">
        <a:xfrm>
          <a:off x="0" y="0"/>
          <a:ext cx="1" cy="1"/>
        </a:xfrm>
        <a:custGeom>
          <a:avLst/>
          <a:gdLst/>
          <a:ahLst/>
          <a:cxnLst/>
          <a:rect l="0" t="0" r="0" b="0"/>
          <a:pathLst/>
        </a:custGeom>
        <a:solidFill>
          <a:srgbClr val="FFFFFF"/>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1"/>
  <sheetViews>
    <sheetView view="pageBreakPreview" zoomScale="75" zoomScaleNormal="75" zoomScaleSheetLayoutView="75" workbookViewId="0">
      <selection activeCell="F13" sqref="F13"/>
    </sheetView>
  </sheetViews>
  <sheetFormatPr defaultRowHeight="13.5" x14ac:dyDescent="0.15"/>
  <cols>
    <col min="1" max="1" width="5.375" style="58" customWidth="1"/>
    <col min="2" max="2" width="4.125" style="58" customWidth="1"/>
    <col min="3" max="3" width="11.875" style="58" customWidth="1"/>
    <col min="4" max="4" width="18.5" style="58" customWidth="1"/>
    <col min="5" max="5" width="12.375" style="58" customWidth="1"/>
    <col min="6" max="6" width="13" style="58" customWidth="1"/>
    <col min="7" max="7" width="11.25" style="58" customWidth="1"/>
    <col min="8" max="8" width="11.5" style="58" customWidth="1"/>
    <col min="9" max="10" width="10.75" style="58" customWidth="1"/>
    <col min="12" max="12" width="10.375" customWidth="1"/>
    <col min="13" max="13" width="35.75" customWidth="1"/>
    <col min="14" max="14" width="37.375" customWidth="1"/>
    <col min="15" max="16384" width="9" style="58"/>
  </cols>
  <sheetData>
    <row r="1" spans="1:14" customFormat="1" ht="17.25" x14ac:dyDescent="0.2">
      <c r="A1" s="105" t="s">
        <v>200</v>
      </c>
    </row>
    <row r="2" spans="1:14" ht="14.25" customHeight="1" x14ac:dyDescent="0.2">
      <c r="D2" s="22"/>
      <c r="E2" s="22"/>
      <c r="F2" s="22"/>
      <c r="G2" s="22"/>
      <c r="J2" s="96"/>
    </row>
    <row r="3" spans="1:14" ht="21" x14ac:dyDescent="0.15">
      <c r="B3" s="220" t="s">
        <v>317</v>
      </c>
      <c r="C3" s="230"/>
      <c r="D3" s="59"/>
      <c r="E3" s="59"/>
      <c r="F3" s="59"/>
      <c r="G3" s="59"/>
      <c r="H3" s="59"/>
      <c r="I3" s="59"/>
      <c r="J3" s="97"/>
      <c r="K3" s="220" t="s">
        <v>318</v>
      </c>
      <c r="L3" s="221"/>
      <c r="N3" s="28"/>
    </row>
    <row r="4" spans="1:14" ht="17.25" x14ac:dyDescent="0.15">
      <c r="B4" s="3" t="s">
        <v>322</v>
      </c>
      <c r="C4" s="4"/>
      <c r="D4" s="60"/>
      <c r="E4" s="60"/>
      <c r="F4" s="60"/>
      <c r="G4" s="60"/>
      <c r="H4" s="60"/>
      <c r="J4" s="96"/>
      <c r="M4" s="11" t="s">
        <v>325</v>
      </c>
      <c r="N4" s="1"/>
    </row>
    <row r="5" spans="1:14" ht="20.100000000000001" customHeight="1" x14ac:dyDescent="0.15">
      <c r="C5" s="61"/>
      <c r="D5" s="61"/>
      <c r="E5" s="61"/>
      <c r="F5" s="61"/>
      <c r="G5" s="61"/>
      <c r="H5" s="61"/>
      <c r="J5" s="96"/>
      <c r="K5" s="2"/>
      <c r="L5" s="1"/>
      <c r="M5" s="10" t="s">
        <v>20</v>
      </c>
      <c r="N5" s="69" t="s">
        <v>141</v>
      </c>
    </row>
    <row r="6" spans="1:14" ht="14.25" customHeight="1" x14ac:dyDescent="0.15">
      <c r="B6" s="62" t="s">
        <v>142</v>
      </c>
      <c r="C6" s="63"/>
      <c r="D6" s="63"/>
      <c r="E6" s="64"/>
      <c r="F6" s="64"/>
      <c r="G6" s="64"/>
      <c r="H6" s="64"/>
      <c r="J6" s="96"/>
      <c r="N6" s="10" t="s">
        <v>5</v>
      </c>
    </row>
    <row r="7" spans="1:14" x14ac:dyDescent="0.15">
      <c r="B7" s="9"/>
      <c r="E7" s="31" t="s">
        <v>20</v>
      </c>
      <c r="F7" s="238" t="s">
        <v>141</v>
      </c>
      <c r="G7" s="238"/>
      <c r="H7" s="238"/>
      <c r="J7" s="96"/>
      <c r="K7" s="222" t="s">
        <v>36</v>
      </c>
      <c r="L7" s="223" t="s">
        <v>37</v>
      </c>
      <c r="M7" s="7" t="s">
        <v>27</v>
      </c>
      <c r="N7" s="101" t="s">
        <v>193</v>
      </c>
    </row>
    <row r="8" spans="1:14" ht="26.25" customHeight="1" x14ac:dyDescent="0.15">
      <c r="B8" s="9"/>
      <c r="E8" s="9"/>
      <c r="H8" s="65" t="s">
        <v>5</v>
      </c>
      <c r="J8" s="96"/>
      <c r="K8" s="222"/>
      <c r="L8" s="223"/>
      <c r="M8" s="102" t="s">
        <v>327</v>
      </c>
      <c r="N8" s="68" t="s">
        <v>323</v>
      </c>
    </row>
    <row r="9" spans="1:14" ht="37.5" customHeight="1" x14ac:dyDescent="0.15">
      <c r="B9" s="224" t="s">
        <v>6</v>
      </c>
      <c r="C9" s="227" t="s">
        <v>21</v>
      </c>
      <c r="D9" s="227" t="s">
        <v>31</v>
      </c>
      <c r="E9" s="231" t="s">
        <v>328</v>
      </c>
      <c r="F9" s="232"/>
      <c r="G9" s="233"/>
      <c r="H9" s="234" t="s">
        <v>30</v>
      </c>
      <c r="J9" s="96"/>
      <c r="K9" s="222"/>
      <c r="L9" s="223"/>
      <c r="M9" s="106" t="s">
        <v>194</v>
      </c>
      <c r="N9" s="101" t="s">
        <v>195</v>
      </c>
    </row>
    <row r="10" spans="1:14" ht="28.5" customHeight="1" x14ac:dyDescent="0.15">
      <c r="B10" s="225"/>
      <c r="C10" s="228"/>
      <c r="D10" s="228"/>
      <c r="E10" s="234" t="s">
        <v>190</v>
      </c>
      <c r="F10" s="234" t="s">
        <v>191</v>
      </c>
      <c r="G10" s="234" t="s">
        <v>192</v>
      </c>
      <c r="H10" s="235"/>
      <c r="J10" s="96"/>
      <c r="K10" s="243" t="s">
        <v>189</v>
      </c>
      <c r="L10" s="7" t="s">
        <v>145</v>
      </c>
      <c r="M10" s="77">
        <v>275332</v>
      </c>
      <c r="N10" s="50">
        <v>75938</v>
      </c>
    </row>
    <row r="11" spans="1:14" ht="28.5" customHeight="1" x14ac:dyDescent="0.15">
      <c r="B11" s="226"/>
      <c r="C11" s="229"/>
      <c r="D11" s="229"/>
      <c r="E11" s="237"/>
      <c r="F11" s="237"/>
      <c r="G11" s="237"/>
      <c r="H11" s="236"/>
      <c r="J11" s="96"/>
      <c r="K11" s="244"/>
      <c r="L11" s="7" t="s">
        <v>146</v>
      </c>
      <c r="M11" s="77"/>
      <c r="N11" s="50" t="str">
        <f>IF(ISERR(M11/入所減免額推計*入所補助額),"",M11/入所減免額推計*入所補助額)</f>
        <v/>
      </c>
    </row>
    <row r="12" spans="1:14" ht="24.95" customHeight="1" x14ac:dyDescent="0.15">
      <c r="B12" s="72">
        <v>1</v>
      </c>
      <c r="C12" s="72">
        <v>1111111</v>
      </c>
      <c r="D12" s="73" t="s">
        <v>203</v>
      </c>
      <c r="E12" s="74">
        <v>0</v>
      </c>
      <c r="F12" s="75">
        <v>20960</v>
      </c>
      <c r="G12" s="74">
        <v>17200</v>
      </c>
      <c r="H12" s="56">
        <f>SUM(E12:G12)</f>
        <v>38160</v>
      </c>
      <c r="J12" s="96"/>
      <c r="K12" s="244"/>
      <c r="L12" s="7" t="s">
        <v>38</v>
      </c>
      <c r="M12" s="77"/>
      <c r="N12" s="50" t="str">
        <f t="shared" ref="N12:N43" si="0">IF(ISERR(M12/入所減免額推計*入所補助額),"",M12/入所減免額推計*入所補助額)</f>
        <v/>
      </c>
    </row>
    <row r="13" spans="1:14" ht="24.95" customHeight="1" x14ac:dyDescent="0.15">
      <c r="B13" s="76">
        <v>2</v>
      </c>
      <c r="C13" s="76">
        <v>7777777</v>
      </c>
      <c r="D13" s="77" t="s">
        <v>129</v>
      </c>
      <c r="E13" s="78">
        <v>52500</v>
      </c>
      <c r="F13" s="79">
        <v>30222</v>
      </c>
      <c r="G13" s="78">
        <v>17200</v>
      </c>
      <c r="H13" s="56">
        <f>SUM(E13:G13)</f>
        <v>99922</v>
      </c>
      <c r="J13" s="96"/>
      <c r="K13" s="245"/>
      <c r="L13" s="7" t="s">
        <v>147</v>
      </c>
      <c r="M13" s="77"/>
      <c r="N13" s="50" t="str">
        <f t="shared" si="0"/>
        <v/>
      </c>
    </row>
    <row r="14" spans="1:14" ht="24.95" customHeight="1" x14ac:dyDescent="0.15">
      <c r="B14" s="51">
        <v>3</v>
      </c>
      <c r="C14" s="51">
        <v>1234567</v>
      </c>
      <c r="D14" s="77" t="s">
        <v>326</v>
      </c>
      <c r="E14" s="78">
        <v>105000</v>
      </c>
      <c r="F14" s="79">
        <v>32250</v>
      </c>
      <c r="G14" s="78">
        <v>0</v>
      </c>
      <c r="H14" s="56">
        <f>SUM(E14:G14)</f>
        <v>137250</v>
      </c>
      <c r="J14" s="96"/>
      <c r="K14" s="246" t="s">
        <v>148</v>
      </c>
      <c r="L14" s="7" t="s">
        <v>149</v>
      </c>
      <c r="M14" s="77"/>
      <c r="N14" s="50" t="str">
        <f t="shared" si="0"/>
        <v/>
      </c>
    </row>
    <row r="15" spans="1:14" ht="24.95" customHeight="1" x14ac:dyDescent="0.15">
      <c r="B15" s="76"/>
      <c r="C15" s="76"/>
      <c r="D15" s="77"/>
      <c r="E15" s="78"/>
      <c r="F15" s="79"/>
      <c r="G15" s="78"/>
      <c r="H15" s="80">
        <f t="shared" ref="H15:H34" si="1">SUM(E15:G15)</f>
        <v>0</v>
      </c>
      <c r="J15" s="96"/>
      <c r="K15" s="247"/>
      <c r="L15" s="7" t="s">
        <v>150</v>
      </c>
      <c r="M15" s="77"/>
      <c r="N15" s="50" t="str">
        <f t="shared" si="0"/>
        <v/>
      </c>
    </row>
    <row r="16" spans="1:14" ht="24.95" customHeight="1" x14ac:dyDescent="0.15">
      <c r="B16" s="76"/>
      <c r="C16" s="76"/>
      <c r="D16" s="77"/>
      <c r="E16" s="78"/>
      <c r="F16" s="79"/>
      <c r="G16" s="78"/>
      <c r="H16" s="80">
        <f t="shared" si="1"/>
        <v>0</v>
      </c>
      <c r="J16" s="96"/>
      <c r="K16" s="247"/>
      <c r="L16" s="7" t="s">
        <v>151</v>
      </c>
      <c r="M16" s="77"/>
      <c r="N16" s="50" t="str">
        <f t="shared" si="0"/>
        <v/>
      </c>
    </row>
    <row r="17" spans="2:14" ht="24.95" customHeight="1" x14ac:dyDescent="0.15">
      <c r="B17" s="51"/>
      <c r="C17" s="51"/>
      <c r="D17" s="77"/>
      <c r="E17" s="78"/>
      <c r="F17" s="79"/>
      <c r="G17" s="78"/>
      <c r="H17" s="80">
        <f t="shared" si="1"/>
        <v>0</v>
      </c>
      <c r="J17" s="96"/>
      <c r="K17" s="237"/>
      <c r="L17" s="7" t="s">
        <v>152</v>
      </c>
      <c r="M17" s="77"/>
      <c r="N17" s="50" t="str">
        <f t="shared" si="0"/>
        <v/>
      </c>
    </row>
    <row r="18" spans="2:14" ht="24.95" customHeight="1" x14ac:dyDescent="0.15">
      <c r="B18" s="76"/>
      <c r="C18" s="76"/>
      <c r="D18" s="77"/>
      <c r="E18" s="78"/>
      <c r="F18" s="79"/>
      <c r="G18" s="78"/>
      <c r="H18" s="80">
        <f t="shared" si="1"/>
        <v>0</v>
      </c>
      <c r="J18" s="96"/>
      <c r="K18" s="246" t="s">
        <v>153</v>
      </c>
      <c r="L18" s="7" t="s">
        <v>154</v>
      </c>
      <c r="M18" s="77"/>
      <c r="N18" s="50" t="str">
        <f t="shared" si="0"/>
        <v/>
      </c>
    </row>
    <row r="19" spans="2:14" ht="24.95" customHeight="1" x14ac:dyDescent="0.15">
      <c r="B19" s="51"/>
      <c r="C19" s="51"/>
      <c r="D19" s="77"/>
      <c r="E19" s="78"/>
      <c r="F19" s="79"/>
      <c r="G19" s="78"/>
      <c r="H19" s="80">
        <f t="shared" si="1"/>
        <v>0</v>
      </c>
      <c r="J19" s="96"/>
      <c r="K19" s="247"/>
      <c r="L19" s="7" t="s">
        <v>155</v>
      </c>
      <c r="M19" s="77"/>
      <c r="N19" s="50" t="str">
        <f t="shared" si="0"/>
        <v/>
      </c>
    </row>
    <row r="20" spans="2:14" ht="24.95" customHeight="1" x14ac:dyDescent="0.15">
      <c r="B20" s="76"/>
      <c r="C20" s="76"/>
      <c r="D20" s="77"/>
      <c r="E20" s="78"/>
      <c r="F20" s="79"/>
      <c r="G20" s="78"/>
      <c r="H20" s="80">
        <f t="shared" si="1"/>
        <v>0</v>
      </c>
      <c r="J20" s="96"/>
      <c r="K20" s="247"/>
      <c r="L20" s="7" t="s">
        <v>156</v>
      </c>
      <c r="M20" s="77"/>
      <c r="N20" s="50" t="str">
        <f t="shared" si="0"/>
        <v/>
      </c>
    </row>
    <row r="21" spans="2:14" ht="24.95" customHeight="1" x14ac:dyDescent="0.15">
      <c r="B21" s="51"/>
      <c r="C21" s="51"/>
      <c r="D21" s="77"/>
      <c r="E21" s="78"/>
      <c r="F21" s="79"/>
      <c r="G21" s="78"/>
      <c r="H21" s="80">
        <f t="shared" si="1"/>
        <v>0</v>
      </c>
      <c r="J21" s="96"/>
      <c r="K21" s="247"/>
      <c r="L21" s="7" t="s">
        <v>157</v>
      </c>
      <c r="M21" s="77"/>
      <c r="N21" s="50" t="str">
        <f t="shared" si="0"/>
        <v/>
      </c>
    </row>
    <row r="22" spans="2:14" ht="24.95" customHeight="1" x14ac:dyDescent="0.15">
      <c r="B22" s="51"/>
      <c r="C22" s="51"/>
      <c r="D22" s="77"/>
      <c r="E22" s="78"/>
      <c r="F22" s="79"/>
      <c r="G22" s="78"/>
      <c r="H22" s="80">
        <f t="shared" si="1"/>
        <v>0</v>
      </c>
      <c r="J22" s="96"/>
      <c r="K22" s="247"/>
      <c r="L22" s="7" t="s">
        <v>158</v>
      </c>
      <c r="M22" s="77"/>
      <c r="N22" s="50" t="str">
        <f t="shared" si="0"/>
        <v/>
      </c>
    </row>
    <row r="23" spans="2:14" ht="24.95" customHeight="1" x14ac:dyDescent="0.15">
      <c r="B23" s="51"/>
      <c r="C23" s="51"/>
      <c r="D23" s="77"/>
      <c r="E23" s="78"/>
      <c r="F23" s="79"/>
      <c r="G23" s="78"/>
      <c r="H23" s="80">
        <f t="shared" si="1"/>
        <v>0</v>
      </c>
      <c r="J23" s="96"/>
      <c r="K23" s="247"/>
      <c r="L23" s="7" t="s">
        <v>159</v>
      </c>
      <c r="M23" s="77"/>
      <c r="N23" s="50" t="str">
        <f t="shared" si="0"/>
        <v/>
      </c>
    </row>
    <row r="24" spans="2:14" ht="24.95" customHeight="1" x14ac:dyDescent="0.15">
      <c r="B24" s="51"/>
      <c r="C24" s="51"/>
      <c r="D24" s="77"/>
      <c r="E24" s="78"/>
      <c r="F24" s="79"/>
      <c r="G24" s="78"/>
      <c r="H24" s="80">
        <f t="shared" si="1"/>
        <v>0</v>
      </c>
      <c r="J24" s="96"/>
      <c r="K24" s="237"/>
      <c r="L24" s="7" t="s">
        <v>160</v>
      </c>
      <c r="M24" s="77"/>
      <c r="N24" s="50" t="str">
        <f t="shared" si="0"/>
        <v/>
      </c>
    </row>
    <row r="25" spans="2:14" ht="24.95" customHeight="1" x14ac:dyDescent="0.15">
      <c r="B25" s="51"/>
      <c r="C25" s="51"/>
      <c r="D25" s="77"/>
      <c r="E25" s="78"/>
      <c r="F25" s="79"/>
      <c r="G25" s="78"/>
      <c r="H25" s="80">
        <f t="shared" si="1"/>
        <v>0</v>
      </c>
      <c r="J25" s="96"/>
      <c r="K25" s="246" t="s">
        <v>161</v>
      </c>
      <c r="L25" s="7" t="s">
        <v>162</v>
      </c>
      <c r="M25" s="77"/>
      <c r="N25" s="50" t="str">
        <f t="shared" si="0"/>
        <v/>
      </c>
    </row>
    <row r="26" spans="2:14" ht="24.95" customHeight="1" x14ac:dyDescent="0.15">
      <c r="B26" s="51"/>
      <c r="C26" s="51"/>
      <c r="D26" s="77"/>
      <c r="E26" s="78"/>
      <c r="F26" s="79"/>
      <c r="G26" s="78"/>
      <c r="H26" s="80">
        <f t="shared" si="1"/>
        <v>0</v>
      </c>
      <c r="J26" s="96"/>
      <c r="K26" s="247"/>
      <c r="L26" s="7" t="s">
        <v>163</v>
      </c>
      <c r="M26" s="77"/>
      <c r="N26" s="50" t="str">
        <f t="shared" si="0"/>
        <v/>
      </c>
    </row>
    <row r="27" spans="2:14" ht="24.95" customHeight="1" x14ac:dyDescent="0.15">
      <c r="B27" s="51"/>
      <c r="C27" s="51"/>
      <c r="D27" s="77"/>
      <c r="E27" s="78"/>
      <c r="F27" s="79"/>
      <c r="G27" s="78"/>
      <c r="H27" s="80">
        <f t="shared" si="1"/>
        <v>0</v>
      </c>
      <c r="J27" s="96"/>
      <c r="K27" s="247"/>
      <c r="L27" s="7" t="s">
        <v>164</v>
      </c>
      <c r="M27" s="77"/>
      <c r="N27" s="50" t="str">
        <f t="shared" si="0"/>
        <v/>
      </c>
    </row>
    <row r="28" spans="2:14" ht="24.95" customHeight="1" x14ac:dyDescent="0.15">
      <c r="B28" s="51"/>
      <c r="C28" s="51"/>
      <c r="D28" s="77"/>
      <c r="E28" s="78"/>
      <c r="F28" s="79"/>
      <c r="G28" s="78"/>
      <c r="H28" s="80">
        <f t="shared" si="1"/>
        <v>0</v>
      </c>
      <c r="J28" s="96"/>
      <c r="K28" s="247"/>
      <c r="L28" s="7" t="s">
        <v>165</v>
      </c>
      <c r="M28" s="77"/>
      <c r="N28" s="50" t="str">
        <f t="shared" si="0"/>
        <v/>
      </c>
    </row>
    <row r="29" spans="2:14" ht="24.95" customHeight="1" x14ac:dyDescent="0.15">
      <c r="B29" s="51"/>
      <c r="C29" s="51"/>
      <c r="D29" s="77"/>
      <c r="E29" s="78"/>
      <c r="F29" s="79"/>
      <c r="G29" s="78"/>
      <c r="H29" s="80">
        <f t="shared" si="1"/>
        <v>0</v>
      </c>
      <c r="J29" s="96"/>
      <c r="K29" s="237"/>
      <c r="L29" s="7" t="s">
        <v>166</v>
      </c>
      <c r="M29" s="77"/>
      <c r="N29" s="50" t="str">
        <f t="shared" si="0"/>
        <v/>
      </c>
    </row>
    <row r="30" spans="2:14" ht="24.95" customHeight="1" x14ac:dyDescent="0.15">
      <c r="B30" s="51"/>
      <c r="C30" s="51"/>
      <c r="D30" s="77"/>
      <c r="E30" s="78"/>
      <c r="F30" s="79"/>
      <c r="G30" s="78"/>
      <c r="H30" s="80">
        <f t="shared" si="1"/>
        <v>0</v>
      </c>
      <c r="J30" s="96"/>
      <c r="K30" s="246" t="s">
        <v>167</v>
      </c>
      <c r="L30" s="7" t="s">
        <v>168</v>
      </c>
      <c r="M30" s="77"/>
      <c r="N30" s="50" t="str">
        <f t="shared" si="0"/>
        <v/>
      </c>
    </row>
    <row r="31" spans="2:14" ht="24.95" customHeight="1" x14ac:dyDescent="0.15">
      <c r="B31" s="76"/>
      <c r="C31" s="76"/>
      <c r="D31" s="77"/>
      <c r="E31" s="78"/>
      <c r="F31" s="79"/>
      <c r="G31" s="78"/>
      <c r="H31" s="80">
        <f t="shared" si="1"/>
        <v>0</v>
      </c>
      <c r="J31" s="96"/>
      <c r="K31" s="247"/>
      <c r="L31" s="7" t="s">
        <v>169</v>
      </c>
      <c r="M31" s="77"/>
      <c r="N31" s="50" t="str">
        <f t="shared" si="0"/>
        <v/>
      </c>
    </row>
    <row r="32" spans="2:14" ht="24.95" customHeight="1" x14ac:dyDescent="0.15">
      <c r="B32" s="76"/>
      <c r="C32" s="76"/>
      <c r="D32" s="77"/>
      <c r="E32" s="78"/>
      <c r="F32" s="79"/>
      <c r="G32" s="78"/>
      <c r="H32" s="80">
        <f t="shared" si="1"/>
        <v>0</v>
      </c>
      <c r="J32" s="96"/>
      <c r="K32" s="237"/>
      <c r="L32" s="7" t="s">
        <v>170</v>
      </c>
      <c r="M32" s="77"/>
      <c r="N32" s="50" t="str">
        <f t="shared" si="0"/>
        <v/>
      </c>
    </row>
    <row r="33" spans="2:14" ht="24.95" customHeight="1" x14ac:dyDescent="0.15">
      <c r="B33" s="51"/>
      <c r="C33" s="51"/>
      <c r="D33" s="77"/>
      <c r="E33" s="78"/>
      <c r="F33" s="79"/>
      <c r="G33" s="78"/>
      <c r="H33" s="80">
        <f t="shared" si="1"/>
        <v>0</v>
      </c>
      <c r="J33" s="96"/>
      <c r="K33" s="246" t="s">
        <v>171</v>
      </c>
      <c r="L33" s="7" t="s">
        <v>172</v>
      </c>
      <c r="M33" s="77"/>
      <c r="N33" s="50" t="str">
        <f t="shared" si="0"/>
        <v/>
      </c>
    </row>
    <row r="34" spans="2:14" ht="24.95" customHeight="1" thickBot="1" x14ac:dyDescent="0.2">
      <c r="B34" s="76"/>
      <c r="C34" s="76"/>
      <c r="D34" s="77"/>
      <c r="E34" s="78"/>
      <c r="F34" s="79"/>
      <c r="G34" s="78"/>
      <c r="H34" s="80">
        <f t="shared" si="1"/>
        <v>0</v>
      </c>
      <c r="J34" s="96"/>
      <c r="K34" s="247"/>
      <c r="L34" s="7" t="s">
        <v>173</v>
      </c>
      <c r="M34" s="77"/>
      <c r="N34" s="50" t="str">
        <f t="shared" si="0"/>
        <v/>
      </c>
    </row>
    <row r="35" spans="2:14" ht="14.25" x14ac:dyDescent="0.15">
      <c r="B35" s="6"/>
      <c r="C35" s="6"/>
      <c r="D35" s="81" t="s">
        <v>131</v>
      </c>
      <c r="E35" s="81" t="s">
        <v>132</v>
      </c>
      <c r="F35" s="19" t="s">
        <v>133</v>
      </c>
      <c r="G35" s="19" t="s">
        <v>134</v>
      </c>
      <c r="H35" s="107" t="s">
        <v>136</v>
      </c>
      <c r="J35" s="96"/>
      <c r="K35" s="247"/>
      <c r="L35" s="7" t="s">
        <v>174</v>
      </c>
      <c r="M35" s="77"/>
      <c r="N35" s="50" t="str">
        <f t="shared" si="0"/>
        <v/>
      </c>
    </row>
    <row r="36" spans="2:14" ht="24.95" customHeight="1" thickBot="1" x14ac:dyDescent="0.2">
      <c r="B36" s="71"/>
      <c r="C36" s="71" t="s">
        <v>7</v>
      </c>
      <c r="D36" s="82">
        <f>COUNTA(D12:D34)</f>
        <v>3</v>
      </c>
      <c r="E36" s="83">
        <f>SUM(E12:E34)</f>
        <v>157500</v>
      </c>
      <c r="F36" s="83">
        <f>SUM(F12:F34)</f>
        <v>83432</v>
      </c>
      <c r="G36" s="84">
        <f>SUM(G12:G34)</f>
        <v>34400</v>
      </c>
      <c r="H36" s="57">
        <f>SUM(H12:H34)</f>
        <v>275332</v>
      </c>
      <c r="J36" s="96"/>
      <c r="K36" s="247"/>
      <c r="L36" s="7" t="s">
        <v>175</v>
      </c>
      <c r="M36" s="77"/>
      <c r="N36" s="50" t="str">
        <f t="shared" si="0"/>
        <v/>
      </c>
    </row>
    <row r="37" spans="2:14" x14ac:dyDescent="0.15">
      <c r="J37" s="96"/>
      <c r="K37" s="247"/>
      <c r="L37" s="7" t="s">
        <v>176</v>
      </c>
      <c r="M37" s="77"/>
      <c r="N37" s="50" t="str">
        <f t="shared" si="0"/>
        <v/>
      </c>
    </row>
    <row r="38" spans="2:14" x14ac:dyDescent="0.15">
      <c r="J38" s="96"/>
      <c r="K38" s="247"/>
      <c r="L38" s="7" t="s">
        <v>177</v>
      </c>
      <c r="M38" s="77"/>
      <c r="N38" s="50" t="str">
        <f t="shared" si="0"/>
        <v/>
      </c>
    </row>
    <row r="39" spans="2:14" x14ac:dyDescent="0.15">
      <c r="J39" s="96"/>
      <c r="K39" s="247"/>
      <c r="L39" s="7" t="s">
        <v>178</v>
      </c>
      <c r="M39" s="77"/>
      <c r="N39" s="50" t="str">
        <f t="shared" si="0"/>
        <v/>
      </c>
    </row>
    <row r="40" spans="2:14" x14ac:dyDescent="0.15">
      <c r="J40" s="96"/>
      <c r="K40" s="247"/>
      <c r="L40" s="7" t="s">
        <v>179</v>
      </c>
      <c r="M40" s="77"/>
      <c r="N40" s="50" t="str">
        <f t="shared" si="0"/>
        <v/>
      </c>
    </row>
    <row r="41" spans="2:14" x14ac:dyDescent="0.15">
      <c r="J41" s="96"/>
      <c r="K41" s="247"/>
      <c r="L41" s="7" t="s">
        <v>180</v>
      </c>
      <c r="M41" s="77"/>
      <c r="N41" s="50" t="str">
        <f t="shared" si="0"/>
        <v/>
      </c>
    </row>
    <row r="42" spans="2:14" x14ac:dyDescent="0.15">
      <c r="J42" s="96"/>
      <c r="K42" s="237"/>
      <c r="L42" s="7" t="s">
        <v>181</v>
      </c>
      <c r="M42" s="77"/>
      <c r="N42" s="50" t="str">
        <f t="shared" si="0"/>
        <v/>
      </c>
    </row>
    <row r="43" spans="2:14" ht="21.75" thickBot="1" x14ac:dyDescent="0.2">
      <c r="J43" s="96"/>
      <c r="K43" s="14" t="s">
        <v>182</v>
      </c>
      <c r="L43" s="13"/>
      <c r="M43" s="77"/>
      <c r="N43" s="50" t="str">
        <f t="shared" si="0"/>
        <v/>
      </c>
    </row>
    <row r="44" spans="2:14" x14ac:dyDescent="0.15">
      <c r="J44" s="96"/>
      <c r="K44" s="239" t="s">
        <v>39</v>
      </c>
      <c r="L44" s="240"/>
      <c r="M44" s="18" t="s">
        <v>40</v>
      </c>
      <c r="N44" s="21" t="s">
        <v>41</v>
      </c>
    </row>
    <row r="45" spans="2:14" ht="14.25" thickBot="1" x14ac:dyDescent="0.2">
      <c r="J45" s="96"/>
      <c r="K45" s="241"/>
      <c r="L45" s="242"/>
      <c r="M45" s="99">
        <f>SUM(M10:M43)</f>
        <v>275332</v>
      </c>
      <c r="N45" s="100">
        <f>SUM(N10:N43)</f>
        <v>75938</v>
      </c>
    </row>
    <row r="46" spans="2:14" x14ac:dyDescent="0.15">
      <c r="J46" s="96"/>
      <c r="K46" t="s">
        <v>310</v>
      </c>
    </row>
    <row r="47" spans="2:14" x14ac:dyDescent="0.15">
      <c r="J47" s="96"/>
      <c r="K47" s="30"/>
    </row>
    <row r="48" spans="2:14" x14ac:dyDescent="0.15">
      <c r="J48" s="96"/>
    </row>
    <row r="49" spans="10:10" x14ac:dyDescent="0.15">
      <c r="J49" s="96"/>
    </row>
    <row r="50" spans="10:10" x14ac:dyDescent="0.15">
      <c r="J50" s="96"/>
    </row>
    <row r="51" spans="10:10" x14ac:dyDescent="0.15">
      <c r="J51" s="96"/>
    </row>
  </sheetData>
  <mergeCells count="20">
    <mergeCell ref="K44:L45"/>
    <mergeCell ref="K10:K13"/>
    <mergeCell ref="K14:K17"/>
    <mergeCell ref="K18:K24"/>
    <mergeCell ref="K25:K29"/>
    <mergeCell ref="K30:K32"/>
    <mergeCell ref="K33:K42"/>
    <mergeCell ref="K3:L3"/>
    <mergeCell ref="K7:K9"/>
    <mergeCell ref="L7:L9"/>
    <mergeCell ref="B9:B11"/>
    <mergeCell ref="C9:C11"/>
    <mergeCell ref="D9:D11"/>
    <mergeCell ref="B3:C3"/>
    <mergeCell ref="E9:G9"/>
    <mergeCell ref="H9:H11"/>
    <mergeCell ref="E10:E11"/>
    <mergeCell ref="F10:F11"/>
    <mergeCell ref="G10:G11"/>
    <mergeCell ref="F7:H7"/>
  </mergeCells>
  <phoneticPr fontId="2"/>
  <conditionalFormatting sqref="H12:H34 D36:H36 M45:N45">
    <cfRule type="cellIs" dxfId="12" priority="4" stopIfTrue="1" operator="equal">
      <formula>0</formula>
    </cfRule>
  </conditionalFormatting>
  <conditionalFormatting sqref="M10:M43 C12:G34 B12:B36">
    <cfRule type="cellIs" dxfId="11" priority="1" stopIfTrue="1" operator="notEqual">
      <formula>""</formula>
    </cfRule>
  </conditionalFormatting>
  <conditionalFormatting sqref="N10:N43">
    <cfRule type="cellIs" dxfId="10" priority="2" stopIfTrue="1" operator="greaterThan">
      <formula>0</formula>
    </cfRule>
  </conditionalFormatting>
  <pageMargins left="0.41" right="0.39370078740157483" top="0.39370078740157483" bottom="0.19685039370078741" header="0.51181102362204722" footer="0.35433070866141736"/>
  <pageSetup paperSize="9" scale="5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Y47"/>
  <sheetViews>
    <sheetView view="pageBreakPreview" zoomScale="75" zoomScaleNormal="75" zoomScaleSheetLayoutView="75" workbookViewId="0">
      <selection activeCell="M8" sqref="M8"/>
    </sheetView>
  </sheetViews>
  <sheetFormatPr defaultRowHeight="13.5" x14ac:dyDescent="0.15"/>
  <cols>
    <col min="1" max="1" width="4.75" customWidth="1"/>
    <col min="2" max="2" width="3.75" customWidth="1"/>
    <col min="3" max="3" width="10.25" customWidth="1"/>
    <col min="4" max="4" width="12.25" customWidth="1"/>
    <col min="5" max="5" width="8.375" customWidth="1"/>
    <col min="6" max="6" width="9.125" customWidth="1"/>
    <col min="7" max="9" width="8.375" customWidth="1"/>
    <col min="10" max="10" width="8.5" customWidth="1"/>
    <col min="11" max="11" width="8.625" customWidth="1"/>
    <col min="12" max="12" width="7.875" customWidth="1"/>
    <col min="16" max="16" width="10.375" customWidth="1"/>
    <col min="17" max="18" width="10.625" customWidth="1"/>
    <col min="19" max="19" width="12.5" customWidth="1"/>
    <col min="20" max="22" width="10.625" customWidth="1"/>
  </cols>
  <sheetData>
    <row r="2" spans="2:25" ht="17.25" x14ac:dyDescent="0.15">
      <c r="B2" s="254" t="s">
        <v>316</v>
      </c>
      <c r="C2" s="255"/>
      <c r="E2" s="8"/>
      <c r="F2" s="8"/>
      <c r="G2" s="8"/>
      <c r="H2" s="8"/>
      <c r="I2" s="8"/>
      <c r="J2" s="8"/>
      <c r="O2" s="220" t="s">
        <v>319</v>
      </c>
      <c r="P2" s="221"/>
      <c r="Q2" s="12"/>
    </row>
    <row r="3" spans="2:25" ht="17.25" x14ac:dyDescent="0.15">
      <c r="B3" s="262" t="s">
        <v>0</v>
      </c>
      <c r="C3" s="262"/>
      <c r="D3" s="262"/>
      <c r="E3" s="262"/>
      <c r="F3" s="262"/>
      <c r="G3" s="262"/>
      <c r="H3" s="262"/>
      <c r="I3" s="262"/>
      <c r="J3" s="262"/>
      <c r="K3" s="262"/>
      <c r="L3" s="262"/>
      <c r="O3" s="266" t="s">
        <v>1</v>
      </c>
      <c r="P3" s="267"/>
      <c r="Q3" s="267"/>
      <c r="R3" s="267"/>
      <c r="S3" s="267"/>
      <c r="T3" s="267"/>
      <c r="U3" s="267"/>
      <c r="V3" s="267"/>
      <c r="W3" s="104"/>
      <c r="X3" s="104"/>
      <c r="Y3" s="104"/>
    </row>
    <row r="4" spans="2:25" ht="19.5" customHeight="1" x14ac:dyDescent="0.15">
      <c r="B4" s="252"/>
      <c r="C4" s="253"/>
      <c r="D4" s="253"/>
      <c r="E4" s="253"/>
      <c r="F4" s="253"/>
      <c r="G4" s="253"/>
      <c r="H4" s="253"/>
      <c r="I4" s="253"/>
      <c r="J4" s="253"/>
      <c r="K4" s="253"/>
      <c r="L4" s="253"/>
      <c r="O4" s="27"/>
      <c r="Q4" s="12"/>
    </row>
    <row r="5" spans="2:25" ht="14.25" customHeight="1" x14ac:dyDescent="0.15">
      <c r="B5" s="32" t="s">
        <v>142</v>
      </c>
      <c r="C5" s="69"/>
      <c r="D5" s="69"/>
      <c r="E5" s="33"/>
      <c r="F5" s="33"/>
      <c r="G5" s="33"/>
      <c r="H5" s="33"/>
      <c r="I5" s="33"/>
      <c r="J5" s="33"/>
      <c r="K5" s="33"/>
      <c r="L5" s="33"/>
      <c r="O5" s="2"/>
      <c r="P5" s="1"/>
      <c r="Q5" s="1"/>
      <c r="S5" s="31" t="s">
        <v>20</v>
      </c>
      <c r="T5" s="268" t="s">
        <v>321</v>
      </c>
      <c r="U5" s="268"/>
      <c r="V5" s="268"/>
    </row>
    <row r="6" spans="2:25" ht="14.25" x14ac:dyDescent="0.15">
      <c r="B6" s="1"/>
      <c r="C6" s="9"/>
      <c r="E6" s="16"/>
      <c r="F6" s="1"/>
      <c r="G6" s="1"/>
      <c r="H6" s="31" t="s">
        <v>20</v>
      </c>
      <c r="I6" s="238" t="s">
        <v>141</v>
      </c>
      <c r="J6" s="238"/>
      <c r="K6" s="238"/>
      <c r="L6" s="238"/>
      <c r="V6" s="10" t="s">
        <v>5</v>
      </c>
    </row>
    <row r="7" spans="2:25" ht="14.25" thickBot="1" x14ac:dyDescent="0.2">
      <c r="E7" s="1"/>
      <c r="F7" s="1"/>
      <c r="G7" s="1"/>
      <c r="I7" s="1"/>
      <c r="L7" s="5" t="s">
        <v>5</v>
      </c>
      <c r="V7" s="10"/>
    </row>
    <row r="8" spans="2:25" ht="40.5" customHeight="1" x14ac:dyDescent="0.15">
      <c r="B8" s="265" t="s">
        <v>6</v>
      </c>
      <c r="C8" s="248" t="s">
        <v>29</v>
      </c>
      <c r="D8" s="227" t="s">
        <v>47</v>
      </c>
      <c r="E8" s="259" t="s">
        <v>329</v>
      </c>
      <c r="F8" s="260"/>
      <c r="G8" s="260"/>
      <c r="H8" s="260"/>
      <c r="I8" s="260"/>
      <c r="J8" s="260"/>
      <c r="K8" s="260"/>
      <c r="L8" s="261"/>
      <c r="O8" s="270" t="s">
        <v>36</v>
      </c>
      <c r="P8" s="246" t="s">
        <v>42</v>
      </c>
      <c r="Q8" s="269" t="s">
        <v>27</v>
      </c>
      <c r="R8" s="263"/>
      <c r="S8" s="263"/>
      <c r="T8" s="273" t="s">
        <v>43</v>
      </c>
      <c r="U8" s="274"/>
      <c r="V8" s="275"/>
    </row>
    <row r="9" spans="2:25" ht="27" customHeight="1" x14ac:dyDescent="0.15">
      <c r="B9" s="265"/>
      <c r="C9" s="248"/>
      <c r="D9" s="228"/>
      <c r="E9" s="34" t="s">
        <v>48</v>
      </c>
      <c r="F9" s="256" t="s">
        <v>16</v>
      </c>
      <c r="G9" s="263"/>
      <c r="H9" s="264"/>
      <c r="I9" s="256" t="s">
        <v>17</v>
      </c>
      <c r="J9" s="257"/>
      <c r="K9" s="257"/>
      <c r="L9" s="258"/>
      <c r="O9" s="271"/>
      <c r="P9" s="247"/>
      <c r="Q9" s="276" t="s">
        <v>330</v>
      </c>
      <c r="R9" s="277"/>
      <c r="S9" s="278"/>
      <c r="T9" s="249" t="s">
        <v>324</v>
      </c>
      <c r="U9" s="250"/>
      <c r="V9" s="251"/>
    </row>
    <row r="10" spans="2:25" ht="27.75" customHeight="1" x14ac:dyDescent="0.15">
      <c r="B10" s="265"/>
      <c r="C10" s="248"/>
      <c r="D10" s="229"/>
      <c r="E10" s="24" t="s">
        <v>32</v>
      </c>
      <c r="F10" s="23" t="s">
        <v>33</v>
      </c>
      <c r="G10" s="15" t="s">
        <v>22</v>
      </c>
      <c r="H10" s="15" t="s">
        <v>23</v>
      </c>
      <c r="I10" s="23" t="s">
        <v>24</v>
      </c>
      <c r="J10" s="15" t="s">
        <v>25</v>
      </c>
      <c r="K10" s="15" t="s">
        <v>196</v>
      </c>
      <c r="L10" s="15" t="s">
        <v>26</v>
      </c>
      <c r="O10" s="272"/>
      <c r="P10" s="237"/>
      <c r="Q10" s="43" t="s">
        <v>2</v>
      </c>
      <c r="R10" s="44" t="s">
        <v>3</v>
      </c>
      <c r="S10" s="45" t="s">
        <v>4</v>
      </c>
      <c r="T10" s="25" t="s">
        <v>197</v>
      </c>
      <c r="U10" s="26" t="s">
        <v>198</v>
      </c>
      <c r="V10" s="103" t="s">
        <v>199</v>
      </c>
    </row>
    <row r="11" spans="2:25" s="58" customFormat="1" ht="27" customHeight="1" x14ac:dyDescent="0.15">
      <c r="B11" s="76">
        <v>1</v>
      </c>
      <c r="C11" s="76">
        <v>9876540</v>
      </c>
      <c r="D11" s="73" t="s">
        <v>201</v>
      </c>
      <c r="E11" s="85">
        <v>12000</v>
      </c>
      <c r="F11" s="85">
        <v>6000</v>
      </c>
      <c r="G11" s="85">
        <v>3000</v>
      </c>
      <c r="H11" s="86">
        <f t="shared" ref="H11:H33" si="0">SUM(F11:G11)</f>
        <v>9000</v>
      </c>
      <c r="I11" s="85">
        <v>28500</v>
      </c>
      <c r="J11" s="85">
        <v>7000</v>
      </c>
      <c r="K11" s="85">
        <v>7500</v>
      </c>
      <c r="L11" s="86">
        <f t="shared" ref="L11:L33" si="1">SUM(I11:K11)</f>
        <v>43000</v>
      </c>
      <c r="O11" s="246" t="s">
        <v>144</v>
      </c>
      <c r="P11" s="7" t="s">
        <v>145</v>
      </c>
      <c r="Q11" s="70">
        <v>31000</v>
      </c>
      <c r="R11" s="70">
        <v>25000</v>
      </c>
      <c r="S11" s="70">
        <v>55000</v>
      </c>
      <c r="T11" s="53">
        <v>7750</v>
      </c>
      <c r="U11" s="98">
        <v>0</v>
      </c>
      <c r="V11" s="55">
        <v>19839</v>
      </c>
    </row>
    <row r="12" spans="2:25" s="58" customFormat="1" ht="24.95" customHeight="1" x14ac:dyDescent="0.15">
      <c r="B12" s="76">
        <v>2</v>
      </c>
      <c r="C12" s="76">
        <v>3895622</v>
      </c>
      <c r="D12" s="73" t="s">
        <v>202</v>
      </c>
      <c r="E12" s="85"/>
      <c r="F12" s="85">
        <v>11500</v>
      </c>
      <c r="G12" s="85">
        <v>4500</v>
      </c>
      <c r="H12" s="86">
        <f t="shared" si="0"/>
        <v>16000</v>
      </c>
      <c r="I12" s="85"/>
      <c r="J12" s="85"/>
      <c r="K12" s="85"/>
      <c r="L12" s="86">
        <f t="shared" si="1"/>
        <v>0</v>
      </c>
      <c r="O12" s="247"/>
      <c r="P12" s="7" t="s">
        <v>146</v>
      </c>
      <c r="Q12" s="77"/>
      <c r="R12" s="77"/>
      <c r="S12" s="77"/>
      <c r="T12" s="53" t="str">
        <f t="shared" ref="T12:T25" si="2">IF(ISERR(Q12/訪問推計減免額*訪問補助額),"",Q12/訪問推計減免額*訪問補助額)</f>
        <v/>
      </c>
      <c r="U12" s="54" t="str">
        <f t="shared" ref="U12:U25" si="3">IF(ISERR(R12/通所推計減免額*通所補助額),"",R12/通所推計減免額*通所補助額)</f>
        <v/>
      </c>
      <c r="V12" s="55" t="str">
        <f t="shared" ref="V12:V25" si="4">IF(ISERR(S12/短期推計減免額*短期補助額),"",S12/短期推計減免額*短期補助額)</f>
        <v/>
      </c>
    </row>
    <row r="13" spans="2:25" s="58" customFormat="1" ht="24.95" customHeight="1" x14ac:dyDescent="0.15">
      <c r="B13" s="76">
        <v>3</v>
      </c>
      <c r="C13" s="76">
        <v>1234567</v>
      </c>
      <c r="D13" s="73" t="s">
        <v>326</v>
      </c>
      <c r="E13" s="85">
        <v>19000</v>
      </c>
      <c r="F13" s="85"/>
      <c r="G13" s="85"/>
      <c r="H13" s="86">
        <f t="shared" si="0"/>
        <v>0</v>
      </c>
      <c r="I13" s="85">
        <v>5000</v>
      </c>
      <c r="J13" s="85">
        <v>1500</v>
      </c>
      <c r="K13" s="85">
        <v>5500</v>
      </c>
      <c r="L13" s="86">
        <f t="shared" si="1"/>
        <v>12000</v>
      </c>
      <c r="O13" s="247"/>
      <c r="P13" s="7" t="s">
        <v>38</v>
      </c>
      <c r="Q13" s="77"/>
      <c r="R13" s="77"/>
      <c r="S13" s="77"/>
      <c r="T13" s="53" t="str">
        <f t="shared" si="2"/>
        <v/>
      </c>
      <c r="U13" s="54" t="str">
        <f t="shared" si="3"/>
        <v/>
      </c>
      <c r="V13" s="55" t="str">
        <f t="shared" si="4"/>
        <v/>
      </c>
    </row>
    <row r="14" spans="2:25" s="58" customFormat="1" ht="24.95" customHeight="1" x14ac:dyDescent="0.15">
      <c r="B14" s="76"/>
      <c r="C14" s="76"/>
      <c r="D14" s="73"/>
      <c r="E14" s="85"/>
      <c r="F14" s="85"/>
      <c r="G14" s="85"/>
      <c r="H14" s="86">
        <f t="shared" si="0"/>
        <v>0</v>
      </c>
      <c r="I14" s="85"/>
      <c r="J14" s="85"/>
      <c r="K14" s="85"/>
      <c r="L14" s="86">
        <f t="shared" si="1"/>
        <v>0</v>
      </c>
      <c r="O14" s="237"/>
      <c r="P14" s="7" t="s">
        <v>147</v>
      </c>
      <c r="Q14" s="77"/>
      <c r="R14" s="77"/>
      <c r="S14" s="77"/>
      <c r="T14" s="53" t="str">
        <f t="shared" si="2"/>
        <v/>
      </c>
      <c r="U14" s="54" t="str">
        <f t="shared" si="3"/>
        <v/>
      </c>
      <c r="V14" s="55" t="str">
        <f t="shared" si="4"/>
        <v/>
      </c>
    </row>
    <row r="15" spans="2:25" s="58" customFormat="1" ht="24.95" customHeight="1" x14ac:dyDescent="0.15">
      <c r="B15" s="76"/>
      <c r="C15" s="76"/>
      <c r="D15" s="73"/>
      <c r="E15" s="85"/>
      <c r="F15" s="85"/>
      <c r="G15" s="85"/>
      <c r="H15" s="86">
        <f t="shared" si="0"/>
        <v>0</v>
      </c>
      <c r="I15" s="85"/>
      <c r="J15" s="85"/>
      <c r="K15" s="85"/>
      <c r="L15" s="86">
        <f t="shared" si="1"/>
        <v>0</v>
      </c>
      <c r="O15" s="246" t="s">
        <v>148</v>
      </c>
      <c r="P15" s="7" t="s">
        <v>149</v>
      </c>
      <c r="Q15" s="77"/>
      <c r="R15" s="77"/>
      <c r="S15" s="77"/>
      <c r="T15" s="53" t="str">
        <f t="shared" si="2"/>
        <v/>
      </c>
      <c r="U15" s="54" t="str">
        <f t="shared" si="3"/>
        <v/>
      </c>
      <c r="V15" s="55" t="str">
        <f t="shared" si="4"/>
        <v/>
      </c>
    </row>
    <row r="16" spans="2:25" s="58" customFormat="1" ht="24.95" customHeight="1" x14ac:dyDescent="0.15">
      <c r="B16" s="76"/>
      <c r="C16" s="76"/>
      <c r="D16" s="73"/>
      <c r="E16" s="85"/>
      <c r="F16" s="85"/>
      <c r="G16" s="85"/>
      <c r="H16" s="86">
        <f t="shared" si="0"/>
        <v>0</v>
      </c>
      <c r="I16" s="85"/>
      <c r="J16" s="85"/>
      <c r="K16" s="85"/>
      <c r="L16" s="86">
        <f t="shared" si="1"/>
        <v>0</v>
      </c>
      <c r="O16" s="247"/>
      <c r="P16" s="7" t="s">
        <v>150</v>
      </c>
      <c r="Q16" s="77"/>
      <c r="R16" s="77"/>
      <c r="S16" s="77"/>
      <c r="T16" s="53" t="str">
        <f t="shared" si="2"/>
        <v/>
      </c>
      <c r="U16" s="54" t="str">
        <f t="shared" si="3"/>
        <v/>
      </c>
      <c r="V16" s="55" t="str">
        <f t="shared" si="4"/>
        <v/>
      </c>
    </row>
    <row r="17" spans="2:22" s="58" customFormat="1" ht="24.95" customHeight="1" x14ac:dyDescent="0.15">
      <c r="B17" s="76"/>
      <c r="C17" s="76"/>
      <c r="D17" s="73"/>
      <c r="E17" s="85"/>
      <c r="F17" s="85"/>
      <c r="G17" s="85"/>
      <c r="H17" s="86">
        <f t="shared" si="0"/>
        <v>0</v>
      </c>
      <c r="I17" s="85"/>
      <c r="J17" s="85"/>
      <c r="K17" s="85"/>
      <c r="L17" s="86">
        <f t="shared" si="1"/>
        <v>0</v>
      </c>
      <c r="O17" s="247"/>
      <c r="P17" s="7" t="s">
        <v>151</v>
      </c>
      <c r="Q17" s="77"/>
      <c r="R17" s="77"/>
      <c r="S17" s="77"/>
      <c r="T17" s="53" t="str">
        <f t="shared" si="2"/>
        <v/>
      </c>
      <c r="U17" s="54" t="str">
        <f t="shared" si="3"/>
        <v/>
      </c>
      <c r="V17" s="55" t="str">
        <f t="shared" si="4"/>
        <v/>
      </c>
    </row>
    <row r="18" spans="2:22" s="58" customFormat="1" ht="24.95" customHeight="1" x14ac:dyDescent="0.15">
      <c r="B18" s="76"/>
      <c r="C18" s="76"/>
      <c r="D18" s="73"/>
      <c r="E18" s="85"/>
      <c r="F18" s="85"/>
      <c r="G18" s="85"/>
      <c r="H18" s="86">
        <f t="shared" si="0"/>
        <v>0</v>
      </c>
      <c r="I18" s="85"/>
      <c r="J18" s="85"/>
      <c r="K18" s="85"/>
      <c r="L18" s="86">
        <f t="shared" si="1"/>
        <v>0</v>
      </c>
      <c r="O18" s="237"/>
      <c r="P18" s="7" t="s">
        <v>152</v>
      </c>
      <c r="Q18" s="77"/>
      <c r="R18" s="77"/>
      <c r="S18" s="77"/>
      <c r="T18" s="53" t="str">
        <f t="shared" si="2"/>
        <v/>
      </c>
      <c r="U18" s="54" t="str">
        <f t="shared" si="3"/>
        <v/>
      </c>
      <c r="V18" s="55" t="str">
        <f t="shared" si="4"/>
        <v/>
      </c>
    </row>
    <row r="19" spans="2:22" s="58" customFormat="1" ht="24.95" customHeight="1" x14ac:dyDescent="0.15">
      <c r="B19" s="76"/>
      <c r="C19" s="76"/>
      <c r="D19" s="73"/>
      <c r="E19" s="85"/>
      <c r="F19" s="85"/>
      <c r="G19" s="85"/>
      <c r="H19" s="86">
        <f t="shared" si="0"/>
        <v>0</v>
      </c>
      <c r="I19" s="85"/>
      <c r="J19" s="85"/>
      <c r="K19" s="85"/>
      <c r="L19" s="86">
        <f t="shared" si="1"/>
        <v>0</v>
      </c>
      <c r="O19" s="246" t="s">
        <v>153</v>
      </c>
      <c r="P19" s="7" t="s">
        <v>154</v>
      </c>
      <c r="Q19" s="77"/>
      <c r="R19" s="77"/>
      <c r="S19" s="77"/>
      <c r="T19" s="53" t="str">
        <f t="shared" si="2"/>
        <v/>
      </c>
      <c r="U19" s="54" t="str">
        <f t="shared" si="3"/>
        <v/>
      </c>
      <c r="V19" s="55" t="str">
        <f t="shared" si="4"/>
        <v/>
      </c>
    </row>
    <row r="20" spans="2:22" s="58" customFormat="1" ht="24.95" customHeight="1" x14ac:dyDescent="0.15">
      <c r="B20" s="76"/>
      <c r="C20" s="76"/>
      <c r="D20" s="73"/>
      <c r="E20" s="85"/>
      <c r="F20" s="85"/>
      <c r="G20" s="85"/>
      <c r="H20" s="86">
        <f t="shared" si="0"/>
        <v>0</v>
      </c>
      <c r="I20" s="85"/>
      <c r="J20" s="85"/>
      <c r="K20" s="85"/>
      <c r="L20" s="86">
        <f t="shared" si="1"/>
        <v>0</v>
      </c>
      <c r="O20" s="247"/>
      <c r="P20" s="7" t="s">
        <v>155</v>
      </c>
      <c r="Q20" s="77"/>
      <c r="R20" s="77"/>
      <c r="S20" s="77"/>
      <c r="T20" s="53" t="str">
        <f t="shared" si="2"/>
        <v/>
      </c>
      <c r="U20" s="54" t="str">
        <f t="shared" si="3"/>
        <v/>
      </c>
      <c r="V20" s="55" t="str">
        <f t="shared" si="4"/>
        <v/>
      </c>
    </row>
    <row r="21" spans="2:22" s="58" customFormat="1" ht="24.95" customHeight="1" x14ac:dyDescent="0.15">
      <c r="B21" s="76"/>
      <c r="C21" s="76"/>
      <c r="D21" s="73"/>
      <c r="E21" s="85"/>
      <c r="F21" s="85"/>
      <c r="G21" s="85"/>
      <c r="H21" s="86">
        <f t="shared" si="0"/>
        <v>0</v>
      </c>
      <c r="I21" s="85"/>
      <c r="J21" s="85"/>
      <c r="K21" s="85"/>
      <c r="L21" s="86">
        <f t="shared" si="1"/>
        <v>0</v>
      </c>
      <c r="O21" s="247"/>
      <c r="P21" s="7" t="s">
        <v>156</v>
      </c>
      <c r="Q21" s="77"/>
      <c r="R21" s="77"/>
      <c r="S21" s="77"/>
      <c r="T21" s="53" t="str">
        <f t="shared" si="2"/>
        <v/>
      </c>
      <c r="U21" s="54" t="str">
        <f t="shared" si="3"/>
        <v/>
      </c>
      <c r="V21" s="55" t="str">
        <f t="shared" si="4"/>
        <v/>
      </c>
    </row>
    <row r="22" spans="2:22" s="58" customFormat="1" ht="24.95" customHeight="1" x14ac:dyDescent="0.15">
      <c r="B22" s="76"/>
      <c r="C22" s="76"/>
      <c r="D22" s="73"/>
      <c r="E22" s="85"/>
      <c r="F22" s="85"/>
      <c r="G22" s="85"/>
      <c r="H22" s="86">
        <f t="shared" si="0"/>
        <v>0</v>
      </c>
      <c r="I22" s="85"/>
      <c r="J22" s="85"/>
      <c r="K22" s="85"/>
      <c r="L22" s="86">
        <f t="shared" si="1"/>
        <v>0</v>
      </c>
      <c r="O22" s="247"/>
      <c r="P22" s="7" t="s">
        <v>157</v>
      </c>
      <c r="Q22" s="77"/>
      <c r="R22" s="77"/>
      <c r="S22" s="77"/>
      <c r="T22" s="53" t="str">
        <f t="shared" si="2"/>
        <v/>
      </c>
      <c r="U22" s="54" t="str">
        <f t="shared" si="3"/>
        <v/>
      </c>
      <c r="V22" s="55" t="str">
        <f t="shared" si="4"/>
        <v/>
      </c>
    </row>
    <row r="23" spans="2:22" s="58" customFormat="1" ht="24.95" customHeight="1" x14ac:dyDescent="0.15">
      <c r="B23" s="76"/>
      <c r="C23" s="76"/>
      <c r="D23" s="73"/>
      <c r="E23" s="85"/>
      <c r="F23" s="85"/>
      <c r="G23" s="85"/>
      <c r="H23" s="86">
        <f t="shared" si="0"/>
        <v>0</v>
      </c>
      <c r="I23" s="85"/>
      <c r="J23" s="85"/>
      <c r="K23" s="85"/>
      <c r="L23" s="86">
        <f t="shared" si="1"/>
        <v>0</v>
      </c>
      <c r="O23" s="247"/>
      <c r="P23" s="7" t="s">
        <v>158</v>
      </c>
      <c r="Q23" s="77"/>
      <c r="R23" s="77"/>
      <c r="S23" s="77"/>
      <c r="T23" s="53" t="str">
        <f t="shared" si="2"/>
        <v/>
      </c>
      <c r="U23" s="54" t="str">
        <f t="shared" si="3"/>
        <v/>
      </c>
      <c r="V23" s="55" t="str">
        <f t="shared" si="4"/>
        <v/>
      </c>
    </row>
    <row r="24" spans="2:22" s="58" customFormat="1" ht="24.95" customHeight="1" x14ac:dyDescent="0.15">
      <c r="B24" s="76"/>
      <c r="C24" s="76"/>
      <c r="D24" s="73"/>
      <c r="E24" s="85"/>
      <c r="F24" s="85"/>
      <c r="G24" s="85"/>
      <c r="H24" s="86">
        <f t="shared" si="0"/>
        <v>0</v>
      </c>
      <c r="I24" s="85"/>
      <c r="J24" s="85"/>
      <c r="K24" s="85"/>
      <c r="L24" s="86">
        <f t="shared" si="1"/>
        <v>0</v>
      </c>
      <c r="O24" s="247"/>
      <c r="P24" s="7" t="s">
        <v>159</v>
      </c>
      <c r="Q24" s="77"/>
      <c r="R24" s="77"/>
      <c r="S24" s="77"/>
      <c r="T24" s="53" t="str">
        <f t="shared" si="2"/>
        <v/>
      </c>
      <c r="U24" s="54" t="str">
        <f t="shared" si="3"/>
        <v/>
      </c>
      <c r="V24" s="55" t="str">
        <f t="shared" si="4"/>
        <v/>
      </c>
    </row>
    <row r="25" spans="2:22" s="58" customFormat="1" ht="24.95" customHeight="1" x14ac:dyDescent="0.15">
      <c r="B25" s="76"/>
      <c r="C25" s="76"/>
      <c r="D25" s="73"/>
      <c r="E25" s="85"/>
      <c r="F25" s="85"/>
      <c r="G25" s="85"/>
      <c r="H25" s="86">
        <f t="shared" si="0"/>
        <v>0</v>
      </c>
      <c r="I25" s="85"/>
      <c r="J25" s="85"/>
      <c r="K25" s="85"/>
      <c r="L25" s="86">
        <f t="shared" si="1"/>
        <v>0</v>
      </c>
      <c r="O25" s="237"/>
      <c r="P25" s="7" t="s">
        <v>160</v>
      </c>
      <c r="Q25" s="77"/>
      <c r="R25" s="77"/>
      <c r="S25" s="77"/>
      <c r="T25" s="53" t="str">
        <f t="shared" si="2"/>
        <v/>
      </c>
      <c r="U25" s="54" t="str">
        <f t="shared" si="3"/>
        <v/>
      </c>
      <c r="V25" s="55" t="str">
        <f t="shared" si="4"/>
        <v/>
      </c>
    </row>
    <row r="26" spans="2:22" s="58" customFormat="1" ht="24.95" customHeight="1" x14ac:dyDescent="0.15">
      <c r="B26" s="76"/>
      <c r="C26" s="76"/>
      <c r="D26" s="73"/>
      <c r="E26" s="85"/>
      <c r="F26" s="85"/>
      <c r="G26" s="85"/>
      <c r="H26" s="86">
        <f t="shared" si="0"/>
        <v>0</v>
      </c>
      <c r="I26" s="85"/>
      <c r="J26" s="85"/>
      <c r="K26" s="85"/>
      <c r="L26" s="86">
        <f t="shared" si="1"/>
        <v>0</v>
      </c>
      <c r="O26" s="246" t="s">
        <v>161</v>
      </c>
      <c r="P26" s="7" t="s">
        <v>162</v>
      </c>
      <c r="Q26" s="77"/>
      <c r="R26" s="77"/>
      <c r="S26" s="77"/>
      <c r="T26" s="53" t="str">
        <f>IF(ISERR(Q26/訪問推計減免額*訪問補助額),"",Q26/訪問推計減免額*訪問補助額)</f>
        <v/>
      </c>
      <c r="U26" s="54" t="str">
        <f>IF(ISERR(R26/通所推計減免額*通所補助額),"",R26/通所推計減免額*通所補助額)</f>
        <v/>
      </c>
      <c r="V26" s="55" t="str">
        <f>IF(ISERR(S26/短期推計減免額*短期補助額),"",S26/短期推計減免額*短期補助額)</f>
        <v/>
      </c>
    </row>
    <row r="27" spans="2:22" s="58" customFormat="1" ht="24.95" customHeight="1" x14ac:dyDescent="0.15">
      <c r="B27" s="76"/>
      <c r="C27" s="76"/>
      <c r="D27" s="73"/>
      <c r="E27" s="85"/>
      <c r="F27" s="85"/>
      <c r="G27" s="85"/>
      <c r="H27" s="86">
        <f t="shared" si="0"/>
        <v>0</v>
      </c>
      <c r="I27" s="85"/>
      <c r="J27" s="85"/>
      <c r="K27" s="85"/>
      <c r="L27" s="86">
        <f t="shared" si="1"/>
        <v>0</v>
      </c>
      <c r="O27" s="247"/>
      <c r="P27" s="7" t="s">
        <v>163</v>
      </c>
      <c r="Q27" s="77"/>
      <c r="R27" s="77"/>
      <c r="S27" s="77"/>
      <c r="T27" s="53" t="str">
        <f t="shared" ref="T27:T38" si="5">IF(ISERR(Q27/訪問推計減免額*訪問補助額),"",Q27/訪問推計減免額*訪問補助額)</f>
        <v/>
      </c>
      <c r="U27" s="54" t="str">
        <f t="shared" ref="U27:U38" si="6">IF(ISERR(R27/通所推計減免額*通所補助額),"",R27/通所推計減免額*通所補助額)</f>
        <v/>
      </c>
      <c r="V27" s="55" t="str">
        <f t="shared" ref="V27:V38" si="7">IF(ISERR(S27/短期推計減免額*短期補助額),"",S27/短期推計減免額*短期補助額)</f>
        <v/>
      </c>
    </row>
    <row r="28" spans="2:22" s="58" customFormat="1" ht="24.95" customHeight="1" x14ac:dyDescent="0.15">
      <c r="B28" s="76"/>
      <c r="C28" s="76"/>
      <c r="D28" s="73"/>
      <c r="E28" s="85"/>
      <c r="F28" s="85"/>
      <c r="G28" s="85"/>
      <c r="H28" s="86">
        <f t="shared" si="0"/>
        <v>0</v>
      </c>
      <c r="I28" s="85"/>
      <c r="J28" s="85"/>
      <c r="K28" s="85"/>
      <c r="L28" s="86">
        <f t="shared" si="1"/>
        <v>0</v>
      </c>
      <c r="O28" s="247"/>
      <c r="P28" s="7" t="s">
        <v>164</v>
      </c>
      <c r="Q28" s="77"/>
      <c r="R28" s="77"/>
      <c r="S28" s="77"/>
      <c r="T28" s="53" t="str">
        <f t="shared" si="5"/>
        <v/>
      </c>
      <c r="U28" s="54" t="str">
        <f t="shared" si="6"/>
        <v/>
      </c>
      <c r="V28" s="55" t="str">
        <f t="shared" si="7"/>
        <v/>
      </c>
    </row>
    <row r="29" spans="2:22" s="58" customFormat="1" ht="24.95" customHeight="1" x14ac:dyDescent="0.15">
      <c r="B29" s="76"/>
      <c r="C29" s="76"/>
      <c r="D29" s="73"/>
      <c r="E29" s="85"/>
      <c r="F29" s="85"/>
      <c r="G29" s="85"/>
      <c r="H29" s="86">
        <f t="shared" si="0"/>
        <v>0</v>
      </c>
      <c r="I29" s="85"/>
      <c r="J29" s="85"/>
      <c r="K29" s="85"/>
      <c r="L29" s="86">
        <f t="shared" si="1"/>
        <v>0</v>
      </c>
      <c r="O29" s="247"/>
      <c r="P29" s="7" t="s">
        <v>165</v>
      </c>
      <c r="Q29" s="77"/>
      <c r="R29" s="77"/>
      <c r="S29" s="77"/>
      <c r="T29" s="53" t="str">
        <f t="shared" si="5"/>
        <v/>
      </c>
      <c r="U29" s="54" t="str">
        <f t="shared" si="6"/>
        <v/>
      </c>
      <c r="V29" s="55" t="str">
        <f t="shared" si="7"/>
        <v/>
      </c>
    </row>
    <row r="30" spans="2:22" s="58" customFormat="1" ht="24.95" customHeight="1" x14ac:dyDescent="0.15">
      <c r="B30" s="76"/>
      <c r="C30" s="76"/>
      <c r="D30" s="73"/>
      <c r="E30" s="85"/>
      <c r="F30" s="85"/>
      <c r="G30" s="85"/>
      <c r="H30" s="86">
        <f t="shared" si="0"/>
        <v>0</v>
      </c>
      <c r="I30" s="85"/>
      <c r="J30" s="85"/>
      <c r="K30" s="85"/>
      <c r="L30" s="86">
        <f t="shared" si="1"/>
        <v>0</v>
      </c>
      <c r="O30" s="237"/>
      <c r="P30" s="7" t="s">
        <v>166</v>
      </c>
      <c r="Q30" s="77"/>
      <c r="R30" s="77"/>
      <c r="S30" s="77"/>
      <c r="T30" s="53" t="str">
        <f t="shared" si="5"/>
        <v/>
      </c>
      <c r="U30" s="54" t="str">
        <f t="shared" si="6"/>
        <v/>
      </c>
      <c r="V30" s="55" t="str">
        <f t="shared" si="7"/>
        <v/>
      </c>
    </row>
    <row r="31" spans="2:22" s="58" customFormat="1" ht="24.95" customHeight="1" x14ac:dyDescent="0.15">
      <c r="B31" s="76"/>
      <c r="C31" s="76"/>
      <c r="D31" s="73"/>
      <c r="E31" s="85"/>
      <c r="F31" s="85"/>
      <c r="G31" s="85"/>
      <c r="H31" s="86">
        <f t="shared" si="0"/>
        <v>0</v>
      </c>
      <c r="I31" s="85"/>
      <c r="J31" s="85"/>
      <c r="K31" s="85"/>
      <c r="L31" s="86">
        <f t="shared" si="1"/>
        <v>0</v>
      </c>
      <c r="O31" s="246" t="s">
        <v>167</v>
      </c>
      <c r="P31" s="7" t="s">
        <v>168</v>
      </c>
      <c r="Q31" s="77"/>
      <c r="R31" s="77"/>
      <c r="S31" s="77"/>
      <c r="T31" s="53" t="str">
        <f t="shared" si="5"/>
        <v/>
      </c>
      <c r="U31" s="54" t="str">
        <f t="shared" si="6"/>
        <v/>
      </c>
      <c r="V31" s="55" t="str">
        <f t="shared" si="7"/>
        <v/>
      </c>
    </row>
    <row r="32" spans="2:22" s="58" customFormat="1" ht="24.95" customHeight="1" x14ac:dyDescent="0.15">
      <c r="B32" s="76"/>
      <c r="C32" s="76"/>
      <c r="D32" s="73"/>
      <c r="E32" s="85"/>
      <c r="F32" s="85"/>
      <c r="G32" s="85"/>
      <c r="H32" s="86">
        <f t="shared" si="0"/>
        <v>0</v>
      </c>
      <c r="I32" s="85"/>
      <c r="J32" s="85"/>
      <c r="K32" s="85"/>
      <c r="L32" s="86">
        <f t="shared" si="1"/>
        <v>0</v>
      </c>
      <c r="O32" s="247"/>
      <c r="P32" s="7" t="s">
        <v>169</v>
      </c>
      <c r="Q32" s="77"/>
      <c r="R32" s="77"/>
      <c r="S32" s="77"/>
      <c r="T32" s="53" t="str">
        <f t="shared" si="5"/>
        <v/>
      </c>
      <c r="U32" s="54" t="str">
        <f t="shared" si="6"/>
        <v/>
      </c>
      <c r="V32" s="55" t="str">
        <f t="shared" si="7"/>
        <v/>
      </c>
    </row>
    <row r="33" spans="2:22" s="58" customFormat="1" ht="24.95" customHeight="1" thickBot="1" x14ac:dyDescent="0.2">
      <c r="B33" s="76"/>
      <c r="C33" s="76"/>
      <c r="D33" s="73"/>
      <c r="E33" s="85"/>
      <c r="F33" s="85"/>
      <c r="G33" s="85"/>
      <c r="H33" s="86">
        <f t="shared" si="0"/>
        <v>0</v>
      </c>
      <c r="I33" s="85"/>
      <c r="J33" s="85"/>
      <c r="K33" s="85"/>
      <c r="L33" s="86">
        <f t="shared" si="1"/>
        <v>0</v>
      </c>
      <c r="O33" s="237"/>
      <c r="P33" s="7" t="s">
        <v>170</v>
      </c>
      <c r="Q33" s="77"/>
      <c r="R33" s="77"/>
      <c r="S33" s="77"/>
      <c r="T33" s="53" t="str">
        <f t="shared" si="5"/>
        <v/>
      </c>
      <c r="U33" s="54" t="str">
        <f t="shared" si="6"/>
        <v/>
      </c>
      <c r="V33" s="55" t="str">
        <f t="shared" si="7"/>
        <v/>
      </c>
    </row>
    <row r="34" spans="2:22" ht="14.25" x14ac:dyDescent="0.15">
      <c r="B34" s="6"/>
      <c r="C34" s="6"/>
      <c r="D34" s="19" t="s">
        <v>130</v>
      </c>
      <c r="E34" s="42" t="s">
        <v>126</v>
      </c>
      <c r="F34" s="20" t="s">
        <v>127</v>
      </c>
      <c r="G34" s="29" t="s">
        <v>128</v>
      </c>
      <c r="H34" s="46" t="s">
        <v>135</v>
      </c>
      <c r="I34" s="20" t="s">
        <v>137</v>
      </c>
      <c r="J34" s="19" t="s">
        <v>138</v>
      </c>
      <c r="K34" s="19" t="s">
        <v>139</v>
      </c>
      <c r="L34" s="49" t="s">
        <v>140</v>
      </c>
      <c r="O34" s="246" t="s">
        <v>171</v>
      </c>
      <c r="P34" s="7" t="s">
        <v>172</v>
      </c>
      <c r="Q34" s="77"/>
      <c r="R34" s="77"/>
      <c r="S34" s="77"/>
      <c r="T34" s="53" t="str">
        <f t="shared" si="5"/>
        <v/>
      </c>
      <c r="U34" s="54" t="str">
        <f t="shared" si="6"/>
        <v/>
      </c>
      <c r="V34" s="55" t="str">
        <f t="shared" si="7"/>
        <v/>
      </c>
    </row>
    <row r="35" spans="2:22" ht="14.25" x14ac:dyDescent="0.15">
      <c r="B35" s="52"/>
      <c r="C35" s="52"/>
      <c r="D35" s="87"/>
      <c r="E35" s="88">
        <f>COUNTIF(E11:E33,"&gt;0")</f>
        <v>2</v>
      </c>
      <c r="F35" s="89"/>
      <c r="G35" s="90"/>
      <c r="H35" s="88">
        <f>COUNTIF(H11:H33,"&gt;0")</f>
        <v>2</v>
      </c>
      <c r="I35" s="89"/>
      <c r="J35" s="87"/>
      <c r="K35" s="87"/>
      <c r="L35" s="88">
        <f>COUNTIF(L11:L33,"&gt;0")</f>
        <v>2</v>
      </c>
      <c r="O35" s="247"/>
      <c r="P35" s="7" t="s">
        <v>173</v>
      </c>
      <c r="Q35" s="77"/>
      <c r="R35" s="77"/>
      <c r="S35" s="77"/>
      <c r="T35" s="53" t="str">
        <f t="shared" si="5"/>
        <v/>
      </c>
      <c r="U35" s="54" t="str">
        <f t="shared" si="6"/>
        <v/>
      </c>
      <c r="V35" s="55" t="str">
        <f t="shared" si="7"/>
        <v/>
      </c>
    </row>
    <row r="36" spans="2:22" s="58" customFormat="1" ht="24.75" customHeight="1" thickBot="1" x14ac:dyDescent="0.2">
      <c r="B36" s="35"/>
      <c r="C36" s="35" t="s">
        <v>7</v>
      </c>
      <c r="D36" s="91">
        <f>COUNTA(D11:D33)</f>
        <v>3</v>
      </c>
      <c r="E36" s="92">
        <f t="shared" ref="E36:L36" si="8">SUM(E11:E33)</f>
        <v>31000</v>
      </c>
      <c r="F36" s="93">
        <f t="shared" si="8"/>
        <v>17500</v>
      </c>
      <c r="G36" s="93">
        <f t="shared" si="8"/>
        <v>7500</v>
      </c>
      <c r="H36" s="92">
        <f t="shared" si="8"/>
        <v>25000</v>
      </c>
      <c r="I36" s="93">
        <f t="shared" si="8"/>
        <v>33500</v>
      </c>
      <c r="J36" s="94">
        <f t="shared" si="8"/>
        <v>8500</v>
      </c>
      <c r="K36" s="95">
        <f t="shared" si="8"/>
        <v>13000</v>
      </c>
      <c r="L36" s="92">
        <f t="shared" si="8"/>
        <v>55000</v>
      </c>
      <c r="O36" s="247"/>
      <c r="P36" s="7" t="s">
        <v>174</v>
      </c>
      <c r="Q36" s="77"/>
      <c r="R36" s="77"/>
      <c r="S36" s="77"/>
      <c r="T36" s="53" t="str">
        <f t="shared" si="5"/>
        <v/>
      </c>
      <c r="U36" s="54" t="str">
        <f t="shared" si="6"/>
        <v/>
      </c>
      <c r="V36" s="55" t="str">
        <f t="shared" si="7"/>
        <v/>
      </c>
    </row>
    <row r="37" spans="2:22" x14ac:dyDescent="0.15">
      <c r="B37" s="30"/>
      <c r="C37" s="30"/>
      <c r="D37" s="30"/>
      <c r="E37" s="30"/>
      <c r="F37" s="30"/>
      <c r="G37" s="30"/>
      <c r="H37" s="30"/>
      <c r="I37" s="30"/>
      <c r="J37" s="30"/>
      <c r="K37" s="30"/>
      <c r="L37" s="30"/>
      <c r="O37" s="247"/>
      <c r="P37" s="7" t="s">
        <v>175</v>
      </c>
      <c r="Q37" s="77"/>
      <c r="R37" s="77"/>
      <c r="S37" s="77"/>
      <c r="T37" s="53" t="str">
        <f t="shared" si="5"/>
        <v/>
      </c>
      <c r="U37" s="54" t="str">
        <f t="shared" si="6"/>
        <v/>
      </c>
      <c r="V37" s="55" t="str">
        <f t="shared" si="7"/>
        <v/>
      </c>
    </row>
    <row r="38" spans="2:22" ht="13.5" customHeight="1" x14ac:dyDescent="0.15">
      <c r="O38" s="247"/>
      <c r="P38" s="7" t="s">
        <v>176</v>
      </c>
      <c r="Q38" s="77"/>
      <c r="R38" s="77"/>
      <c r="S38" s="77"/>
      <c r="T38" s="53" t="str">
        <f t="shared" si="5"/>
        <v/>
      </c>
      <c r="U38" s="54" t="str">
        <f t="shared" si="6"/>
        <v/>
      </c>
      <c r="V38" s="55" t="str">
        <f t="shared" si="7"/>
        <v/>
      </c>
    </row>
    <row r="39" spans="2:22" ht="13.5" customHeight="1" x14ac:dyDescent="0.15">
      <c r="O39" s="247"/>
      <c r="P39" s="7" t="s">
        <v>177</v>
      </c>
      <c r="Q39" s="77"/>
      <c r="R39" s="77"/>
      <c r="S39" s="77"/>
      <c r="T39" s="53" t="str">
        <f t="shared" ref="T39:T44" si="9">IF(ISERR(Q39/訪問推計減免額*訪問補助額),"",Q39/訪問推計減免額*訪問補助額)</f>
        <v/>
      </c>
      <c r="U39" s="54" t="str">
        <f t="shared" ref="U39:U44" si="10">IF(ISERR(R39/通所推計減免額*通所補助額),"",R39/通所推計減免額*通所補助額)</f>
        <v/>
      </c>
      <c r="V39" s="55" t="str">
        <f t="shared" ref="V39:V44" si="11">IF(ISERR(S39/短期推計減免額*短期補助額),"",S39/短期推計減免額*短期補助額)</f>
        <v/>
      </c>
    </row>
    <row r="40" spans="2:22" ht="13.5" customHeight="1" x14ac:dyDescent="0.15">
      <c r="O40" s="247"/>
      <c r="P40" s="7" t="s">
        <v>178</v>
      </c>
      <c r="Q40" s="77"/>
      <c r="R40" s="77"/>
      <c r="S40" s="77"/>
      <c r="T40" s="53" t="str">
        <f t="shared" si="9"/>
        <v/>
      </c>
      <c r="U40" s="54" t="str">
        <f t="shared" si="10"/>
        <v/>
      </c>
      <c r="V40" s="55" t="str">
        <f t="shared" si="11"/>
        <v/>
      </c>
    </row>
    <row r="41" spans="2:22" ht="13.5" customHeight="1" x14ac:dyDescent="0.15">
      <c r="O41" s="247"/>
      <c r="P41" s="7" t="s">
        <v>179</v>
      </c>
      <c r="Q41" s="77"/>
      <c r="R41" s="77"/>
      <c r="S41" s="77"/>
      <c r="T41" s="53" t="str">
        <f t="shared" si="9"/>
        <v/>
      </c>
      <c r="U41" s="54" t="str">
        <f t="shared" si="10"/>
        <v/>
      </c>
      <c r="V41" s="55" t="str">
        <f t="shared" si="11"/>
        <v/>
      </c>
    </row>
    <row r="42" spans="2:22" ht="13.5" customHeight="1" x14ac:dyDescent="0.15">
      <c r="O42" s="247"/>
      <c r="P42" s="7" t="s">
        <v>180</v>
      </c>
      <c r="Q42" s="77"/>
      <c r="R42" s="77"/>
      <c r="S42" s="77"/>
      <c r="T42" s="53" t="str">
        <f t="shared" si="9"/>
        <v/>
      </c>
      <c r="U42" s="54" t="str">
        <f t="shared" si="10"/>
        <v/>
      </c>
      <c r="V42" s="55" t="str">
        <f t="shared" si="11"/>
        <v/>
      </c>
    </row>
    <row r="43" spans="2:22" ht="13.5" customHeight="1" x14ac:dyDescent="0.15">
      <c r="O43" s="237"/>
      <c r="P43" s="7" t="s">
        <v>181</v>
      </c>
      <c r="Q43" s="77"/>
      <c r="R43" s="77"/>
      <c r="S43" s="77"/>
      <c r="T43" s="53" t="str">
        <f t="shared" si="9"/>
        <v/>
      </c>
      <c r="U43" s="54" t="str">
        <f t="shared" si="10"/>
        <v/>
      </c>
      <c r="V43" s="55" t="str">
        <f t="shared" si="11"/>
        <v/>
      </c>
    </row>
    <row r="44" spans="2:22" ht="21" x14ac:dyDescent="0.15">
      <c r="O44" s="14" t="s">
        <v>182</v>
      </c>
      <c r="P44" s="13"/>
      <c r="Q44" s="77"/>
      <c r="R44" s="77"/>
      <c r="S44" s="77"/>
      <c r="T44" s="53" t="str">
        <f t="shared" si="9"/>
        <v/>
      </c>
      <c r="U44" s="54" t="str">
        <f t="shared" si="10"/>
        <v/>
      </c>
      <c r="V44" s="55" t="str">
        <f t="shared" si="11"/>
        <v/>
      </c>
    </row>
    <row r="45" spans="2:22" x14ac:dyDescent="0.15">
      <c r="O45" s="239" t="s">
        <v>39</v>
      </c>
      <c r="P45" s="240"/>
      <c r="Q45" s="17" t="s">
        <v>183</v>
      </c>
      <c r="R45" s="18" t="s">
        <v>184</v>
      </c>
      <c r="S45" s="18" t="s">
        <v>185</v>
      </c>
      <c r="T45" s="36" t="s">
        <v>186</v>
      </c>
      <c r="U45" s="37" t="s">
        <v>187</v>
      </c>
      <c r="V45" s="38" t="s">
        <v>188</v>
      </c>
    </row>
    <row r="46" spans="2:22" ht="14.25" thickBot="1" x14ac:dyDescent="0.2">
      <c r="O46" s="241"/>
      <c r="P46" s="242"/>
      <c r="Q46" s="66">
        <f t="shared" ref="Q46:V46" si="12">SUM(Q11:Q44)</f>
        <v>31000</v>
      </c>
      <c r="R46" s="66">
        <f t="shared" si="12"/>
        <v>25000</v>
      </c>
      <c r="S46" s="67">
        <f t="shared" si="12"/>
        <v>55000</v>
      </c>
      <c r="T46" s="39">
        <f t="shared" si="12"/>
        <v>7750</v>
      </c>
      <c r="U46" s="40">
        <f t="shared" si="12"/>
        <v>0</v>
      </c>
      <c r="V46" s="41">
        <f t="shared" si="12"/>
        <v>19839</v>
      </c>
    </row>
    <row r="47" spans="2:22" x14ac:dyDescent="0.15">
      <c r="O47" t="s">
        <v>311</v>
      </c>
    </row>
  </sheetData>
  <mergeCells count="26">
    <mergeCell ref="O45:P46"/>
    <mergeCell ref="O11:O14"/>
    <mergeCell ref="O15:O18"/>
    <mergeCell ref="O19:O25"/>
    <mergeCell ref="O26:O30"/>
    <mergeCell ref="T8:V8"/>
    <mergeCell ref="D8:D10"/>
    <mergeCell ref="Q9:S9"/>
    <mergeCell ref="O31:O33"/>
    <mergeCell ref="O34:O43"/>
    <mergeCell ref="C8:C10"/>
    <mergeCell ref="T9:V9"/>
    <mergeCell ref="B4:L4"/>
    <mergeCell ref="B2:C2"/>
    <mergeCell ref="I9:L9"/>
    <mergeCell ref="E8:L8"/>
    <mergeCell ref="B3:L3"/>
    <mergeCell ref="I6:L6"/>
    <mergeCell ref="F9:H9"/>
    <mergeCell ref="B8:B10"/>
    <mergeCell ref="O2:P2"/>
    <mergeCell ref="O3:V3"/>
    <mergeCell ref="T5:V5"/>
    <mergeCell ref="Q8:S8"/>
    <mergeCell ref="P8:P10"/>
    <mergeCell ref="O8:O10"/>
  </mergeCells>
  <phoneticPr fontId="2"/>
  <conditionalFormatting sqref="B11:G33 I11:K33 Q11:S44">
    <cfRule type="cellIs" dxfId="9" priority="1" stopIfTrue="1" operator="notEqual">
      <formula>""</formula>
    </cfRule>
  </conditionalFormatting>
  <conditionalFormatting sqref="H11:H33 L11:L33 E35 H35 L35 D36:L36 Q46:V46">
    <cfRule type="cellIs" dxfId="8" priority="3" stopIfTrue="1" operator="equal">
      <formula>0</formula>
    </cfRule>
  </conditionalFormatting>
  <conditionalFormatting sqref="T11:V44">
    <cfRule type="cellIs" dxfId="7" priority="2" stopIfTrue="1" operator="greaterThan">
      <formula>0</formula>
    </cfRule>
  </conditionalFormatting>
  <pageMargins left="1.82" right="0.11811023622047245" top="0.31496062992125984" bottom="0.19685039370078741" header="0.51181102362204722" footer="0"/>
  <pageSetup paperSize="9" scale="57"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67"/>
  <sheetViews>
    <sheetView tabSelected="1" view="pageBreakPreview" zoomScale="70" zoomScaleNormal="85" zoomScaleSheetLayoutView="70" workbookViewId="0">
      <selection activeCell="G5" sqref="G5"/>
    </sheetView>
  </sheetViews>
  <sheetFormatPr defaultRowHeight="13.5" x14ac:dyDescent="0.15"/>
  <cols>
    <col min="1" max="1" width="19.625" style="108" customWidth="1"/>
    <col min="2" max="2" width="5" style="108" bestFit="1" customWidth="1"/>
    <col min="3" max="3" width="16" style="108" customWidth="1"/>
    <col min="4" max="4" width="6.5" style="108" bestFit="1" customWidth="1"/>
    <col min="5" max="5" width="15" style="108" customWidth="1"/>
    <col min="6" max="6" width="6.5" style="108" bestFit="1" customWidth="1"/>
    <col min="7" max="7" width="14.75" style="108" customWidth="1"/>
    <col min="8" max="8" width="6" style="108" bestFit="1" customWidth="1"/>
    <col min="9" max="9" width="13.875" style="108" customWidth="1"/>
    <col min="10" max="10" width="6" style="108" bestFit="1" customWidth="1"/>
    <col min="11" max="11" width="14.25" style="108" customWidth="1"/>
    <col min="12" max="12" width="5.25" style="108" customWidth="1"/>
    <col min="13" max="13" width="15.125" style="108" customWidth="1"/>
    <col min="14" max="14" width="6" style="108" bestFit="1" customWidth="1"/>
    <col min="15" max="15" width="15.25" style="108" customWidth="1"/>
    <col min="16" max="16" width="6.875" style="108" customWidth="1"/>
    <col min="17" max="17" width="16.75" style="108" customWidth="1"/>
    <col min="18" max="18" width="13.625" style="108" customWidth="1"/>
    <col min="19" max="16384" width="9" style="108"/>
  </cols>
  <sheetData>
    <row r="1" spans="1:17" customFormat="1" x14ac:dyDescent="0.15">
      <c r="A1" s="108"/>
      <c r="B1" s="211"/>
      <c r="C1" s="211"/>
      <c r="D1" s="211"/>
      <c r="E1" s="289"/>
      <c r="F1" s="289"/>
      <c r="G1" s="289"/>
      <c r="H1" s="289"/>
      <c r="I1" s="210"/>
    </row>
    <row r="2" spans="1:17" customFormat="1" x14ac:dyDescent="0.15"/>
    <row r="3" spans="1:17" ht="20.25" customHeight="1" x14ac:dyDescent="0.15">
      <c r="E3" s="290" t="s">
        <v>309</v>
      </c>
      <c r="F3" s="290"/>
      <c r="G3" s="290"/>
      <c r="H3" s="290"/>
      <c r="I3" s="290"/>
      <c r="J3" s="111"/>
    </row>
    <row r="4" spans="1:17" ht="15" customHeight="1" x14ac:dyDescent="0.15">
      <c r="A4" s="220" t="s">
        <v>320</v>
      </c>
      <c r="B4" s="291"/>
      <c r="C4" s="209"/>
      <c r="D4" s="209"/>
      <c r="E4" s="207"/>
      <c r="F4" s="207"/>
      <c r="H4" s="208"/>
      <c r="I4" s="207"/>
      <c r="J4" s="207"/>
      <c r="K4" s="207"/>
      <c r="L4" s="207"/>
      <c r="M4" s="207"/>
      <c r="N4" s="207"/>
      <c r="O4" s="207"/>
      <c r="P4" s="207"/>
      <c r="Q4" s="207"/>
    </row>
    <row r="5" spans="1:17" ht="14.25" customHeight="1" x14ac:dyDescent="0.15">
      <c r="A5" s="202"/>
      <c r="B5" s="202"/>
      <c r="C5" s="206"/>
      <c r="D5" s="206"/>
      <c r="I5" s="292" t="s">
        <v>20</v>
      </c>
      <c r="J5" s="205"/>
      <c r="K5" s="205"/>
      <c r="L5" s="205"/>
      <c r="M5" s="205"/>
      <c r="N5" s="205"/>
      <c r="O5" s="205"/>
      <c r="P5" s="202"/>
      <c r="Q5" s="203"/>
    </row>
    <row r="6" spans="1:17" ht="11.25" customHeight="1" x14ac:dyDescent="0.15">
      <c r="A6" s="204"/>
      <c r="B6" s="204"/>
      <c r="C6" s="111"/>
      <c r="D6" s="111"/>
      <c r="E6" s="110"/>
      <c r="F6" s="110"/>
      <c r="G6" s="110"/>
      <c r="H6" s="110"/>
      <c r="I6" s="293"/>
      <c r="J6" s="279" t="s">
        <v>143</v>
      </c>
      <c r="K6" s="280"/>
      <c r="L6" s="280"/>
      <c r="M6" s="280"/>
      <c r="N6" s="280"/>
      <c r="O6" s="280"/>
    </row>
    <row r="7" spans="1:17" ht="15" thickBot="1" x14ac:dyDescent="0.2">
      <c r="A7" s="204"/>
      <c r="B7" s="204"/>
      <c r="C7" s="111"/>
      <c r="D7" s="111"/>
      <c r="E7" s="110"/>
      <c r="F7" s="110"/>
      <c r="G7" s="110"/>
      <c r="H7" s="110"/>
      <c r="O7" s="203"/>
      <c r="P7" s="202"/>
    </row>
    <row r="8" spans="1:17" ht="21" x14ac:dyDescent="0.15">
      <c r="A8" s="281" t="s">
        <v>10</v>
      </c>
      <c r="B8" s="126" t="s">
        <v>52</v>
      </c>
      <c r="C8" s="283" t="s">
        <v>308</v>
      </c>
      <c r="D8" s="126" t="s">
        <v>53</v>
      </c>
      <c r="E8" s="283" t="s">
        <v>28</v>
      </c>
      <c r="F8" s="126" t="s">
        <v>54</v>
      </c>
      <c r="G8" s="283" t="s">
        <v>307</v>
      </c>
      <c r="H8" s="186" t="s">
        <v>55</v>
      </c>
      <c r="I8" s="283" t="s">
        <v>11</v>
      </c>
      <c r="J8" s="126" t="s">
        <v>56</v>
      </c>
      <c r="K8" s="283" t="s">
        <v>12</v>
      </c>
      <c r="L8" s="186" t="s">
        <v>57</v>
      </c>
      <c r="M8" s="129" t="s">
        <v>13</v>
      </c>
      <c r="N8" s="126" t="s">
        <v>58</v>
      </c>
      <c r="O8" s="283" t="s">
        <v>306</v>
      </c>
      <c r="P8" s="126" t="s">
        <v>59</v>
      </c>
      <c r="Q8" s="294" t="s">
        <v>305</v>
      </c>
    </row>
    <row r="9" spans="1:17" ht="13.5" customHeight="1" x14ac:dyDescent="0.15">
      <c r="A9" s="282"/>
      <c r="B9" s="138"/>
      <c r="C9" s="284"/>
      <c r="D9" s="138"/>
      <c r="E9" s="284"/>
      <c r="F9" s="138"/>
      <c r="G9" s="284"/>
      <c r="H9" s="117"/>
      <c r="I9" s="284"/>
      <c r="J9" s="138"/>
      <c r="K9" s="284"/>
      <c r="L9" s="296" t="s">
        <v>60</v>
      </c>
      <c r="M9" s="297"/>
      <c r="N9" s="138"/>
      <c r="O9" s="286"/>
      <c r="P9" s="138"/>
      <c r="Q9" s="295"/>
    </row>
    <row r="10" spans="1:17" ht="23.25" customHeight="1" x14ac:dyDescent="0.15">
      <c r="A10" s="201"/>
      <c r="B10" s="200"/>
      <c r="C10" s="285"/>
      <c r="D10" s="155"/>
      <c r="E10" s="181" t="s">
        <v>14</v>
      </c>
      <c r="F10" s="300" t="s">
        <v>61</v>
      </c>
      <c r="G10" s="301"/>
      <c r="H10" s="298" t="s">
        <v>62</v>
      </c>
      <c r="I10" s="299"/>
      <c r="J10" s="300" t="s">
        <v>63</v>
      </c>
      <c r="K10" s="301"/>
      <c r="L10" s="298"/>
      <c r="M10" s="299"/>
      <c r="N10" s="302" t="s">
        <v>64</v>
      </c>
      <c r="O10" s="303"/>
      <c r="P10" s="302" t="s">
        <v>64</v>
      </c>
      <c r="Q10" s="304"/>
    </row>
    <row r="11" spans="1:17" ht="24" customHeight="1" x14ac:dyDescent="0.15">
      <c r="A11" s="199" t="s">
        <v>44</v>
      </c>
      <c r="B11" s="150" t="s">
        <v>65</v>
      </c>
      <c r="C11" s="151">
        <v>12345692</v>
      </c>
      <c r="D11" s="150" t="s">
        <v>66</v>
      </c>
      <c r="E11" s="151">
        <f>特養!M45</f>
        <v>275332</v>
      </c>
      <c r="F11" s="152" t="s">
        <v>67</v>
      </c>
      <c r="G11" s="151">
        <f>ROUNDDOWN(C11*10%,0)</f>
        <v>1234569</v>
      </c>
      <c r="H11" s="152" t="s">
        <v>68</v>
      </c>
      <c r="I11" s="151">
        <f>IF(E11&lt;G11,0,E11-G11)</f>
        <v>0</v>
      </c>
      <c r="J11" s="150" t="s">
        <v>69</v>
      </c>
      <c r="K11" s="151">
        <f>ROUNDDOWN(C11*1%,0)</f>
        <v>123456</v>
      </c>
      <c r="L11" s="152" t="s">
        <v>70</v>
      </c>
      <c r="M11" s="153">
        <f>ROUNDDOWN(IF(E11&lt;K11,0,IF(E11&lt;G11,(E11-K11),(G11-K11))/2),0)</f>
        <v>75938</v>
      </c>
      <c r="N11" s="150" t="s">
        <v>71</v>
      </c>
      <c r="O11" s="153">
        <f>I11+M11</f>
        <v>75938</v>
      </c>
      <c r="P11" s="150" t="s">
        <v>72</v>
      </c>
      <c r="Q11" s="212">
        <f>O11</f>
        <v>75938</v>
      </c>
    </row>
    <row r="12" spans="1:17" ht="15" customHeight="1" x14ac:dyDescent="0.15">
      <c r="A12" s="198" t="s">
        <v>19</v>
      </c>
      <c r="B12" s="159"/>
      <c r="C12" s="158"/>
      <c r="D12" s="163"/>
      <c r="E12" s="162">
        <f>特養!D36</f>
        <v>3</v>
      </c>
      <c r="F12" s="161"/>
      <c r="G12" s="158"/>
      <c r="H12" s="161"/>
      <c r="I12" s="160"/>
      <c r="J12" s="159"/>
      <c r="K12" s="158"/>
      <c r="L12" s="159"/>
      <c r="M12" s="158"/>
      <c r="N12" s="161"/>
      <c r="O12" s="160"/>
      <c r="P12" s="171"/>
      <c r="Q12" s="167"/>
    </row>
    <row r="13" spans="1:17" ht="24" x14ac:dyDescent="0.15">
      <c r="A13" s="197" t="s">
        <v>304</v>
      </c>
      <c r="B13" s="150" t="s">
        <v>40</v>
      </c>
      <c r="C13" s="151"/>
      <c r="D13" s="152" t="s">
        <v>41</v>
      </c>
      <c r="E13" s="151">
        <v>0</v>
      </c>
      <c r="F13" s="150" t="s">
        <v>73</v>
      </c>
      <c r="G13" s="151">
        <f>ROUNDDOWN(C13*10%,0)</f>
        <v>0</v>
      </c>
      <c r="H13" s="152" t="s">
        <v>74</v>
      </c>
      <c r="I13" s="151">
        <f>IF(E13&lt;G13,0,E13-G13)</f>
        <v>0</v>
      </c>
      <c r="J13" s="150" t="s">
        <v>75</v>
      </c>
      <c r="K13" s="151">
        <f>ROUNDDOWN(C13*1%,0)</f>
        <v>0</v>
      </c>
      <c r="L13" s="152" t="s">
        <v>76</v>
      </c>
      <c r="M13" s="153">
        <f>ROUNDDOWN(IF(E13&lt;K13,0,IF(E13&lt;G13,(E13-K13),(G13-K13))/2),0)</f>
        <v>0</v>
      </c>
      <c r="N13" s="150" t="s">
        <v>77</v>
      </c>
      <c r="O13" s="153">
        <f>I13+M13</f>
        <v>0</v>
      </c>
      <c r="P13" s="150" t="s">
        <v>78</v>
      </c>
      <c r="Q13" s="149">
        <f>ROUNDDOWN(O13,-3)</f>
        <v>0</v>
      </c>
    </row>
    <row r="14" spans="1:17" ht="19.5" customHeight="1" thickBot="1" x14ac:dyDescent="0.2">
      <c r="A14" s="196" t="s">
        <v>19</v>
      </c>
      <c r="B14" s="143"/>
      <c r="C14" s="142"/>
      <c r="D14" s="147"/>
      <c r="E14" s="146">
        <v>0</v>
      </c>
      <c r="F14" s="143"/>
      <c r="G14" s="142"/>
      <c r="H14" s="145"/>
      <c r="I14" s="144"/>
      <c r="J14" s="143"/>
      <c r="K14" s="142"/>
      <c r="L14" s="143"/>
      <c r="M14" s="142"/>
      <c r="N14" s="145"/>
      <c r="O14" s="144"/>
      <c r="P14" s="141"/>
      <c r="Q14" s="140"/>
    </row>
    <row r="15" spans="1:17" ht="19.5" customHeight="1" thickTop="1" x14ac:dyDescent="0.15">
      <c r="A15" s="195" t="s">
        <v>9</v>
      </c>
      <c r="B15" s="138" t="s">
        <v>79</v>
      </c>
      <c r="C15" s="137">
        <f>C11+C13</f>
        <v>12345692</v>
      </c>
      <c r="D15" s="138" t="s">
        <v>80</v>
      </c>
      <c r="E15" s="137">
        <f>E11+E13</f>
        <v>275332</v>
      </c>
      <c r="F15" s="138" t="s">
        <v>81</v>
      </c>
      <c r="G15" s="287"/>
      <c r="H15" s="138" t="s">
        <v>82</v>
      </c>
      <c r="I15" s="287"/>
      <c r="J15" s="138" t="s">
        <v>83</v>
      </c>
      <c r="K15" s="137">
        <f>K11+K13</f>
        <v>123456</v>
      </c>
      <c r="L15" s="138" t="s">
        <v>84</v>
      </c>
      <c r="M15" s="137">
        <f>M11+M13</f>
        <v>75938</v>
      </c>
      <c r="N15" s="138" t="s">
        <v>85</v>
      </c>
      <c r="O15" s="137">
        <f>O11+O13</f>
        <v>75938</v>
      </c>
      <c r="P15" s="138" t="s">
        <v>86</v>
      </c>
      <c r="Q15" s="194">
        <f>SUM(Q11,Q13)</f>
        <v>75938</v>
      </c>
    </row>
    <row r="16" spans="1:17" ht="19.5" customHeight="1" thickBot="1" x14ac:dyDescent="0.2">
      <c r="A16" s="193"/>
      <c r="B16" s="131"/>
      <c r="C16" s="130"/>
      <c r="D16" s="135"/>
      <c r="E16" s="134">
        <f>E12+E14</f>
        <v>3</v>
      </c>
      <c r="F16" s="133"/>
      <c r="G16" s="288"/>
      <c r="H16" s="131"/>
      <c r="I16" s="288"/>
      <c r="J16" s="131"/>
      <c r="K16" s="132"/>
      <c r="L16" s="131"/>
      <c r="M16" s="130"/>
      <c r="N16" s="131"/>
      <c r="O16" s="130"/>
      <c r="P16" s="120"/>
      <c r="Q16" s="119"/>
    </row>
    <row r="17" spans="1:17" ht="14.25" customHeight="1" thickBot="1" x14ac:dyDescent="0.2">
      <c r="A17" s="192"/>
      <c r="B17" s="117"/>
      <c r="C17" s="166"/>
      <c r="D17" s="117"/>
      <c r="E17" s="117"/>
      <c r="F17" s="117"/>
      <c r="G17" s="166"/>
      <c r="H17" s="186"/>
      <c r="I17" s="191"/>
      <c r="J17" s="117"/>
      <c r="K17" s="166"/>
      <c r="L17" s="186"/>
      <c r="M17" s="166"/>
      <c r="N17" s="186"/>
      <c r="O17" s="166"/>
      <c r="P17" s="111"/>
      <c r="Q17" s="111"/>
    </row>
    <row r="18" spans="1:17" ht="24" customHeight="1" x14ac:dyDescent="0.15">
      <c r="A18" s="190" t="s">
        <v>10</v>
      </c>
      <c r="B18" s="126" t="s">
        <v>52</v>
      </c>
      <c r="C18" s="283" t="s">
        <v>303</v>
      </c>
      <c r="D18" s="186" t="s">
        <v>53</v>
      </c>
      <c r="E18" s="189" t="s">
        <v>28</v>
      </c>
      <c r="F18" s="126" t="s">
        <v>54</v>
      </c>
      <c r="G18" s="188" t="s">
        <v>121</v>
      </c>
      <c r="H18" s="186" t="s">
        <v>55</v>
      </c>
      <c r="I18" s="187" t="s">
        <v>11</v>
      </c>
      <c r="J18" s="126" t="s">
        <v>56</v>
      </c>
      <c r="K18" s="185" t="s">
        <v>12</v>
      </c>
      <c r="L18" s="186" t="s">
        <v>57</v>
      </c>
      <c r="M18" s="129" t="s">
        <v>13</v>
      </c>
      <c r="N18" s="126" t="s">
        <v>58</v>
      </c>
      <c r="O18" s="185" t="s">
        <v>302</v>
      </c>
      <c r="P18" s="126" t="s">
        <v>59</v>
      </c>
      <c r="Q18" s="184" t="s">
        <v>301</v>
      </c>
    </row>
    <row r="19" spans="1:17" ht="24" customHeight="1" x14ac:dyDescent="0.15">
      <c r="A19" s="183"/>
      <c r="B19" s="171"/>
      <c r="C19" s="285"/>
      <c r="D19" s="182"/>
      <c r="E19" s="181" t="s">
        <v>14</v>
      </c>
      <c r="F19" s="180"/>
      <c r="G19" s="176" t="s">
        <v>87</v>
      </c>
      <c r="H19" s="179"/>
      <c r="I19" s="178" t="s">
        <v>88</v>
      </c>
      <c r="J19" s="177"/>
      <c r="K19" s="176" t="s">
        <v>63</v>
      </c>
      <c r="L19" s="298" t="s">
        <v>300</v>
      </c>
      <c r="M19" s="305"/>
      <c r="N19" s="302" t="s">
        <v>64</v>
      </c>
      <c r="O19" s="303"/>
      <c r="P19" s="175" t="s">
        <v>64</v>
      </c>
      <c r="Q19" s="174"/>
    </row>
    <row r="20" spans="1:17" ht="24" customHeight="1" x14ac:dyDescent="0.15">
      <c r="A20" s="169" t="s">
        <v>15</v>
      </c>
      <c r="B20" s="150" t="s">
        <v>89</v>
      </c>
      <c r="C20" s="151">
        <v>1550023</v>
      </c>
      <c r="D20" s="173" t="s">
        <v>90</v>
      </c>
      <c r="E20" s="151">
        <f>訪問・通所・ＳＳ!Q11</f>
        <v>31000</v>
      </c>
      <c r="F20" s="150" t="s">
        <v>91</v>
      </c>
      <c r="G20" s="306"/>
      <c r="H20" s="152" t="s">
        <v>92</v>
      </c>
      <c r="I20" s="306"/>
      <c r="J20" s="150" t="s">
        <v>93</v>
      </c>
      <c r="K20" s="151">
        <f>ROUNDDOWN(C20*1%,0)</f>
        <v>15500</v>
      </c>
      <c r="L20" s="152" t="s">
        <v>94</v>
      </c>
      <c r="M20" s="151">
        <f>IF(E20&lt;K20,0,ROUNDDOWN((E20-K20)/2,0))</f>
        <v>7750</v>
      </c>
      <c r="N20" s="150" t="s">
        <v>95</v>
      </c>
      <c r="O20" s="151">
        <f>M20</f>
        <v>7750</v>
      </c>
      <c r="P20" s="138" t="s">
        <v>96</v>
      </c>
      <c r="Q20" s="212">
        <f>O20</f>
        <v>7750</v>
      </c>
    </row>
    <row r="21" spans="1:17" ht="24" customHeight="1" x14ac:dyDescent="0.15">
      <c r="A21" s="170" t="s">
        <v>19</v>
      </c>
      <c r="B21" s="159"/>
      <c r="C21" s="137"/>
      <c r="D21" s="161"/>
      <c r="E21" s="162">
        <f>訪問・通所・ＳＳ!E35</f>
        <v>2</v>
      </c>
      <c r="F21" s="159"/>
      <c r="G21" s="307"/>
      <c r="H21" s="161"/>
      <c r="I21" s="307"/>
      <c r="J21" s="159"/>
      <c r="K21" s="158"/>
      <c r="L21" s="161"/>
      <c r="M21" s="158"/>
      <c r="N21" s="159"/>
      <c r="O21" s="158"/>
      <c r="P21" s="155"/>
      <c r="Q21" s="213"/>
    </row>
    <row r="22" spans="1:17" ht="24" customHeight="1" x14ac:dyDescent="0.15">
      <c r="A22" s="169" t="s">
        <v>16</v>
      </c>
      <c r="B22" s="150" t="s">
        <v>97</v>
      </c>
      <c r="C22" s="151">
        <v>5251137</v>
      </c>
      <c r="D22" s="152" t="s">
        <v>98</v>
      </c>
      <c r="E22" s="151">
        <f>訪問・通所・ＳＳ!R11</f>
        <v>25000</v>
      </c>
      <c r="F22" s="150" t="s">
        <v>99</v>
      </c>
      <c r="G22" s="306"/>
      <c r="H22" s="152" t="s">
        <v>100</v>
      </c>
      <c r="I22" s="306"/>
      <c r="J22" s="150" t="s">
        <v>101</v>
      </c>
      <c r="K22" s="151">
        <f>ROUNDDOWN(C22*1%,0)</f>
        <v>52511</v>
      </c>
      <c r="L22" s="152" t="s">
        <v>102</v>
      </c>
      <c r="M22" s="151">
        <f>IF(E22&lt;K22,0,ROUNDDOWN((E22-K22)/2,0))</f>
        <v>0</v>
      </c>
      <c r="N22" s="150" t="s">
        <v>103</v>
      </c>
      <c r="O22" s="151">
        <f>M22</f>
        <v>0</v>
      </c>
      <c r="P22" s="150" t="s">
        <v>104</v>
      </c>
      <c r="Q22" s="212">
        <f>ROUNDDOWN(O22,-3)</f>
        <v>0</v>
      </c>
    </row>
    <row r="23" spans="1:17" ht="24" customHeight="1" x14ac:dyDescent="0.15">
      <c r="A23" s="170" t="s">
        <v>19</v>
      </c>
      <c r="B23" s="159"/>
      <c r="C23" s="158"/>
      <c r="D23" s="163"/>
      <c r="E23" s="162">
        <f>訪問・通所・ＳＳ!H35</f>
        <v>2</v>
      </c>
      <c r="F23" s="159"/>
      <c r="G23" s="307"/>
      <c r="H23" s="161"/>
      <c r="I23" s="307"/>
      <c r="J23" s="159"/>
      <c r="K23" s="158"/>
      <c r="L23" s="161"/>
      <c r="M23" s="158"/>
      <c r="N23" s="159"/>
      <c r="O23" s="158"/>
      <c r="P23" s="155"/>
      <c r="Q23" s="213"/>
    </row>
    <row r="24" spans="1:17" ht="24" customHeight="1" x14ac:dyDescent="0.15">
      <c r="A24" s="169" t="s">
        <v>17</v>
      </c>
      <c r="B24" s="138" t="s">
        <v>105</v>
      </c>
      <c r="C24" s="166">
        <v>1532210</v>
      </c>
      <c r="D24" s="150" t="s">
        <v>106</v>
      </c>
      <c r="E24" s="151">
        <f>訪問・通所・ＳＳ!S11</f>
        <v>55000</v>
      </c>
      <c r="F24" s="138" t="s">
        <v>107</v>
      </c>
      <c r="G24" s="306"/>
      <c r="H24" s="117" t="s">
        <v>108</v>
      </c>
      <c r="I24" s="306"/>
      <c r="J24" s="138" t="s">
        <v>109</v>
      </c>
      <c r="K24" s="165">
        <f>ROUNDDOWN(C24*1%,0)</f>
        <v>15322</v>
      </c>
      <c r="L24" s="117" t="s">
        <v>110</v>
      </c>
      <c r="M24" s="165">
        <f>IF(E24&lt;K24,0,ROUNDDOWN((E24-K24)/2,0))</f>
        <v>19839</v>
      </c>
      <c r="N24" s="138" t="s">
        <v>111</v>
      </c>
      <c r="O24" s="151">
        <f>M24</f>
        <v>19839</v>
      </c>
      <c r="P24" s="150" t="s">
        <v>112</v>
      </c>
      <c r="Q24" s="212">
        <f>O24</f>
        <v>19839</v>
      </c>
    </row>
    <row r="25" spans="1:17" ht="24" customHeight="1" x14ac:dyDescent="0.15">
      <c r="A25" s="168" t="s">
        <v>19</v>
      </c>
      <c r="B25" s="159"/>
      <c r="C25" s="160"/>
      <c r="D25" s="163"/>
      <c r="E25" s="162">
        <f>訪問・通所・ＳＳ!L35</f>
        <v>2</v>
      </c>
      <c r="F25" s="159"/>
      <c r="G25" s="307"/>
      <c r="H25" s="161"/>
      <c r="I25" s="307"/>
      <c r="J25" s="159"/>
      <c r="K25" s="158"/>
      <c r="L25" s="161"/>
      <c r="M25" s="160"/>
      <c r="N25" s="159"/>
      <c r="O25" s="158"/>
      <c r="P25" s="155"/>
      <c r="Q25" s="213"/>
    </row>
    <row r="26" spans="1:17" ht="24" customHeight="1" x14ac:dyDescent="0.15">
      <c r="A26" s="169" t="s">
        <v>51</v>
      </c>
      <c r="B26" s="150" t="s">
        <v>113</v>
      </c>
      <c r="C26" s="151"/>
      <c r="D26" s="152" t="s">
        <v>114</v>
      </c>
      <c r="E26" s="151">
        <v>0</v>
      </c>
      <c r="F26" s="150" t="s">
        <v>115</v>
      </c>
      <c r="G26" s="306"/>
      <c r="H26" s="152" t="s">
        <v>116</v>
      </c>
      <c r="I26" s="306"/>
      <c r="J26" s="150" t="s">
        <v>117</v>
      </c>
      <c r="K26" s="151">
        <f>ROUNDDOWN(C26*1%,0)</f>
        <v>0</v>
      </c>
      <c r="L26" s="152" t="s">
        <v>118</v>
      </c>
      <c r="M26" s="151">
        <f>IF(E26&lt;K26,0,ROUNDDOWN((E26-K26)/2,0))</f>
        <v>0</v>
      </c>
      <c r="N26" s="150" t="s">
        <v>119</v>
      </c>
      <c r="O26" s="151">
        <f>M26</f>
        <v>0</v>
      </c>
      <c r="P26" s="150" t="s">
        <v>120</v>
      </c>
      <c r="Q26" s="212">
        <f>ROUNDDOWN(O26,-3)</f>
        <v>0</v>
      </c>
    </row>
    <row r="27" spans="1:17" ht="24" customHeight="1" x14ac:dyDescent="0.15">
      <c r="A27" s="170" t="s">
        <v>19</v>
      </c>
      <c r="B27" s="159"/>
      <c r="C27" s="137"/>
      <c r="D27" s="163"/>
      <c r="E27" s="162">
        <v>0</v>
      </c>
      <c r="F27" s="159"/>
      <c r="G27" s="307"/>
      <c r="H27" s="161"/>
      <c r="I27" s="307"/>
      <c r="J27" s="159"/>
      <c r="K27" s="158"/>
      <c r="L27" s="161"/>
      <c r="M27" s="158"/>
      <c r="N27" s="159"/>
      <c r="O27" s="158"/>
      <c r="P27" s="155"/>
      <c r="Q27" s="213"/>
    </row>
    <row r="28" spans="1:17" ht="24" customHeight="1" x14ac:dyDescent="0.15">
      <c r="A28" s="172" t="s">
        <v>299</v>
      </c>
      <c r="B28" s="150" t="s">
        <v>298</v>
      </c>
      <c r="C28" s="151"/>
      <c r="D28" s="150" t="s">
        <v>297</v>
      </c>
      <c r="E28" s="151">
        <v>0</v>
      </c>
      <c r="F28" s="150" t="s">
        <v>296</v>
      </c>
      <c r="G28" s="306"/>
      <c r="H28" s="152" t="s">
        <v>295</v>
      </c>
      <c r="I28" s="306"/>
      <c r="J28" s="150" t="s">
        <v>294</v>
      </c>
      <c r="K28" s="151">
        <f>ROUNDDOWN(C28*1%,0)</f>
        <v>0</v>
      </c>
      <c r="L28" s="152" t="s">
        <v>293</v>
      </c>
      <c r="M28" s="151">
        <f>IF(E28&lt;K28,0,ROUNDDOWN((E28-K28)/2,0))</f>
        <v>0</v>
      </c>
      <c r="N28" s="150" t="s">
        <v>292</v>
      </c>
      <c r="O28" s="151">
        <f>M28</f>
        <v>0</v>
      </c>
      <c r="P28" s="150" t="s">
        <v>291</v>
      </c>
      <c r="Q28" s="212">
        <f>ROUNDDOWN(O28,-3)</f>
        <v>0</v>
      </c>
    </row>
    <row r="29" spans="1:17" ht="24" customHeight="1" x14ac:dyDescent="0.15">
      <c r="A29" s="164" t="s">
        <v>19</v>
      </c>
      <c r="B29" s="159"/>
      <c r="C29" s="160"/>
      <c r="D29" s="163"/>
      <c r="E29" s="162">
        <v>0</v>
      </c>
      <c r="F29" s="159"/>
      <c r="G29" s="307"/>
      <c r="H29" s="161"/>
      <c r="I29" s="307"/>
      <c r="J29" s="159"/>
      <c r="K29" s="158"/>
      <c r="L29" s="161"/>
      <c r="M29" s="160"/>
      <c r="N29" s="159"/>
      <c r="O29" s="158"/>
      <c r="P29" s="171"/>
      <c r="Q29" s="213"/>
    </row>
    <row r="30" spans="1:17" ht="24" customHeight="1" x14ac:dyDescent="0.15">
      <c r="A30" s="170" t="s">
        <v>34</v>
      </c>
      <c r="B30" s="138" t="s">
        <v>290</v>
      </c>
      <c r="C30" s="165"/>
      <c r="D30" s="117" t="s">
        <v>289</v>
      </c>
      <c r="E30" s="165">
        <v>0</v>
      </c>
      <c r="F30" s="138" t="s">
        <v>288</v>
      </c>
      <c r="G30" s="287"/>
      <c r="H30" s="117" t="s">
        <v>287</v>
      </c>
      <c r="I30" s="287"/>
      <c r="J30" s="138" t="s">
        <v>286</v>
      </c>
      <c r="K30" s="165">
        <f>ROUNDDOWN(C30*1%,0)</f>
        <v>0</v>
      </c>
      <c r="L30" s="117" t="s">
        <v>285</v>
      </c>
      <c r="M30" s="165">
        <f>IF(E30&lt;K30,0,ROUNDDOWN((E30-K30)/2,0))</f>
        <v>0</v>
      </c>
      <c r="N30" s="138" t="s">
        <v>284</v>
      </c>
      <c r="O30" s="165">
        <f>M30</f>
        <v>0</v>
      </c>
      <c r="P30" s="138" t="s">
        <v>283</v>
      </c>
      <c r="Q30" s="214">
        <f>ROUNDDOWN(O30,-3)</f>
        <v>0</v>
      </c>
    </row>
    <row r="31" spans="1:17" ht="24" customHeight="1" x14ac:dyDescent="0.15">
      <c r="A31" s="170" t="s">
        <v>19</v>
      </c>
      <c r="B31" s="159"/>
      <c r="C31" s="158"/>
      <c r="D31" s="163"/>
      <c r="E31" s="162">
        <v>0</v>
      </c>
      <c r="F31" s="159"/>
      <c r="G31" s="307"/>
      <c r="H31" s="161"/>
      <c r="I31" s="307"/>
      <c r="J31" s="159"/>
      <c r="K31" s="158"/>
      <c r="L31" s="161"/>
      <c r="M31" s="158"/>
      <c r="N31" s="159"/>
      <c r="O31" s="158"/>
      <c r="P31" s="155"/>
      <c r="Q31" s="213"/>
    </row>
    <row r="32" spans="1:17" ht="24" customHeight="1" x14ac:dyDescent="0.15">
      <c r="A32" s="169" t="s">
        <v>45</v>
      </c>
      <c r="B32" s="138" t="s">
        <v>282</v>
      </c>
      <c r="C32" s="166"/>
      <c r="D32" s="150" t="s">
        <v>281</v>
      </c>
      <c r="E32" s="151">
        <v>0</v>
      </c>
      <c r="F32" s="138" t="s">
        <v>280</v>
      </c>
      <c r="G32" s="306"/>
      <c r="H32" s="117" t="s">
        <v>279</v>
      </c>
      <c r="I32" s="306"/>
      <c r="J32" s="138" t="s">
        <v>278</v>
      </c>
      <c r="K32" s="165">
        <f>ROUNDDOWN(C32*1%,0)</f>
        <v>0</v>
      </c>
      <c r="L32" s="117" t="s">
        <v>277</v>
      </c>
      <c r="M32" s="165">
        <f>IF(E32&lt;K32,0,ROUNDDOWN((E32-K32)/2,0))</f>
        <v>0</v>
      </c>
      <c r="N32" s="138" t="s">
        <v>276</v>
      </c>
      <c r="O32" s="151">
        <f>M32</f>
        <v>0</v>
      </c>
      <c r="P32" s="150" t="s">
        <v>275</v>
      </c>
      <c r="Q32" s="212">
        <f>ROUNDDOWN(O32,-3)</f>
        <v>0</v>
      </c>
    </row>
    <row r="33" spans="1:17" ht="24" customHeight="1" x14ac:dyDescent="0.15">
      <c r="A33" s="168" t="s">
        <v>19</v>
      </c>
      <c r="B33" s="159"/>
      <c r="C33" s="160"/>
      <c r="D33" s="163"/>
      <c r="E33" s="162">
        <v>0</v>
      </c>
      <c r="F33" s="159"/>
      <c r="G33" s="307"/>
      <c r="H33" s="161"/>
      <c r="I33" s="307"/>
      <c r="J33" s="159"/>
      <c r="K33" s="158"/>
      <c r="L33" s="161"/>
      <c r="M33" s="160"/>
      <c r="N33" s="159"/>
      <c r="O33" s="158"/>
      <c r="P33" s="155"/>
      <c r="Q33" s="213"/>
    </row>
    <row r="34" spans="1:17" ht="24" customHeight="1" x14ac:dyDescent="0.15">
      <c r="A34" s="219" t="s">
        <v>313</v>
      </c>
      <c r="B34" s="150" t="s">
        <v>274</v>
      </c>
      <c r="C34" s="151"/>
      <c r="D34" s="152" t="s">
        <v>273</v>
      </c>
      <c r="E34" s="151">
        <v>0</v>
      </c>
      <c r="F34" s="150" t="s">
        <v>272</v>
      </c>
      <c r="G34" s="306"/>
      <c r="H34" s="152" t="s">
        <v>271</v>
      </c>
      <c r="I34" s="306"/>
      <c r="J34" s="150" t="s">
        <v>270</v>
      </c>
      <c r="K34" s="151">
        <f>ROUNDDOWN(C34*1%,0)</f>
        <v>0</v>
      </c>
      <c r="L34" s="152" t="s">
        <v>269</v>
      </c>
      <c r="M34" s="151">
        <f>IF(E34&lt;K34,0,ROUNDDOWN((E34-K34)/2,0))</f>
        <v>0</v>
      </c>
      <c r="N34" s="150" t="s">
        <v>268</v>
      </c>
      <c r="O34" s="151">
        <f>M34</f>
        <v>0</v>
      </c>
      <c r="P34" s="150" t="s">
        <v>267</v>
      </c>
      <c r="Q34" s="212">
        <f>ROUNDDOWN(O34,-3)</f>
        <v>0</v>
      </c>
    </row>
    <row r="35" spans="1:17" ht="24" customHeight="1" x14ac:dyDescent="0.15">
      <c r="A35" s="170" t="s">
        <v>19</v>
      </c>
      <c r="B35" s="159"/>
      <c r="C35" s="137"/>
      <c r="D35" s="163"/>
      <c r="E35" s="162">
        <v>0</v>
      </c>
      <c r="F35" s="159"/>
      <c r="G35" s="307"/>
      <c r="H35" s="161"/>
      <c r="I35" s="307"/>
      <c r="J35" s="159"/>
      <c r="K35" s="158"/>
      <c r="L35" s="161"/>
      <c r="M35" s="158"/>
      <c r="N35" s="159"/>
      <c r="O35" s="158"/>
      <c r="P35" s="155"/>
      <c r="Q35" s="213"/>
    </row>
    <row r="36" spans="1:17" ht="24" customHeight="1" x14ac:dyDescent="0.15">
      <c r="A36" s="219" t="s">
        <v>314</v>
      </c>
      <c r="B36" s="150" t="s">
        <v>266</v>
      </c>
      <c r="C36" s="151"/>
      <c r="D36" s="152" t="s">
        <v>265</v>
      </c>
      <c r="E36" s="151">
        <v>0</v>
      </c>
      <c r="F36" s="150" t="s">
        <v>265</v>
      </c>
      <c r="G36" s="306"/>
      <c r="H36" s="152" t="s">
        <v>264</v>
      </c>
      <c r="I36" s="306"/>
      <c r="J36" s="150" t="s">
        <v>263</v>
      </c>
      <c r="K36" s="151">
        <f>ROUNDDOWN(C36*1%,0)</f>
        <v>0</v>
      </c>
      <c r="L36" s="152" t="s">
        <v>262</v>
      </c>
      <c r="M36" s="151">
        <f>IF(E36&lt;K36,0,ROUNDDOWN((E36-K36)/2,0))</f>
        <v>0</v>
      </c>
      <c r="N36" s="150" t="s">
        <v>261</v>
      </c>
      <c r="O36" s="151">
        <f>M36</f>
        <v>0</v>
      </c>
      <c r="P36" s="150" t="s">
        <v>260</v>
      </c>
      <c r="Q36" s="212">
        <f>ROUNDDOWN(O36,-3)</f>
        <v>0</v>
      </c>
    </row>
    <row r="37" spans="1:17" ht="24" customHeight="1" x14ac:dyDescent="0.15">
      <c r="A37" s="168" t="s">
        <v>19</v>
      </c>
      <c r="B37" s="159"/>
      <c r="C37" s="158"/>
      <c r="D37" s="163"/>
      <c r="E37" s="162">
        <v>0</v>
      </c>
      <c r="F37" s="159"/>
      <c r="G37" s="307"/>
      <c r="H37" s="161"/>
      <c r="I37" s="307"/>
      <c r="J37" s="159"/>
      <c r="K37" s="158"/>
      <c r="L37" s="161"/>
      <c r="M37" s="158"/>
      <c r="N37" s="159"/>
      <c r="O37" s="158"/>
      <c r="P37" s="155"/>
      <c r="Q37" s="213"/>
    </row>
    <row r="38" spans="1:17" ht="24" customHeight="1" x14ac:dyDescent="0.15">
      <c r="A38" s="154" t="s">
        <v>35</v>
      </c>
      <c r="B38" s="138" t="s">
        <v>259</v>
      </c>
      <c r="C38" s="166"/>
      <c r="D38" s="150" t="s">
        <v>258</v>
      </c>
      <c r="E38" s="151">
        <v>0</v>
      </c>
      <c r="F38" s="138" t="s">
        <v>258</v>
      </c>
      <c r="G38" s="306"/>
      <c r="H38" s="117" t="s">
        <v>257</v>
      </c>
      <c r="I38" s="306"/>
      <c r="J38" s="138" t="s">
        <v>256</v>
      </c>
      <c r="K38" s="165">
        <f>ROUNDDOWN(C38*1%,0)</f>
        <v>0</v>
      </c>
      <c r="L38" s="117" t="s">
        <v>255</v>
      </c>
      <c r="M38" s="165">
        <f>IF(E38&lt;K38,0,ROUNDDOWN((E38-K38)/2,0))</f>
        <v>0</v>
      </c>
      <c r="N38" s="138" t="s">
        <v>254</v>
      </c>
      <c r="O38" s="151">
        <f>M38</f>
        <v>0</v>
      </c>
      <c r="P38" s="150" t="s">
        <v>253</v>
      </c>
      <c r="Q38" s="212">
        <f>ROUNDDOWN(O38,-3)</f>
        <v>0</v>
      </c>
    </row>
    <row r="39" spans="1:17" ht="24" customHeight="1" x14ac:dyDescent="0.15">
      <c r="A39" s="164" t="s">
        <v>19</v>
      </c>
      <c r="B39" s="159"/>
      <c r="C39" s="160"/>
      <c r="D39" s="163"/>
      <c r="E39" s="162">
        <v>0</v>
      </c>
      <c r="F39" s="159"/>
      <c r="G39" s="307"/>
      <c r="H39" s="161"/>
      <c r="I39" s="307"/>
      <c r="J39" s="159"/>
      <c r="K39" s="158"/>
      <c r="L39" s="161"/>
      <c r="M39" s="160"/>
      <c r="N39" s="159"/>
      <c r="O39" s="158"/>
      <c r="P39" s="155"/>
      <c r="Q39" s="213"/>
    </row>
    <row r="40" spans="1:17" ht="24" customHeight="1" x14ac:dyDescent="0.15">
      <c r="A40" s="154" t="s">
        <v>252</v>
      </c>
      <c r="B40" s="150" t="s">
        <v>251</v>
      </c>
      <c r="C40" s="151"/>
      <c r="D40" s="152" t="s">
        <v>250</v>
      </c>
      <c r="E40" s="151">
        <v>0</v>
      </c>
      <c r="F40" s="150" t="s">
        <v>249</v>
      </c>
      <c r="G40" s="306"/>
      <c r="H40" s="152" t="s">
        <v>248</v>
      </c>
      <c r="I40" s="306"/>
      <c r="J40" s="150" t="s">
        <v>247</v>
      </c>
      <c r="K40" s="151">
        <f>ROUNDDOWN(C40*1%,0)</f>
        <v>0</v>
      </c>
      <c r="L40" s="152" t="s">
        <v>246</v>
      </c>
      <c r="M40" s="151">
        <f>IF(E40&lt;K40,0,ROUNDDOWN((E40-K40)/2,0))</f>
        <v>0</v>
      </c>
      <c r="N40" s="150" t="s">
        <v>245</v>
      </c>
      <c r="O40" s="151">
        <f>M40</f>
        <v>0</v>
      </c>
      <c r="P40" s="150" t="s">
        <v>244</v>
      </c>
      <c r="Q40" s="212">
        <f>ROUNDDOWN(O40,-3)</f>
        <v>0</v>
      </c>
    </row>
    <row r="41" spans="1:17" ht="24" customHeight="1" x14ac:dyDescent="0.15">
      <c r="A41" s="139" t="s">
        <v>19</v>
      </c>
      <c r="B41" s="159"/>
      <c r="C41" s="158"/>
      <c r="D41" s="163"/>
      <c r="E41" s="162">
        <v>0</v>
      </c>
      <c r="F41" s="159"/>
      <c r="G41" s="307"/>
      <c r="H41" s="161"/>
      <c r="I41" s="307"/>
      <c r="J41" s="159"/>
      <c r="K41" s="158"/>
      <c r="L41" s="161"/>
      <c r="M41" s="158"/>
      <c r="N41" s="159"/>
      <c r="O41" s="158"/>
      <c r="P41" s="155"/>
      <c r="Q41" s="213"/>
    </row>
    <row r="42" spans="1:17" ht="24" customHeight="1" x14ac:dyDescent="0.15">
      <c r="A42" s="154" t="s">
        <v>46</v>
      </c>
      <c r="B42" s="138" t="s">
        <v>243</v>
      </c>
      <c r="C42" s="166"/>
      <c r="D42" s="150" t="s">
        <v>242</v>
      </c>
      <c r="E42" s="151">
        <v>0</v>
      </c>
      <c r="F42" s="138" t="s">
        <v>241</v>
      </c>
      <c r="G42" s="306"/>
      <c r="H42" s="117" t="s">
        <v>240</v>
      </c>
      <c r="I42" s="306"/>
      <c r="J42" s="138" t="s">
        <v>239</v>
      </c>
      <c r="K42" s="165">
        <f>ROUNDDOWN(C42*1%,0)</f>
        <v>0</v>
      </c>
      <c r="L42" s="117" t="s">
        <v>238</v>
      </c>
      <c r="M42" s="165">
        <f>IF(E42&lt;K42,0,ROUNDDOWN((E42-K42)/2,0))</f>
        <v>0</v>
      </c>
      <c r="N42" s="138" t="s">
        <v>237</v>
      </c>
      <c r="O42" s="151">
        <f>M42</f>
        <v>0</v>
      </c>
      <c r="P42" s="150" t="s">
        <v>236</v>
      </c>
      <c r="Q42" s="212">
        <f>ROUNDDOWN(O42,-3)</f>
        <v>0</v>
      </c>
    </row>
    <row r="43" spans="1:17" ht="24" customHeight="1" x14ac:dyDescent="0.15">
      <c r="A43" s="164" t="s">
        <v>19</v>
      </c>
      <c r="B43" s="159"/>
      <c r="C43" s="160"/>
      <c r="D43" s="163"/>
      <c r="E43" s="162">
        <v>0</v>
      </c>
      <c r="F43" s="159"/>
      <c r="G43" s="307"/>
      <c r="H43" s="161"/>
      <c r="I43" s="307"/>
      <c r="J43" s="159"/>
      <c r="K43" s="158"/>
      <c r="L43" s="161"/>
      <c r="M43" s="160"/>
      <c r="N43" s="159"/>
      <c r="O43" s="158"/>
      <c r="P43" s="155"/>
      <c r="Q43" s="215"/>
    </row>
    <row r="44" spans="1:17" ht="24" customHeight="1" x14ac:dyDescent="0.15">
      <c r="A44" s="154" t="s">
        <v>235</v>
      </c>
      <c r="B44" s="150" t="s">
        <v>234</v>
      </c>
      <c r="C44" s="151"/>
      <c r="D44" s="152" t="s">
        <v>233</v>
      </c>
      <c r="E44" s="151">
        <v>0</v>
      </c>
      <c r="F44" s="150" t="s">
        <v>232</v>
      </c>
      <c r="G44" s="306"/>
      <c r="H44" s="152" t="s">
        <v>231</v>
      </c>
      <c r="I44" s="306"/>
      <c r="J44" s="150" t="s">
        <v>230</v>
      </c>
      <c r="K44" s="151">
        <f>ROUNDDOWN(C44*1%,0)</f>
        <v>0</v>
      </c>
      <c r="L44" s="152" t="s">
        <v>229</v>
      </c>
      <c r="M44" s="151">
        <f>IF(E44&lt;K44,0,ROUNDDOWN((E44-K44)/2,0))</f>
        <v>0</v>
      </c>
      <c r="N44" s="150" t="s">
        <v>228</v>
      </c>
      <c r="O44" s="151">
        <f>M44</f>
        <v>0</v>
      </c>
      <c r="P44" s="150" t="s">
        <v>227</v>
      </c>
      <c r="Q44" s="212">
        <f>ROUNDDOWN(O44,-3)</f>
        <v>0</v>
      </c>
    </row>
    <row r="45" spans="1:17" ht="24" customHeight="1" x14ac:dyDescent="0.15">
      <c r="A45" s="139" t="s">
        <v>19</v>
      </c>
      <c r="B45" s="138"/>
      <c r="C45" s="158"/>
      <c r="D45" s="157"/>
      <c r="E45" s="156">
        <v>0</v>
      </c>
      <c r="F45" s="138"/>
      <c r="G45" s="287"/>
      <c r="H45" s="117"/>
      <c r="I45" s="287"/>
      <c r="J45" s="138"/>
      <c r="K45" s="137"/>
      <c r="L45" s="117"/>
      <c r="M45" s="137"/>
      <c r="N45" s="138"/>
      <c r="O45" s="137"/>
      <c r="P45" s="155"/>
      <c r="Q45" s="165"/>
    </row>
    <row r="46" spans="1:17" ht="24" customHeight="1" x14ac:dyDescent="0.15">
      <c r="A46" s="154" t="s">
        <v>315</v>
      </c>
      <c r="B46" s="150" t="s">
        <v>226</v>
      </c>
      <c r="C46" s="153"/>
      <c r="D46" s="150" t="s">
        <v>225</v>
      </c>
      <c r="E46" s="151">
        <v>0</v>
      </c>
      <c r="F46" s="150" t="s">
        <v>224</v>
      </c>
      <c r="G46" s="306"/>
      <c r="H46" s="152" t="s">
        <v>223</v>
      </c>
      <c r="I46" s="306"/>
      <c r="J46" s="150" t="s">
        <v>222</v>
      </c>
      <c r="K46" s="151">
        <f>ROUNDDOWN(C46*1%,0)</f>
        <v>0</v>
      </c>
      <c r="L46" s="152" t="s">
        <v>221</v>
      </c>
      <c r="M46" s="151">
        <f>IF(E46&lt;K46,0,ROUNDDOWN((E46-K46)/2,0))</f>
        <v>0</v>
      </c>
      <c r="N46" s="150" t="s">
        <v>220</v>
      </c>
      <c r="O46" s="151">
        <f>M46</f>
        <v>0</v>
      </c>
      <c r="P46" s="150" t="s">
        <v>219</v>
      </c>
      <c r="Q46" s="212">
        <f>ROUNDDOWN(O46,-3)</f>
        <v>0</v>
      </c>
    </row>
    <row r="47" spans="1:17" ht="24" customHeight="1" thickBot="1" x14ac:dyDescent="0.2">
      <c r="A47" s="148" t="s">
        <v>19</v>
      </c>
      <c r="B47" s="143"/>
      <c r="C47" s="144"/>
      <c r="D47" s="147"/>
      <c r="E47" s="146">
        <v>0</v>
      </c>
      <c r="F47" s="143"/>
      <c r="G47" s="308"/>
      <c r="H47" s="145"/>
      <c r="I47" s="308"/>
      <c r="J47" s="143"/>
      <c r="K47" s="142"/>
      <c r="L47" s="145"/>
      <c r="M47" s="144"/>
      <c r="N47" s="143"/>
      <c r="O47" s="142"/>
      <c r="P47" s="141"/>
      <c r="Q47" s="216"/>
    </row>
    <row r="48" spans="1:17" ht="23.25" customHeight="1" thickTop="1" x14ac:dyDescent="0.15">
      <c r="A48" s="139" t="s">
        <v>9</v>
      </c>
      <c r="B48" s="138" t="s">
        <v>218</v>
      </c>
      <c r="C48" s="165">
        <f>SUM(C20,C22,C24,C26,C30,C32,C34,C36,C38,C40,C42,C44,C46)</f>
        <v>8333370</v>
      </c>
      <c r="D48" s="138" t="s">
        <v>217</v>
      </c>
      <c r="E48" s="165">
        <f>SUM(E20,E22,E24,E26,E30,E32,E34,E36,E38,E40,E42,E44,E46)</f>
        <v>111000</v>
      </c>
      <c r="F48" s="138" t="s">
        <v>216</v>
      </c>
      <c r="G48" s="287"/>
      <c r="H48" s="138" t="s">
        <v>215</v>
      </c>
      <c r="I48" s="287"/>
      <c r="J48" s="138" t="s">
        <v>214</v>
      </c>
      <c r="K48" s="165">
        <f>SUM(K20,K22,K24,K26,K30,K32,K34,K36,K38,K40,K42,K44,K46)</f>
        <v>83333</v>
      </c>
      <c r="L48" s="138" t="s">
        <v>213</v>
      </c>
      <c r="M48" s="165">
        <f>SUM(M20,M22,M24,M26,M30,M32,M34,M36,M38,M40,M42,M44,M46)</f>
        <v>27589</v>
      </c>
      <c r="N48" s="138" t="s">
        <v>212</v>
      </c>
      <c r="O48" s="165">
        <f>SUM(O20,O22,O24,O26,O30,O32,O34,O36,O38,O40,O42,O44,O46)</f>
        <v>27589</v>
      </c>
      <c r="P48" s="138" t="s">
        <v>211</v>
      </c>
      <c r="Q48" s="165">
        <f>SUM(Q20,Q22,Q24,Q26,Q30,Q32,Q38,Q40,Q42,Q44,Q46,Q34,Q36)</f>
        <v>27589</v>
      </c>
    </row>
    <row r="49" spans="1:17" ht="23.25" customHeight="1" thickBot="1" x14ac:dyDescent="0.2">
      <c r="A49" s="136"/>
      <c r="B49" s="131"/>
      <c r="C49" s="130"/>
      <c r="D49" s="135"/>
      <c r="E49" s="134">
        <f>SUM(E21,E23,E25,E27,E31,E33,E35,E37,E39,E41,E43,E45,E47)</f>
        <v>6</v>
      </c>
      <c r="F49" s="133"/>
      <c r="G49" s="288"/>
      <c r="H49" s="131"/>
      <c r="I49" s="288"/>
      <c r="J49" s="131"/>
      <c r="K49" s="132"/>
      <c r="L49" s="131"/>
      <c r="M49" s="130"/>
      <c r="N49" s="131"/>
      <c r="O49" s="130"/>
      <c r="P49" s="120"/>
      <c r="Q49" s="119"/>
    </row>
    <row r="50" spans="1:17" ht="6.75" customHeight="1" thickBot="1" x14ac:dyDescent="0.2">
      <c r="A50" s="115"/>
      <c r="E50" s="111"/>
      <c r="F50" s="111"/>
      <c r="N50" s="117"/>
    </row>
    <row r="51" spans="1:17" ht="34.5" customHeight="1" x14ac:dyDescent="0.15">
      <c r="A51" s="125"/>
      <c r="B51" s="127" t="s">
        <v>210</v>
      </c>
      <c r="C51" s="309" t="s">
        <v>209</v>
      </c>
      <c r="D51" s="311">
        <f>E15+E48</f>
        <v>386332</v>
      </c>
      <c r="E51" s="312"/>
      <c r="F51" s="313" t="s">
        <v>208</v>
      </c>
      <c r="G51" s="314"/>
      <c r="H51" s="315"/>
      <c r="I51" s="128">
        <f>D51-(特養!N45+訪問・通所・ＳＳ!T46+訪問・通所・ＳＳ!U46+訪問・通所・ＳＳ!V46)</f>
        <v>282805</v>
      </c>
      <c r="J51" s="111"/>
      <c r="K51" s="111"/>
      <c r="L51" s="127" t="s">
        <v>207</v>
      </c>
      <c r="M51" s="319" t="s">
        <v>206</v>
      </c>
      <c r="N51" s="321"/>
      <c r="O51" s="322"/>
      <c r="P51" s="126"/>
      <c r="Q51" s="217">
        <f>ROUNDDOWN(Q15+Q48,-3)</f>
        <v>103000</v>
      </c>
    </row>
    <row r="52" spans="1:17" ht="24.75" customHeight="1" thickBot="1" x14ac:dyDescent="0.2">
      <c r="A52" s="125"/>
      <c r="B52" s="121"/>
      <c r="C52" s="310"/>
      <c r="D52" s="124"/>
      <c r="E52" s="123">
        <f>E16+E49</f>
        <v>9</v>
      </c>
      <c r="F52" s="316"/>
      <c r="G52" s="317"/>
      <c r="H52" s="318"/>
      <c r="I52" s="122"/>
      <c r="J52" s="111"/>
      <c r="K52" s="111"/>
      <c r="L52" s="121"/>
      <c r="M52" s="320"/>
      <c r="N52" s="323"/>
      <c r="O52" s="324"/>
      <c r="P52" s="120"/>
      <c r="Q52" s="218" t="s">
        <v>312</v>
      </c>
    </row>
    <row r="53" spans="1:17" x14ac:dyDescent="0.15">
      <c r="A53" s="111"/>
      <c r="B53" s="111"/>
      <c r="C53" s="111"/>
      <c r="D53" s="111"/>
      <c r="E53" s="111"/>
      <c r="F53" s="111"/>
      <c r="G53" s="111"/>
      <c r="H53" s="111"/>
      <c r="I53" s="111"/>
      <c r="J53" s="111"/>
      <c r="K53" s="111"/>
      <c r="L53" s="111"/>
      <c r="M53" s="111"/>
      <c r="N53" s="111"/>
      <c r="O53" s="111"/>
    </row>
    <row r="54" spans="1:17" x14ac:dyDescent="0.15">
      <c r="A54" s="118" t="s">
        <v>18</v>
      </c>
      <c r="B54" s="113"/>
      <c r="C54" s="118"/>
      <c r="D54" s="118"/>
      <c r="E54" s="118"/>
      <c r="F54" s="118"/>
      <c r="G54" s="118"/>
      <c r="H54" s="118"/>
      <c r="I54" s="118"/>
      <c r="J54" s="112"/>
      <c r="K54" s="111"/>
      <c r="L54" s="117"/>
      <c r="M54" s="116"/>
      <c r="N54" s="111"/>
      <c r="O54" s="114"/>
    </row>
    <row r="55" spans="1:17" ht="12" customHeight="1" x14ac:dyDescent="0.15">
      <c r="A55" s="113" t="s">
        <v>122</v>
      </c>
      <c r="B55" s="113"/>
      <c r="C55" s="113"/>
      <c r="D55" s="113"/>
      <c r="E55" s="113"/>
      <c r="F55" s="113"/>
      <c r="G55" s="113"/>
      <c r="H55" s="113"/>
      <c r="I55" s="113"/>
      <c r="J55" s="115"/>
      <c r="L55" s="111"/>
      <c r="M55" s="111"/>
      <c r="N55" s="111"/>
      <c r="O55" s="112"/>
    </row>
    <row r="56" spans="1:17" ht="12" customHeight="1" x14ac:dyDescent="0.15">
      <c r="A56" s="113" t="s">
        <v>123</v>
      </c>
      <c r="B56" s="113"/>
      <c r="C56" s="113"/>
      <c r="D56" s="113"/>
      <c r="E56" s="113"/>
      <c r="F56" s="113"/>
      <c r="G56" s="113"/>
      <c r="H56" s="113"/>
      <c r="I56" s="113"/>
      <c r="J56" s="115"/>
      <c r="L56" s="325"/>
      <c r="M56" s="325"/>
      <c r="N56" s="326"/>
      <c r="O56" s="327"/>
    </row>
    <row r="57" spans="1:17" ht="12" customHeight="1" x14ac:dyDescent="0.15">
      <c r="A57" s="113" t="s">
        <v>124</v>
      </c>
      <c r="B57" s="113"/>
      <c r="C57" s="113"/>
      <c r="D57" s="113"/>
      <c r="E57" s="113"/>
      <c r="F57" s="113"/>
      <c r="G57" s="113"/>
      <c r="H57" s="113"/>
      <c r="I57" s="113"/>
      <c r="J57" s="115"/>
      <c r="L57" s="325"/>
      <c r="M57" s="325"/>
      <c r="N57" s="326"/>
      <c r="O57" s="327"/>
    </row>
    <row r="58" spans="1:17" ht="12" customHeight="1" x14ac:dyDescent="0.15">
      <c r="A58" s="113" t="s">
        <v>125</v>
      </c>
      <c r="B58" s="113"/>
      <c r="C58" s="113"/>
      <c r="D58" s="113"/>
      <c r="E58" s="113"/>
      <c r="F58" s="113"/>
      <c r="G58" s="113"/>
      <c r="H58" s="113"/>
      <c r="I58" s="113"/>
      <c r="J58" s="115"/>
    </row>
    <row r="59" spans="1:17" ht="12" customHeight="1" x14ac:dyDescent="0.15">
      <c r="A59" s="113" t="s">
        <v>50</v>
      </c>
      <c r="B59" s="113"/>
      <c r="C59" s="113"/>
      <c r="D59" s="113"/>
      <c r="E59" s="113"/>
      <c r="F59" s="113"/>
      <c r="G59" s="113"/>
      <c r="H59" s="113"/>
      <c r="I59" s="113"/>
      <c r="J59" s="114"/>
      <c r="K59" s="111"/>
      <c r="L59" s="111"/>
      <c r="M59" s="111"/>
      <c r="N59" s="111"/>
      <c r="O59" s="111"/>
    </row>
    <row r="60" spans="1:17" ht="12" customHeight="1" x14ac:dyDescent="0.15">
      <c r="A60" s="47" t="s">
        <v>49</v>
      </c>
      <c r="B60" s="113"/>
      <c r="C60" s="113"/>
      <c r="D60" s="113"/>
      <c r="E60" s="113"/>
      <c r="F60" s="113"/>
      <c r="G60" s="113"/>
      <c r="H60" s="113"/>
      <c r="I60" s="113"/>
      <c r="J60" s="114"/>
      <c r="K60" s="111"/>
      <c r="L60" s="111"/>
      <c r="M60" s="111"/>
      <c r="N60" s="111"/>
      <c r="O60" s="111"/>
    </row>
    <row r="61" spans="1:17" ht="12" customHeight="1" x14ac:dyDescent="0.15">
      <c r="A61" s="47" t="s">
        <v>205</v>
      </c>
      <c r="B61" s="113"/>
      <c r="C61" s="113"/>
      <c r="D61" s="113"/>
      <c r="E61" s="113"/>
      <c r="F61" s="113"/>
      <c r="G61" s="113"/>
      <c r="H61" s="113"/>
      <c r="I61" s="113"/>
      <c r="J61" s="112"/>
      <c r="K61" s="111"/>
      <c r="L61" s="111"/>
      <c r="M61" s="111"/>
      <c r="N61" s="111"/>
      <c r="O61" s="111"/>
    </row>
    <row r="62" spans="1:17" ht="12" customHeight="1" x14ac:dyDescent="0.15">
      <c r="A62" s="47" t="s">
        <v>204</v>
      </c>
      <c r="B62" s="113"/>
      <c r="C62" s="113"/>
      <c r="D62" s="113"/>
      <c r="E62" s="113"/>
      <c r="F62" s="113"/>
      <c r="G62" s="113"/>
      <c r="H62" s="113"/>
      <c r="I62" s="113"/>
      <c r="J62" s="111"/>
      <c r="K62" s="111"/>
      <c r="L62" s="111"/>
      <c r="M62" s="111"/>
      <c r="N62" s="111"/>
      <c r="O62" s="110"/>
    </row>
    <row r="63" spans="1:17" ht="12" customHeight="1" x14ac:dyDescent="0.15">
      <c r="A63" s="47" t="s">
        <v>8</v>
      </c>
      <c r="B63" s="48"/>
      <c r="C63" s="113"/>
      <c r="D63" s="113"/>
      <c r="E63" s="113"/>
      <c r="F63" s="113"/>
      <c r="G63" s="113"/>
      <c r="H63" s="113"/>
      <c r="I63" s="113"/>
      <c r="J63" s="112"/>
      <c r="K63" s="111"/>
      <c r="L63" s="111"/>
      <c r="M63" s="111"/>
      <c r="N63" s="111"/>
      <c r="O63" s="110"/>
    </row>
    <row r="64" spans="1:17" x14ac:dyDescent="0.15">
      <c r="A64" s="109"/>
      <c r="B64" s="109"/>
    </row>
    <row r="65" spans="1:2" x14ac:dyDescent="0.15">
      <c r="A65" s="109"/>
      <c r="B65" s="109"/>
    </row>
    <row r="66" spans="1:2" x14ac:dyDescent="0.15">
      <c r="A66" s="109"/>
      <c r="B66" s="109"/>
    </row>
    <row r="67" spans="1:2" x14ac:dyDescent="0.15">
      <c r="A67" s="109"/>
      <c r="B67" s="109"/>
    </row>
  </sheetData>
  <mergeCells count="62">
    <mergeCell ref="M51:M52"/>
    <mergeCell ref="N51:O52"/>
    <mergeCell ref="L56:M57"/>
    <mergeCell ref="N56:N57"/>
    <mergeCell ref="O56:O57"/>
    <mergeCell ref="G48:G49"/>
    <mergeCell ref="I48:I49"/>
    <mergeCell ref="C51:C52"/>
    <mergeCell ref="D51:E51"/>
    <mergeCell ref="F51:H52"/>
    <mergeCell ref="G42:G43"/>
    <mergeCell ref="I42:I43"/>
    <mergeCell ref="G44:G45"/>
    <mergeCell ref="I44:I45"/>
    <mergeCell ref="G46:G47"/>
    <mergeCell ref="I46:I47"/>
    <mergeCell ref="G36:G37"/>
    <mergeCell ref="I36:I37"/>
    <mergeCell ref="G38:G39"/>
    <mergeCell ref="I38:I39"/>
    <mergeCell ref="G40:G41"/>
    <mergeCell ref="I40:I41"/>
    <mergeCell ref="G30:G31"/>
    <mergeCell ref="I30:I31"/>
    <mergeCell ref="G32:G33"/>
    <mergeCell ref="I32:I33"/>
    <mergeCell ref="G34:G35"/>
    <mergeCell ref="I34:I35"/>
    <mergeCell ref="G24:G25"/>
    <mergeCell ref="I24:I25"/>
    <mergeCell ref="G26:G27"/>
    <mergeCell ref="I26:I27"/>
    <mergeCell ref="G28:G29"/>
    <mergeCell ref="I28:I29"/>
    <mergeCell ref="C18:C19"/>
    <mergeCell ref="L19:M19"/>
    <mergeCell ref="N19:O19"/>
    <mergeCell ref="G22:G23"/>
    <mergeCell ref="I22:I23"/>
    <mergeCell ref="G20:G21"/>
    <mergeCell ref="I20:I21"/>
    <mergeCell ref="Q8:Q9"/>
    <mergeCell ref="L9:M10"/>
    <mergeCell ref="F10:G10"/>
    <mergeCell ref="H10:I10"/>
    <mergeCell ref="J10:K10"/>
    <mergeCell ref="N10:O10"/>
    <mergeCell ref="P10:Q10"/>
    <mergeCell ref="G15:G16"/>
    <mergeCell ref="I15:I16"/>
    <mergeCell ref="E1:H1"/>
    <mergeCell ref="E3:I3"/>
    <mergeCell ref="A4:B4"/>
    <mergeCell ref="I5:I6"/>
    <mergeCell ref="J6:O6"/>
    <mergeCell ref="A8:A9"/>
    <mergeCell ref="C8:C10"/>
    <mergeCell ref="E8:E9"/>
    <mergeCell ref="G8:G9"/>
    <mergeCell ref="I8:I9"/>
    <mergeCell ref="K8:K9"/>
    <mergeCell ref="O8:O9"/>
  </mergeCells>
  <phoneticPr fontId="21"/>
  <conditionalFormatting sqref="C11 E12 C13 E14 C20 E21 C22 E23 C24 E25 C26 E27 C30 E31 C32 E33 C34 E35 C36 E37 C38 E39 C40 E41 C42 E43 C44 E45">
    <cfRule type="cellIs" dxfId="6" priority="6" stopIfTrue="1" operator="equal">
      <formula>""</formula>
    </cfRule>
  </conditionalFormatting>
  <conditionalFormatting sqref="C28 E29">
    <cfRule type="cellIs" dxfId="5" priority="1" stopIfTrue="1" operator="equal">
      <formula>""</formula>
    </cfRule>
  </conditionalFormatting>
  <conditionalFormatting sqref="C46">
    <cfRule type="cellIs" dxfId="4" priority="3" stopIfTrue="1" operator="equal">
      <formula>""</formula>
    </cfRule>
  </conditionalFormatting>
  <conditionalFormatting sqref="E11 G11 I11 K11 M11 O11 E13 G13 I13 K13 M13 O13 C15 K15 M15 O15 E15:E16 E20 K20 M20 O20 E22 K22 M22 O22 E24 K24 M24 O24 E26 K26 M26 O26 E30 K30 M30 O30 E32 K32 M32 O32 E34 K34 M34 O34 E36 K36 M36 O36 E38 K38 M38 O38 E40 K40 M40 O40 E42 K42 M42 O42 E44 K44 M44 O44 C48 K48 M48 O48 Q48 E48:E49 D51:E51 I51 E52">
    <cfRule type="cellIs" dxfId="3" priority="7" stopIfTrue="1" operator="equal">
      <formula>0</formula>
    </cfRule>
  </conditionalFormatting>
  <conditionalFormatting sqref="E28 K28 M28 O28">
    <cfRule type="cellIs" dxfId="2" priority="2" stopIfTrue="1" operator="equal">
      <formula>0</formula>
    </cfRule>
  </conditionalFormatting>
  <conditionalFormatting sqref="E46 K46 M46 O46">
    <cfRule type="cellIs" dxfId="1" priority="5" stopIfTrue="1" operator="equal">
      <formula>0</formula>
    </cfRule>
  </conditionalFormatting>
  <conditionalFormatting sqref="E47">
    <cfRule type="cellIs" dxfId="0" priority="4" stopIfTrue="1" operator="equal">
      <formula>""</formula>
    </cfRule>
  </conditionalFormatting>
  <printOptions horizontalCentered="1" verticalCentered="1"/>
  <pageMargins left="0.39370078740157483" right="0.39370078740157483" top="0.39370078740157483" bottom="0.11811023622047245" header="0.51181102362204722" footer="0"/>
  <pageSetup paperSize="9" scale="47"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特養</vt:lpstr>
      <vt:lpstr>訪問・通所・ＳＳ</vt:lpstr>
      <vt:lpstr>2-15</vt:lpstr>
      <vt:lpstr>'2-15'!Print_Area</vt:lpstr>
      <vt:lpstr>特養!Print_Area</vt:lpstr>
      <vt:lpstr>訪問・通所・ＳＳ!Print_Area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2022-03-29T05:23:37Z</dcterms:created>
  <dcterms:modified xsi:type="dcterms:W3CDTF">2026-02-18T01:12:00Z</dcterms:modified>
</cp:coreProperties>
</file>